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7.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2.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3.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6.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9.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0.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1.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4.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5.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6.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9.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2.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5.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8.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1.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2.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3.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4.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5.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58.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1.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4.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5.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6.xml" ContentType="application/vnd.openxmlformats-officedocument.drawing+xml"/>
  <Override PartName="/xl/drawings/drawing67.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68.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71.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72.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75.xml" ContentType="application/vnd.openxmlformats-officedocument.drawingml.chartshapes+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78.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1.xml" ContentType="application/vnd.openxmlformats-officedocument.themeOverride+xml"/>
  <Override PartName="/xl/drawings/drawing79.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82.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85.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88.xml" ContentType="application/vnd.openxmlformats-officedocument.drawing+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89.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90.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91.xml" ContentType="application/vnd.openxmlformats-officedocument.drawing+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92.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93.xml" ContentType="application/vnd.openxmlformats-officedocument.drawing+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94.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97.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98.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99.xml" ContentType="application/vnd.openxmlformats-officedocument.drawingml.chartshapes+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02.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05.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08.xml" ContentType="application/vnd.openxmlformats-officedocument.drawingml.chartshapes+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11.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14.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17.xml" ContentType="application/vnd.openxmlformats-officedocument.drawingml.chartshapes+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18.xml" ContentType="application/vnd.openxmlformats-officedocument.drawingml.chartshapes+xml"/>
  <Override PartName="/xl/drawings/drawing119.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20.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23.xml" ContentType="application/vnd.openxmlformats-officedocument.drawing+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24.xml" ContentType="application/vnd.openxmlformats-officedocument.drawing+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25.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2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srv2\MNB_IDM\_workflow\FKI\FPF\2022_03_Zöld_Pénzügyi_Jelentés\"/>
    </mc:Choice>
  </mc:AlternateContent>
  <xr:revisionPtr revIDLastSave="0" documentId="13_ncr:1_{A69583BC-FF7A-440A-9A49-E3B5B8F86997}" xr6:coauthVersionLast="47" xr6:coauthVersionMax="47" xr10:uidLastSave="{00000000-0000-0000-0000-000000000000}"/>
  <bookViews>
    <workbookView xWindow="-28920" yWindow="-10275" windowWidth="29040" windowHeight="15840" tabRatio="902" xr2:uid="{A81120C5-A1B7-4F43-BA25-2732BED5BCD5}"/>
  </bookViews>
  <sheets>
    <sheet name="Tartalom" sheetId="92" r:id="rId1"/>
    <sheet name="1.1. ábra" sheetId="44" r:id="rId2"/>
    <sheet name="1.2. ábra" sheetId="46" r:id="rId3"/>
    <sheet name="1.3. ábra" sheetId="48" r:id="rId4"/>
    <sheet name="2.1. ábra" sheetId="34" r:id="rId5"/>
    <sheet name="2.2. ábra" sheetId="35" r:id="rId6"/>
    <sheet name="2.3. ábra" sheetId="36" r:id="rId7"/>
    <sheet name="2.4. ábra" sheetId="37" r:id="rId8"/>
    <sheet name="2.5. ábra" sheetId="22" r:id="rId9"/>
    <sheet name="2.6. ábra" sheetId="23" r:id="rId10"/>
    <sheet name="2.7. ábra" sheetId="24" r:id="rId11"/>
    <sheet name="2.8. ábra" sheetId="21" r:id="rId12"/>
    <sheet name="2.9. ábra" sheetId="6" r:id="rId13"/>
    <sheet name="2.10. ábra" sheetId="7" r:id="rId14"/>
    <sheet name="2.11. ábra" sheetId="8" r:id="rId15"/>
    <sheet name="2.12. ábra" sheetId="10" r:id="rId16"/>
    <sheet name="2.13. ábra" sheetId="11" r:id="rId17"/>
    <sheet name="2.14. ábra" sheetId="12" r:id="rId18"/>
    <sheet name="2.15. ábra" sheetId="13" r:id="rId19"/>
    <sheet name="2.16. ábra" sheetId="14" r:id="rId20"/>
    <sheet name="2.17. ábra" sheetId="15" r:id="rId21"/>
    <sheet name="2.18. ábra" sheetId="16" r:id="rId22"/>
    <sheet name="2.19. ábra" sheetId="17" r:id="rId23"/>
    <sheet name="2.20. ábra" sheetId="18" r:id="rId24"/>
    <sheet name="2.22. ábra" sheetId="19" r:id="rId25"/>
    <sheet name="2.23. ábra" sheetId="20" r:id="rId26"/>
    <sheet name="3.1. ábra" sheetId="87" r:id="rId27"/>
    <sheet name="3.2. ábra" sheetId="41" r:id="rId28"/>
    <sheet name="3.3. ábra" sheetId="42" r:id="rId29"/>
    <sheet name="3.4. ábra" sheetId="88" r:id="rId30"/>
    <sheet name="3.5. ábra" sheetId="89" r:id="rId31"/>
    <sheet name="3.6. ábra" sheetId="90" r:id="rId32"/>
    <sheet name="3.7. ábra" sheetId="91" r:id="rId33"/>
    <sheet name="3.8. ábra" sheetId="61" r:id="rId34"/>
    <sheet name="3.9. ábra" sheetId="63" r:id="rId35"/>
    <sheet name="3.10. ábra" sheetId="67" r:id="rId36"/>
    <sheet name="3.11. ábra" sheetId="69" r:id="rId37"/>
    <sheet name="3.12. ábra" sheetId="71" r:id="rId38"/>
    <sheet name="3.13. ábra" sheetId="96" r:id="rId39"/>
    <sheet name="3.14. ábra" sheetId="97" r:id="rId40"/>
    <sheet name="3.15. ábra" sheetId="49" r:id="rId41"/>
    <sheet name="3.16. ábra" sheetId="50" r:id="rId42"/>
    <sheet name="3.17 ábra" sheetId="93" r:id="rId43"/>
    <sheet name="3.18. ábra" sheetId="84" r:id="rId44"/>
    <sheet name="3.19. ábra" sheetId="85" r:id="rId45"/>
    <sheet name="3.20. ábra" sheetId="51" r:id="rId46"/>
    <sheet name="3.21. ábra" sheetId="53" r:id="rId47"/>
    <sheet name="3.22. ábra" sheetId="55" r:id="rId48"/>
    <sheet name="3.23. ábra" sheetId="57" r:id="rId49"/>
    <sheet name="3.24. ábra" sheetId="59" r:id="rId50"/>
    <sheet name="3.25. ábra" sheetId="74" r:id="rId51"/>
    <sheet name="3.26 ábra" sheetId="94" r:id="rId52"/>
    <sheet name="3.27 ábra" sheetId="95" r:id="rId53"/>
    <sheet name="4.1. ábra" sheetId="77" r:id="rId54"/>
    <sheet name="4.2. ábra" sheetId="78" r:id="rId55"/>
    <sheet name="4.3. ábra" sheetId="79" r:id="rId56"/>
    <sheet name="4.4. ábra" sheetId="80" r:id="rId57"/>
    <sheet name="4.5. ábra" sheetId="81" r:id="rId58"/>
    <sheet name="4.6. ábra" sheetId="82" r:id="rId59"/>
    <sheet name="5.1. Road map" sheetId="98" r:id="rId60"/>
    <sheet name="Függelék ábra 1." sheetId="38" r:id="rId61"/>
    <sheet name="Függelék ábra 2." sheetId="39" r:id="rId62"/>
    <sheet name="Függelék ábra 3." sheetId="40"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s>
  <definedNames>
    <definedName name="_">#REF!</definedName>
    <definedName name="__">#REF!</definedName>
    <definedName name="___">#REF!</definedName>
    <definedName name="____">#REF!</definedName>
    <definedName name="_____">#REF!</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____________cp1" localSheetId="29" hidden="1">{"'előző év december'!$A$2:$CP$214"}</definedName>
    <definedName name="____________________________cp1" hidden="1">{"'előző év december'!$A$2:$CP$214"}</definedName>
    <definedName name="____________________________cp10" localSheetId="29" hidden="1">{"'előző év december'!$A$2:$CP$214"}</definedName>
    <definedName name="____________________________cp10" hidden="1">{"'előző év december'!$A$2:$CP$214"}</definedName>
    <definedName name="____________________________cp11" localSheetId="29" hidden="1">{"'előző év december'!$A$2:$CP$214"}</definedName>
    <definedName name="____________________________cp11" hidden="1">{"'előző év december'!$A$2:$CP$214"}</definedName>
    <definedName name="____________________________cp2" localSheetId="29" hidden="1">{"'előző év december'!$A$2:$CP$214"}</definedName>
    <definedName name="____________________________cp2" hidden="1">{"'előző év december'!$A$2:$CP$214"}</definedName>
    <definedName name="____________________________cp3" localSheetId="29" hidden="1">{"'előző év december'!$A$2:$CP$214"}</definedName>
    <definedName name="____________________________cp3" hidden="1">{"'előző év december'!$A$2:$CP$214"}</definedName>
    <definedName name="____________________________cp4" localSheetId="29" hidden="1">{"'előző év december'!$A$2:$CP$214"}</definedName>
    <definedName name="____________________________cp4" hidden="1">{"'előző év december'!$A$2:$CP$214"}</definedName>
    <definedName name="____________________________cp5" localSheetId="29" hidden="1">{"'előző év december'!$A$2:$CP$214"}</definedName>
    <definedName name="____________________________cp5" hidden="1">{"'előző év december'!$A$2:$CP$214"}</definedName>
    <definedName name="____________________________cp6" localSheetId="29" hidden="1">{"'előző év december'!$A$2:$CP$214"}</definedName>
    <definedName name="____________________________cp6" hidden="1">{"'előző év december'!$A$2:$CP$214"}</definedName>
    <definedName name="____________________________cp7" localSheetId="29" hidden="1">{"'előző év december'!$A$2:$CP$214"}</definedName>
    <definedName name="____________________________cp7" hidden="1">{"'előző év december'!$A$2:$CP$214"}</definedName>
    <definedName name="____________________________cp8" localSheetId="29" hidden="1">{"'előző év december'!$A$2:$CP$214"}</definedName>
    <definedName name="____________________________cp8" hidden="1">{"'előző év december'!$A$2:$CP$214"}</definedName>
    <definedName name="____________________________cp9" localSheetId="29" hidden="1">{"'előző év december'!$A$2:$CP$214"}</definedName>
    <definedName name="____________________________cp9" hidden="1">{"'előző év december'!$A$2:$CP$214"}</definedName>
    <definedName name="____________________________cpr2" localSheetId="29" hidden="1">{"'előző év december'!$A$2:$CP$214"}</definedName>
    <definedName name="____________________________cpr2" hidden="1">{"'előző év december'!$A$2:$CP$214"}</definedName>
    <definedName name="____________________________cpr3" localSheetId="29" hidden="1">{"'előző év december'!$A$2:$CP$214"}</definedName>
    <definedName name="____________________________cpr3" hidden="1">{"'előző év december'!$A$2:$CP$214"}</definedName>
    <definedName name="____________________________cpr4" localSheetId="29" hidden="1">{"'előző év december'!$A$2:$CP$214"}</definedName>
    <definedName name="____________________________cpr4" hidden="1">{"'előző év december'!$A$2:$CP$214"}</definedName>
    <definedName name="____________________________IFR2">[0]!___________________________IFR2</definedName>
    <definedName name="____________________________IFR22">[0]!___________________________IFR22</definedName>
    <definedName name="____________________________IFR23">[0]!___________________________IFR23</definedName>
    <definedName name="___________________________cp1" localSheetId="29" hidden="1">{"'előző év december'!$A$2:$CP$214"}</definedName>
    <definedName name="___________________________cp1" hidden="1">{"'előző év december'!$A$2:$CP$214"}</definedName>
    <definedName name="___________________________cp10" localSheetId="29" hidden="1">{"'előző év december'!$A$2:$CP$214"}</definedName>
    <definedName name="___________________________cp10" hidden="1">{"'előző év december'!$A$2:$CP$214"}</definedName>
    <definedName name="___________________________cp11" localSheetId="29" hidden="1">{"'előző év december'!$A$2:$CP$214"}</definedName>
    <definedName name="___________________________cp11" hidden="1">{"'előző év december'!$A$2:$CP$214"}</definedName>
    <definedName name="___________________________cp2" localSheetId="29" hidden="1">{"'előző év december'!$A$2:$CP$214"}</definedName>
    <definedName name="___________________________cp2" hidden="1">{"'előző év december'!$A$2:$CP$214"}</definedName>
    <definedName name="___________________________cp3" localSheetId="29" hidden="1">{"'előző év december'!$A$2:$CP$214"}</definedName>
    <definedName name="___________________________cp3" hidden="1">{"'előző év december'!$A$2:$CP$214"}</definedName>
    <definedName name="___________________________cp4" localSheetId="29" hidden="1">{"'előző év december'!$A$2:$CP$214"}</definedName>
    <definedName name="___________________________cp4" hidden="1">{"'előző év december'!$A$2:$CP$214"}</definedName>
    <definedName name="___________________________cp5" localSheetId="29" hidden="1">{"'előző év december'!$A$2:$CP$214"}</definedName>
    <definedName name="___________________________cp5" hidden="1">{"'előző év december'!$A$2:$CP$214"}</definedName>
    <definedName name="___________________________cp6" localSheetId="29" hidden="1">{"'előző év december'!$A$2:$CP$214"}</definedName>
    <definedName name="___________________________cp6" hidden="1">{"'előző év december'!$A$2:$CP$214"}</definedName>
    <definedName name="___________________________cp7" localSheetId="29" hidden="1">{"'előző év december'!$A$2:$CP$214"}</definedName>
    <definedName name="___________________________cp7" hidden="1">{"'előző év december'!$A$2:$CP$214"}</definedName>
    <definedName name="___________________________cp8" localSheetId="29" hidden="1">{"'előző év december'!$A$2:$CP$214"}</definedName>
    <definedName name="___________________________cp8" hidden="1">{"'előző év december'!$A$2:$CP$214"}</definedName>
    <definedName name="___________________________cp9" localSheetId="29" hidden="1">{"'előző év december'!$A$2:$CP$214"}</definedName>
    <definedName name="___________________________cp9" hidden="1">{"'előző év december'!$A$2:$CP$214"}</definedName>
    <definedName name="___________________________cpr2" localSheetId="29" hidden="1">{"'előző év december'!$A$2:$CP$214"}</definedName>
    <definedName name="___________________________cpr2" hidden="1">{"'előző év december'!$A$2:$CP$214"}</definedName>
    <definedName name="___________________________cpr3" localSheetId="29" hidden="1">{"'előző év december'!$A$2:$CP$214"}</definedName>
    <definedName name="___________________________cpr3" hidden="1">{"'előző év december'!$A$2:$CP$214"}</definedName>
    <definedName name="___________________________cpr4" localSheetId="29"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29" hidden="1">{"'előző év december'!$A$2:$CP$214"}</definedName>
    <definedName name="__________________________cp1" hidden="1">{"'előző év december'!$A$2:$CP$214"}</definedName>
    <definedName name="__________________________cp10" localSheetId="29" hidden="1">{"'előző év december'!$A$2:$CP$214"}</definedName>
    <definedName name="__________________________cp10" hidden="1">{"'előző év december'!$A$2:$CP$214"}</definedName>
    <definedName name="__________________________cp11" localSheetId="29" hidden="1">{"'előző év december'!$A$2:$CP$214"}</definedName>
    <definedName name="__________________________cp11" hidden="1">{"'előző év december'!$A$2:$CP$214"}</definedName>
    <definedName name="__________________________cp2" localSheetId="29" hidden="1">{"'előző év december'!$A$2:$CP$214"}</definedName>
    <definedName name="__________________________cp2" hidden="1">{"'előző év december'!$A$2:$CP$214"}</definedName>
    <definedName name="__________________________cp3" localSheetId="29" hidden="1">{"'előző év december'!$A$2:$CP$214"}</definedName>
    <definedName name="__________________________cp3" hidden="1">{"'előző év december'!$A$2:$CP$214"}</definedName>
    <definedName name="__________________________cp4" localSheetId="29" hidden="1">{"'előző év december'!$A$2:$CP$214"}</definedName>
    <definedName name="__________________________cp4" hidden="1">{"'előző év december'!$A$2:$CP$214"}</definedName>
    <definedName name="__________________________cp5" localSheetId="29" hidden="1">{"'előző év december'!$A$2:$CP$214"}</definedName>
    <definedName name="__________________________cp5" hidden="1">{"'előző év december'!$A$2:$CP$214"}</definedName>
    <definedName name="__________________________cp6" localSheetId="29" hidden="1">{"'előző év december'!$A$2:$CP$214"}</definedName>
    <definedName name="__________________________cp6" hidden="1">{"'előző év december'!$A$2:$CP$214"}</definedName>
    <definedName name="__________________________cp7" localSheetId="29" hidden="1">{"'előző év december'!$A$2:$CP$214"}</definedName>
    <definedName name="__________________________cp7" hidden="1">{"'előző év december'!$A$2:$CP$214"}</definedName>
    <definedName name="__________________________cp8" localSheetId="29" hidden="1">{"'előző év december'!$A$2:$CP$214"}</definedName>
    <definedName name="__________________________cp8" hidden="1">{"'előző év december'!$A$2:$CP$214"}</definedName>
    <definedName name="__________________________cp9" localSheetId="29" hidden="1">{"'előző év december'!$A$2:$CP$214"}</definedName>
    <definedName name="__________________________cp9" hidden="1">{"'előző év december'!$A$2:$CP$214"}</definedName>
    <definedName name="__________________________cpr2" localSheetId="29" hidden="1">{"'előző év december'!$A$2:$CP$214"}</definedName>
    <definedName name="__________________________cpr2" hidden="1">{"'előző év december'!$A$2:$CP$214"}</definedName>
    <definedName name="__________________________cpr3" localSheetId="29" hidden="1">{"'előző év december'!$A$2:$CP$214"}</definedName>
    <definedName name="__________________________cpr3" hidden="1">{"'előző év december'!$A$2:$CP$214"}</definedName>
    <definedName name="__________________________cpr4" localSheetId="29" hidden="1">{"'előző év december'!$A$2:$CP$214"}</definedName>
    <definedName name="__________________________cpr4" hidden="1">{"'előző év december'!$A$2:$CP$214"}</definedName>
    <definedName name="__________________________IFR2">[0]!_______________________IFR2</definedName>
    <definedName name="__________________________IFR22">[0]!_______________________IFR22</definedName>
    <definedName name="__________________________IFR23">[0]!_______________________IFR23</definedName>
    <definedName name="_________________________cp1" localSheetId="29" hidden="1">{"'előző év december'!$A$2:$CP$214"}</definedName>
    <definedName name="_________________________cp1" hidden="1">{"'előző év december'!$A$2:$CP$214"}</definedName>
    <definedName name="_________________________cp10" localSheetId="29" hidden="1">{"'előző év december'!$A$2:$CP$214"}</definedName>
    <definedName name="_________________________cp10" hidden="1">{"'előző év december'!$A$2:$CP$214"}</definedName>
    <definedName name="_________________________cp11" localSheetId="29" hidden="1">{"'előző év december'!$A$2:$CP$214"}</definedName>
    <definedName name="_________________________cp11" hidden="1">{"'előző év december'!$A$2:$CP$214"}</definedName>
    <definedName name="_________________________cp2" localSheetId="29" hidden="1">{"'előző év december'!$A$2:$CP$214"}</definedName>
    <definedName name="_________________________cp2" hidden="1">{"'előző év december'!$A$2:$CP$214"}</definedName>
    <definedName name="_________________________cp3" localSheetId="29" hidden="1">{"'előző év december'!$A$2:$CP$214"}</definedName>
    <definedName name="_________________________cp3" hidden="1">{"'előző év december'!$A$2:$CP$214"}</definedName>
    <definedName name="_________________________cp4" localSheetId="29" hidden="1">{"'előző év december'!$A$2:$CP$214"}</definedName>
    <definedName name="_________________________cp4" hidden="1">{"'előző év december'!$A$2:$CP$214"}</definedName>
    <definedName name="_________________________cp5" localSheetId="29" hidden="1">{"'előző év december'!$A$2:$CP$214"}</definedName>
    <definedName name="_________________________cp5" hidden="1">{"'előző év december'!$A$2:$CP$214"}</definedName>
    <definedName name="_________________________cp6" localSheetId="29" hidden="1">{"'előző év december'!$A$2:$CP$214"}</definedName>
    <definedName name="_________________________cp6" hidden="1">{"'előző év december'!$A$2:$CP$214"}</definedName>
    <definedName name="_________________________cp7" localSheetId="29" hidden="1">{"'előző év december'!$A$2:$CP$214"}</definedName>
    <definedName name="_________________________cp7" hidden="1">{"'előző év december'!$A$2:$CP$214"}</definedName>
    <definedName name="_________________________cp8" localSheetId="29" hidden="1">{"'előző év december'!$A$2:$CP$214"}</definedName>
    <definedName name="_________________________cp8" hidden="1">{"'előző év december'!$A$2:$CP$214"}</definedName>
    <definedName name="_________________________cp9" localSheetId="29" hidden="1">{"'előző év december'!$A$2:$CP$214"}</definedName>
    <definedName name="_________________________cp9" hidden="1">{"'előző év december'!$A$2:$CP$214"}</definedName>
    <definedName name="_________________________cpr2" localSheetId="29" hidden="1">{"'előző év december'!$A$2:$CP$214"}</definedName>
    <definedName name="_________________________cpr2" hidden="1">{"'előző év december'!$A$2:$CP$214"}</definedName>
    <definedName name="_________________________cpr3" localSheetId="29" hidden="1">{"'előző év december'!$A$2:$CP$214"}</definedName>
    <definedName name="_________________________cpr3" hidden="1">{"'előző év december'!$A$2:$CP$214"}</definedName>
    <definedName name="_________________________cpr4" localSheetId="29" hidden="1">{"'előző év december'!$A$2:$CP$214"}</definedName>
    <definedName name="_________________________cpr4" hidden="1">{"'előző év december'!$A$2:$CP$214"}</definedName>
    <definedName name="_________________________IFR2">[0]!_______________________IFR2</definedName>
    <definedName name="_________________________IFR22">[0]!_______________________IFR22</definedName>
    <definedName name="_________________________IFR23">[0]!_______________________IFR23</definedName>
    <definedName name="_________________________M21">[0]!________________________M21</definedName>
    <definedName name="________________________cp1" localSheetId="29" hidden="1">{"'előző év december'!$A$2:$CP$214"}</definedName>
    <definedName name="________________________cp1" hidden="1">{"'előző év december'!$A$2:$CP$214"}</definedName>
    <definedName name="________________________cp10" localSheetId="29" hidden="1">{"'előző év december'!$A$2:$CP$214"}</definedName>
    <definedName name="________________________cp10" hidden="1">{"'előző év december'!$A$2:$CP$214"}</definedName>
    <definedName name="________________________cp11" localSheetId="29" hidden="1">{"'előző év december'!$A$2:$CP$214"}</definedName>
    <definedName name="________________________cp11" hidden="1">{"'előző év december'!$A$2:$CP$214"}</definedName>
    <definedName name="________________________cp2" localSheetId="29" hidden="1">{"'előző év december'!$A$2:$CP$214"}</definedName>
    <definedName name="________________________cp2" hidden="1">{"'előző év december'!$A$2:$CP$214"}</definedName>
    <definedName name="________________________cp3" localSheetId="29" hidden="1">{"'előző év december'!$A$2:$CP$214"}</definedName>
    <definedName name="________________________cp3" hidden="1">{"'előző év december'!$A$2:$CP$214"}</definedName>
    <definedName name="________________________cp4" localSheetId="29" hidden="1">{"'előző év december'!$A$2:$CP$214"}</definedName>
    <definedName name="________________________cp4" hidden="1">{"'előző év december'!$A$2:$CP$214"}</definedName>
    <definedName name="________________________cp5" localSheetId="29" hidden="1">{"'előző év december'!$A$2:$CP$214"}</definedName>
    <definedName name="________________________cp5" hidden="1">{"'előző év december'!$A$2:$CP$214"}</definedName>
    <definedName name="________________________cp6" localSheetId="29" hidden="1">{"'előző év december'!$A$2:$CP$214"}</definedName>
    <definedName name="________________________cp6" hidden="1">{"'előző év december'!$A$2:$CP$214"}</definedName>
    <definedName name="________________________cp7" localSheetId="29" hidden="1">{"'előző év december'!$A$2:$CP$214"}</definedName>
    <definedName name="________________________cp7" hidden="1">{"'előző év december'!$A$2:$CP$214"}</definedName>
    <definedName name="________________________cp8" localSheetId="29" hidden="1">{"'előző év december'!$A$2:$CP$214"}</definedName>
    <definedName name="________________________cp8" hidden="1">{"'előző év december'!$A$2:$CP$214"}</definedName>
    <definedName name="________________________cp9" localSheetId="29" hidden="1">{"'előző év december'!$A$2:$CP$214"}</definedName>
    <definedName name="________________________cp9" hidden="1">{"'előző év december'!$A$2:$CP$214"}</definedName>
    <definedName name="________________________cpr2" localSheetId="29" hidden="1">{"'előző év december'!$A$2:$CP$214"}</definedName>
    <definedName name="________________________cpr2" hidden="1">{"'előző év december'!$A$2:$CP$214"}</definedName>
    <definedName name="________________________cpr3" localSheetId="29" hidden="1">{"'előző év december'!$A$2:$CP$214"}</definedName>
    <definedName name="________________________cpr3" hidden="1">{"'előző év december'!$A$2:$CP$214"}</definedName>
    <definedName name="________________________cpr4" localSheetId="29" hidden="1">{"'előző év december'!$A$2:$CP$214"}</definedName>
    <definedName name="________________________cpr4" hidden="1">{"'előző év december'!$A$2:$CP$214"}</definedName>
    <definedName name="________________________IFR2">[0]!_______________________IFR2</definedName>
    <definedName name="________________________IFR22">[0]!_______________________IFR22</definedName>
    <definedName name="________________________IFR23">[0]!_______________________IFR23</definedName>
    <definedName name="________________________M21">#N/A</definedName>
    <definedName name="_______________________cp1" localSheetId="29" hidden="1">{"'előző év december'!$A$2:$CP$214"}</definedName>
    <definedName name="_______________________cp1" hidden="1">{"'előző év december'!$A$2:$CP$214"}</definedName>
    <definedName name="_______________________cp10" localSheetId="29" hidden="1">{"'előző év december'!$A$2:$CP$214"}</definedName>
    <definedName name="_______________________cp10" hidden="1">{"'előző év december'!$A$2:$CP$214"}</definedName>
    <definedName name="_______________________cp11" localSheetId="29" hidden="1">{"'előző év december'!$A$2:$CP$214"}</definedName>
    <definedName name="_______________________cp11" hidden="1">{"'előző év december'!$A$2:$CP$214"}</definedName>
    <definedName name="_______________________cp2" localSheetId="29" hidden="1">{"'előző év december'!$A$2:$CP$214"}</definedName>
    <definedName name="_______________________cp2" hidden="1">{"'előző év december'!$A$2:$CP$214"}</definedName>
    <definedName name="_______________________cp3" localSheetId="29" hidden="1">{"'előző év december'!$A$2:$CP$214"}</definedName>
    <definedName name="_______________________cp3" hidden="1">{"'előző év december'!$A$2:$CP$214"}</definedName>
    <definedName name="_______________________cp4" localSheetId="29" hidden="1">{"'előző év december'!$A$2:$CP$214"}</definedName>
    <definedName name="_______________________cp4" hidden="1">{"'előző év december'!$A$2:$CP$214"}</definedName>
    <definedName name="_______________________cp5" localSheetId="29" hidden="1">{"'előző év december'!$A$2:$CP$214"}</definedName>
    <definedName name="_______________________cp5" hidden="1">{"'előző év december'!$A$2:$CP$214"}</definedName>
    <definedName name="_______________________cp6" localSheetId="29" hidden="1">{"'előző év december'!$A$2:$CP$214"}</definedName>
    <definedName name="_______________________cp6" hidden="1">{"'előző év december'!$A$2:$CP$214"}</definedName>
    <definedName name="_______________________cp7" localSheetId="29" hidden="1">{"'előző év december'!$A$2:$CP$214"}</definedName>
    <definedName name="_______________________cp7" hidden="1">{"'előző év december'!$A$2:$CP$214"}</definedName>
    <definedName name="_______________________cp8" localSheetId="29" hidden="1">{"'előző év december'!$A$2:$CP$214"}</definedName>
    <definedName name="_______________________cp8" hidden="1">{"'előző év december'!$A$2:$CP$214"}</definedName>
    <definedName name="_______________________cp9" localSheetId="29" hidden="1">{"'előző év december'!$A$2:$CP$214"}</definedName>
    <definedName name="_______________________cp9" hidden="1">{"'előző év december'!$A$2:$CP$214"}</definedName>
    <definedName name="_______________________cpr2" localSheetId="29" hidden="1">{"'előző év december'!$A$2:$CP$214"}</definedName>
    <definedName name="_______________________cpr2" hidden="1">{"'előző év december'!$A$2:$CP$214"}</definedName>
    <definedName name="_______________________cpr3" localSheetId="29" hidden="1">{"'előző év december'!$A$2:$CP$214"}</definedName>
    <definedName name="_______________________cpr3" hidden="1">{"'előző év december'!$A$2:$CP$214"}</definedName>
    <definedName name="_______________________cpr4" localSheetId="29"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[0]!____________________M21</definedName>
    <definedName name="______________________cp1" localSheetId="29" hidden="1">{"'előző év december'!$A$2:$CP$214"}</definedName>
    <definedName name="______________________cp1" hidden="1">{"'előző év december'!$A$2:$CP$214"}</definedName>
    <definedName name="______________________cp10" localSheetId="29" hidden="1">{"'előző év december'!$A$2:$CP$214"}</definedName>
    <definedName name="______________________cp10" hidden="1">{"'előző év december'!$A$2:$CP$214"}</definedName>
    <definedName name="______________________cp11" localSheetId="29" hidden="1">{"'előző év december'!$A$2:$CP$214"}</definedName>
    <definedName name="______________________cp11" hidden="1">{"'előző év december'!$A$2:$CP$214"}</definedName>
    <definedName name="______________________cp2" localSheetId="29" hidden="1">{"'előző év december'!$A$2:$CP$214"}</definedName>
    <definedName name="______________________cp2" hidden="1">{"'előző év december'!$A$2:$CP$214"}</definedName>
    <definedName name="______________________cp3" localSheetId="29" hidden="1">{"'előző év december'!$A$2:$CP$214"}</definedName>
    <definedName name="______________________cp3" hidden="1">{"'előző év december'!$A$2:$CP$214"}</definedName>
    <definedName name="______________________cp4" localSheetId="29" hidden="1">{"'előző év december'!$A$2:$CP$214"}</definedName>
    <definedName name="______________________cp4" hidden="1">{"'előző év december'!$A$2:$CP$214"}</definedName>
    <definedName name="______________________cp5" localSheetId="29" hidden="1">{"'előző év december'!$A$2:$CP$214"}</definedName>
    <definedName name="______________________cp5" hidden="1">{"'előző év december'!$A$2:$CP$214"}</definedName>
    <definedName name="______________________cp6" localSheetId="29" hidden="1">{"'előző év december'!$A$2:$CP$214"}</definedName>
    <definedName name="______________________cp6" hidden="1">{"'előző év december'!$A$2:$CP$214"}</definedName>
    <definedName name="______________________cp7" localSheetId="29" hidden="1">{"'előző év december'!$A$2:$CP$214"}</definedName>
    <definedName name="______________________cp7" hidden="1">{"'előző év december'!$A$2:$CP$214"}</definedName>
    <definedName name="______________________cp8" localSheetId="29" hidden="1">{"'előző év december'!$A$2:$CP$214"}</definedName>
    <definedName name="______________________cp8" hidden="1">{"'előző év december'!$A$2:$CP$214"}</definedName>
    <definedName name="______________________cp9" localSheetId="29" hidden="1">{"'előző év december'!$A$2:$CP$214"}</definedName>
    <definedName name="______________________cp9" hidden="1">{"'előző év december'!$A$2:$CP$214"}</definedName>
    <definedName name="______________________cpr2" localSheetId="29" hidden="1">{"'előző év december'!$A$2:$CP$214"}</definedName>
    <definedName name="______________________cpr2" hidden="1">{"'előző év december'!$A$2:$CP$214"}</definedName>
    <definedName name="______________________cpr3" localSheetId="29" hidden="1">{"'előző év december'!$A$2:$CP$214"}</definedName>
    <definedName name="______________________cpr3" hidden="1">{"'előző év december'!$A$2:$CP$214"}</definedName>
    <definedName name="______________________cpr4" localSheetId="29" hidden="1">{"'előző év december'!$A$2:$CP$214"}</definedName>
    <definedName name="______________________cpr4" hidden="1">{"'előző év december'!$A$2:$CP$214"}</definedName>
    <definedName name="______________________IFR2">[0]!_______________IFR2</definedName>
    <definedName name="______________________IFR22">[0]!_______________IFR22</definedName>
    <definedName name="______________________IFR23">[0]!_______________IFR23</definedName>
    <definedName name="______________________M21">[0]!____________________M21</definedName>
    <definedName name="_____________________cp1" localSheetId="29" hidden="1">{"'előző év december'!$A$2:$CP$214"}</definedName>
    <definedName name="_____________________cp1" hidden="1">{"'előző év december'!$A$2:$CP$214"}</definedName>
    <definedName name="_____________________cp10" localSheetId="29" hidden="1">{"'előző év december'!$A$2:$CP$214"}</definedName>
    <definedName name="_____________________cp10" hidden="1">{"'előző év december'!$A$2:$CP$214"}</definedName>
    <definedName name="_____________________cp11" localSheetId="29" hidden="1">{"'előző év december'!$A$2:$CP$214"}</definedName>
    <definedName name="_____________________cp11" hidden="1">{"'előző év december'!$A$2:$CP$214"}</definedName>
    <definedName name="_____________________cp2" localSheetId="29" hidden="1">{"'előző év december'!$A$2:$CP$214"}</definedName>
    <definedName name="_____________________cp2" hidden="1">{"'előző év december'!$A$2:$CP$214"}</definedName>
    <definedName name="_____________________cp3" localSheetId="29" hidden="1">{"'előző év december'!$A$2:$CP$214"}</definedName>
    <definedName name="_____________________cp3" hidden="1">{"'előző év december'!$A$2:$CP$214"}</definedName>
    <definedName name="_____________________cp4" localSheetId="29" hidden="1">{"'előző év december'!$A$2:$CP$214"}</definedName>
    <definedName name="_____________________cp4" hidden="1">{"'előző év december'!$A$2:$CP$214"}</definedName>
    <definedName name="_____________________cp5" localSheetId="29" hidden="1">{"'előző év december'!$A$2:$CP$214"}</definedName>
    <definedName name="_____________________cp5" hidden="1">{"'előző év december'!$A$2:$CP$214"}</definedName>
    <definedName name="_____________________cp6" localSheetId="29" hidden="1">{"'előző év december'!$A$2:$CP$214"}</definedName>
    <definedName name="_____________________cp6" hidden="1">{"'előző év december'!$A$2:$CP$214"}</definedName>
    <definedName name="_____________________cp7" localSheetId="29" hidden="1">{"'előző év december'!$A$2:$CP$214"}</definedName>
    <definedName name="_____________________cp7" hidden="1">{"'előző év december'!$A$2:$CP$214"}</definedName>
    <definedName name="_____________________cp8" localSheetId="29" hidden="1">{"'előző év december'!$A$2:$CP$214"}</definedName>
    <definedName name="_____________________cp8" hidden="1">{"'előző év december'!$A$2:$CP$214"}</definedName>
    <definedName name="_____________________cp9" localSheetId="29" hidden="1">{"'előző év december'!$A$2:$CP$214"}</definedName>
    <definedName name="_____________________cp9" hidden="1">{"'előző év december'!$A$2:$CP$214"}</definedName>
    <definedName name="_____________________cpr2" localSheetId="29" hidden="1">{"'előző év december'!$A$2:$CP$214"}</definedName>
    <definedName name="_____________________cpr2" hidden="1">{"'előző év december'!$A$2:$CP$214"}</definedName>
    <definedName name="_____________________cpr3" localSheetId="29" hidden="1">{"'előző év december'!$A$2:$CP$214"}</definedName>
    <definedName name="_____________________cpr3" hidden="1">{"'előző év december'!$A$2:$CP$214"}</definedName>
    <definedName name="_____________________cpr4" localSheetId="29" hidden="1">{"'előző év december'!$A$2:$CP$214"}</definedName>
    <definedName name="_____________________cpr4" hidden="1">{"'előző év december'!$A$2:$CP$214"}</definedName>
    <definedName name="_____________________IFR2">[0]!_______________IFR2</definedName>
    <definedName name="_____________________IFR22">[0]!_______________IFR22</definedName>
    <definedName name="_____________________IFR23">[0]!_______________IFR23</definedName>
    <definedName name="_____________________M21">[0]!____________________M21</definedName>
    <definedName name="____________________cp1" localSheetId="29" hidden="1">{"'előző év december'!$A$2:$CP$214"}</definedName>
    <definedName name="____________________cp1" hidden="1">{"'előző év december'!$A$2:$CP$214"}</definedName>
    <definedName name="____________________cp10" localSheetId="29" hidden="1">{"'előző év december'!$A$2:$CP$214"}</definedName>
    <definedName name="____________________cp10" hidden="1">{"'előző év december'!$A$2:$CP$214"}</definedName>
    <definedName name="____________________cp11" localSheetId="29" hidden="1">{"'előző év december'!$A$2:$CP$214"}</definedName>
    <definedName name="____________________cp11" hidden="1">{"'előző év december'!$A$2:$CP$214"}</definedName>
    <definedName name="____________________cp2" localSheetId="29" hidden="1">{"'előző év december'!$A$2:$CP$214"}</definedName>
    <definedName name="____________________cp2" hidden="1">{"'előző év december'!$A$2:$CP$214"}</definedName>
    <definedName name="____________________cp3" localSheetId="29" hidden="1">{"'előző év december'!$A$2:$CP$214"}</definedName>
    <definedName name="____________________cp3" hidden="1">{"'előző év december'!$A$2:$CP$214"}</definedName>
    <definedName name="____________________cp4" localSheetId="29" hidden="1">{"'előző év december'!$A$2:$CP$214"}</definedName>
    <definedName name="____________________cp4" hidden="1">{"'előző év december'!$A$2:$CP$214"}</definedName>
    <definedName name="____________________cp5" localSheetId="29" hidden="1">{"'előző év december'!$A$2:$CP$214"}</definedName>
    <definedName name="____________________cp5" hidden="1">{"'előző év december'!$A$2:$CP$214"}</definedName>
    <definedName name="____________________cp6" localSheetId="29" hidden="1">{"'előző év december'!$A$2:$CP$214"}</definedName>
    <definedName name="____________________cp6" hidden="1">{"'előző év december'!$A$2:$CP$214"}</definedName>
    <definedName name="____________________cp7" localSheetId="29" hidden="1">{"'előző év december'!$A$2:$CP$214"}</definedName>
    <definedName name="____________________cp7" hidden="1">{"'előző év december'!$A$2:$CP$214"}</definedName>
    <definedName name="____________________cp8" localSheetId="29" hidden="1">{"'előző év december'!$A$2:$CP$214"}</definedName>
    <definedName name="____________________cp8" hidden="1">{"'előző év december'!$A$2:$CP$214"}</definedName>
    <definedName name="____________________cp9" localSheetId="29" hidden="1">{"'előző év december'!$A$2:$CP$214"}</definedName>
    <definedName name="____________________cp9" hidden="1">{"'előző év december'!$A$2:$CP$214"}</definedName>
    <definedName name="____________________cpr2" localSheetId="29" hidden="1">{"'előző év december'!$A$2:$CP$214"}</definedName>
    <definedName name="____________________cpr2" hidden="1">{"'előző év december'!$A$2:$CP$214"}</definedName>
    <definedName name="____________________cpr3" localSheetId="29" hidden="1">{"'előző év december'!$A$2:$CP$214"}</definedName>
    <definedName name="____________________cpr3" hidden="1">{"'előző év december'!$A$2:$CP$214"}</definedName>
    <definedName name="____________________cpr4" localSheetId="29" hidden="1">{"'előző év december'!$A$2:$CP$214"}</definedName>
    <definedName name="____________________cpr4" hidden="1">{"'előző év december'!$A$2:$CP$214"}</definedName>
    <definedName name="____________________IFR2">[0]!_______________IFR2</definedName>
    <definedName name="____________________IFR22">[0]!_______________IFR22</definedName>
    <definedName name="____________________IFR23">[0]!_______________IFR23</definedName>
    <definedName name="____________________M21">#N/A</definedName>
    <definedName name="___________________cp1" localSheetId="29" hidden="1">{"'előző év december'!$A$2:$CP$214"}</definedName>
    <definedName name="___________________cp1" hidden="1">{"'előző év december'!$A$2:$CP$214"}</definedName>
    <definedName name="___________________cp10" localSheetId="29" hidden="1">{"'előző év december'!$A$2:$CP$214"}</definedName>
    <definedName name="___________________cp10" hidden="1">{"'előző év december'!$A$2:$CP$214"}</definedName>
    <definedName name="___________________cp11" localSheetId="29" hidden="1">{"'előző év december'!$A$2:$CP$214"}</definedName>
    <definedName name="___________________cp11" hidden="1">{"'előző év december'!$A$2:$CP$214"}</definedName>
    <definedName name="___________________cp2" localSheetId="29" hidden="1">{"'előző év december'!$A$2:$CP$214"}</definedName>
    <definedName name="___________________cp2" hidden="1">{"'előző év december'!$A$2:$CP$214"}</definedName>
    <definedName name="___________________cp3" localSheetId="29" hidden="1">{"'előző év december'!$A$2:$CP$214"}</definedName>
    <definedName name="___________________cp3" hidden="1">{"'előző év december'!$A$2:$CP$214"}</definedName>
    <definedName name="___________________cp4" localSheetId="29" hidden="1">{"'előző év december'!$A$2:$CP$214"}</definedName>
    <definedName name="___________________cp4" hidden="1">{"'előző év december'!$A$2:$CP$214"}</definedName>
    <definedName name="___________________cp5" localSheetId="29" hidden="1">{"'előző év december'!$A$2:$CP$214"}</definedName>
    <definedName name="___________________cp5" hidden="1">{"'előző év december'!$A$2:$CP$214"}</definedName>
    <definedName name="___________________cp6" localSheetId="29" hidden="1">{"'előző év december'!$A$2:$CP$214"}</definedName>
    <definedName name="___________________cp6" hidden="1">{"'előző év december'!$A$2:$CP$214"}</definedName>
    <definedName name="___________________cp7" localSheetId="29" hidden="1">{"'előző év december'!$A$2:$CP$214"}</definedName>
    <definedName name="___________________cp7" hidden="1">{"'előző év december'!$A$2:$CP$214"}</definedName>
    <definedName name="___________________cp8" localSheetId="29" hidden="1">{"'előző év december'!$A$2:$CP$214"}</definedName>
    <definedName name="___________________cp8" hidden="1">{"'előző év december'!$A$2:$CP$214"}</definedName>
    <definedName name="___________________cp9" localSheetId="29" hidden="1">{"'előző év december'!$A$2:$CP$214"}</definedName>
    <definedName name="___________________cp9" hidden="1">{"'előző év december'!$A$2:$CP$214"}</definedName>
    <definedName name="___________________cpr2" localSheetId="29" hidden="1">{"'előző év december'!$A$2:$CP$214"}</definedName>
    <definedName name="___________________cpr2" hidden="1">{"'előző év december'!$A$2:$CP$214"}</definedName>
    <definedName name="___________________cpr3" localSheetId="29" hidden="1">{"'előző év december'!$A$2:$CP$214"}</definedName>
    <definedName name="___________________cpr3" hidden="1">{"'előző év december'!$A$2:$CP$214"}</definedName>
    <definedName name="___________________cpr4" localSheetId="29" hidden="1">{"'előző év december'!$A$2:$CP$214"}</definedName>
    <definedName name="___________________cpr4" hidden="1">{"'előző év december'!$A$2:$CP$214"}</definedName>
    <definedName name="___________________IFR2">[0]!_______________IFR2</definedName>
    <definedName name="___________________IFR22">[0]!_______________IFR22</definedName>
    <definedName name="___________________IFR23">[0]!_______________IFR23</definedName>
    <definedName name="___________________M21">[0]!____________M21</definedName>
    <definedName name="__________________cp1" localSheetId="29" hidden="1">{"'előző év december'!$A$2:$CP$214"}</definedName>
    <definedName name="__________________cp1" hidden="1">{"'előző év december'!$A$2:$CP$214"}</definedName>
    <definedName name="__________________cp10" localSheetId="29" hidden="1">{"'előző év december'!$A$2:$CP$214"}</definedName>
    <definedName name="__________________cp10" hidden="1">{"'előző év december'!$A$2:$CP$214"}</definedName>
    <definedName name="__________________cp11" localSheetId="29" hidden="1">{"'előző év december'!$A$2:$CP$214"}</definedName>
    <definedName name="__________________cp11" hidden="1">{"'előző év december'!$A$2:$CP$214"}</definedName>
    <definedName name="__________________cp2" localSheetId="29" hidden="1">{"'előző év december'!$A$2:$CP$214"}</definedName>
    <definedName name="__________________cp2" hidden="1">{"'előző év december'!$A$2:$CP$214"}</definedName>
    <definedName name="__________________cp3" localSheetId="29" hidden="1">{"'előző év december'!$A$2:$CP$214"}</definedName>
    <definedName name="__________________cp3" hidden="1">{"'előző év december'!$A$2:$CP$214"}</definedName>
    <definedName name="__________________cp4" localSheetId="29" hidden="1">{"'előző év december'!$A$2:$CP$214"}</definedName>
    <definedName name="__________________cp4" hidden="1">{"'előző év december'!$A$2:$CP$214"}</definedName>
    <definedName name="__________________cp5" localSheetId="29" hidden="1">{"'előző év december'!$A$2:$CP$214"}</definedName>
    <definedName name="__________________cp5" hidden="1">{"'előző év december'!$A$2:$CP$214"}</definedName>
    <definedName name="__________________cp6" localSheetId="29" hidden="1">{"'előző év december'!$A$2:$CP$214"}</definedName>
    <definedName name="__________________cp6" hidden="1">{"'előző év december'!$A$2:$CP$214"}</definedName>
    <definedName name="__________________cp7" localSheetId="29" hidden="1">{"'előző év december'!$A$2:$CP$214"}</definedName>
    <definedName name="__________________cp7" hidden="1">{"'előző év december'!$A$2:$CP$214"}</definedName>
    <definedName name="__________________cp8" localSheetId="29" hidden="1">{"'előző év december'!$A$2:$CP$214"}</definedName>
    <definedName name="__________________cp8" hidden="1">{"'előző év december'!$A$2:$CP$214"}</definedName>
    <definedName name="__________________cp9" localSheetId="29" hidden="1">{"'előző év december'!$A$2:$CP$214"}</definedName>
    <definedName name="__________________cp9" hidden="1">{"'előző év december'!$A$2:$CP$214"}</definedName>
    <definedName name="__________________cpr2" localSheetId="29" hidden="1">{"'előző év december'!$A$2:$CP$214"}</definedName>
    <definedName name="__________________cpr2" hidden="1">{"'előző év december'!$A$2:$CP$214"}</definedName>
    <definedName name="__________________cpr3" localSheetId="29" hidden="1">{"'előző év december'!$A$2:$CP$214"}</definedName>
    <definedName name="__________________cpr3" hidden="1">{"'előző év december'!$A$2:$CP$214"}</definedName>
    <definedName name="__________________cpr4" localSheetId="29" hidden="1">{"'előző év december'!$A$2:$CP$214"}</definedName>
    <definedName name="__________________cpr4" hidden="1">{"'előző év december'!$A$2:$CP$214"}</definedName>
    <definedName name="__________________IFR2">[0]!_______________IFR2</definedName>
    <definedName name="__________________IFR22">[0]!_______________IFR22</definedName>
    <definedName name="__________________IFR23">[0]!_______________IFR23</definedName>
    <definedName name="__________________M21">[0]!____________M21</definedName>
    <definedName name="_________________cp1" localSheetId="29" hidden="1">{"'előző év december'!$A$2:$CP$214"}</definedName>
    <definedName name="_________________cp1" hidden="1">{"'előző év december'!$A$2:$CP$214"}</definedName>
    <definedName name="_________________cp10" localSheetId="29" hidden="1">{"'előző év december'!$A$2:$CP$214"}</definedName>
    <definedName name="_________________cp10" hidden="1">{"'előző év december'!$A$2:$CP$214"}</definedName>
    <definedName name="_________________cp11" localSheetId="29" hidden="1">{"'előző év december'!$A$2:$CP$214"}</definedName>
    <definedName name="_________________cp11" hidden="1">{"'előző év december'!$A$2:$CP$214"}</definedName>
    <definedName name="_________________cp2" localSheetId="29" hidden="1">{"'előző év december'!$A$2:$CP$214"}</definedName>
    <definedName name="_________________cp2" hidden="1">{"'előző év december'!$A$2:$CP$214"}</definedName>
    <definedName name="_________________cp3" localSheetId="29" hidden="1">{"'előző év december'!$A$2:$CP$214"}</definedName>
    <definedName name="_________________cp3" hidden="1">{"'előző év december'!$A$2:$CP$214"}</definedName>
    <definedName name="_________________cp4" localSheetId="29" hidden="1">{"'előző év december'!$A$2:$CP$214"}</definedName>
    <definedName name="_________________cp4" hidden="1">{"'előző év december'!$A$2:$CP$214"}</definedName>
    <definedName name="_________________cp5" localSheetId="29" hidden="1">{"'előző év december'!$A$2:$CP$214"}</definedName>
    <definedName name="_________________cp5" hidden="1">{"'előző év december'!$A$2:$CP$214"}</definedName>
    <definedName name="_________________cp6" localSheetId="29" hidden="1">{"'előző év december'!$A$2:$CP$214"}</definedName>
    <definedName name="_________________cp6" hidden="1">{"'előző év december'!$A$2:$CP$214"}</definedName>
    <definedName name="_________________cp7" localSheetId="29" hidden="1">{"'előző év december'!$A$2:$CP$214"}</definedName>
    <definedName name="_________________cp7" hidden="1">{"'előző év december'!$A$2:$CP$214"}</definedName>
    <definedName name="_________________cp8" localSheetId="29" hidden="1">{"'előző év december'!$A$2:$CP$214"}</definedName>
    <definedName name="_________________cp8" hidden="1">{"'előző év december'!$A$2:$CP$214"}</definedName>
    <definedName name="_________________cp9" localSheetId="29" hidden="1">{"'előző év december'!$A$2:$CP$214"}</definedName>
    <definedName name="_________________cp9" hidden="1">{"'előző év december'!$A$2:$CP$214"}</definedName>
    <definedName name="_________________cpr2" localSheetId="29" hidden="1">{"'előző év december'!$A$2:$CP$214"}</definedName>
    <definedName name="_________________cpr2" hidden="1">{"'előző év december'!$A$2:$CP$214"}</definedName>
    <definedName name="_________________cpr3" localSheetId="29" hidden="1">{"'előző év december'!$A$2:$CP$214"}</definedName>
    <definedName name="_________________cpr3" hidden="1">{"'előző év december'!$A$2:$CP$214"}</definedName>
    <definedName name="_________________cpr4" localSheetId="29" hidden="1">{"'előző év december'!$A$2:$CP$214"}</definedName>
    <definedName name="_________________cpr4" hidden="1">{"'előző év december'!$A$2:$CP$214"}</definedName>
    <definedName name="_________________IFR2">[0]!_______________IFR2</definedName>
    <definedName name="_________________IFR22">[0]!_______________IFR22</definedName>
    <definedName name="_________________IFR23">[0]!_______________IFR23</definedName>
    <definedName name="_________________M21">[0]!____________M21</definedName>
    <definedName name="________________cp1" localSheetId="29" hidden="1">{"'előző év december'!$A$2:$CP$214"}</definedName>
    <definedName name="________________cp1" hidden="1">{"'előző év december'!$A$2:$CP$214"}</definedName>
    <definedName name="________________cp10" localSheetId="29" hidden="1">{"'előző év december'!$A$2:$CP$214"}</definedName>
    <definedName name="________________cp10" hidden="1">{"'előző év december'!$A$2:$CP$214"}</definedName>
    <definedName name="________________cp11" localSheetId="29" hidden="1">{"'előző év december'!$A$2:$CP$214"}</definedName>
    <definedName name="________________cp11" hidden="1">{"'előző év december'!$A$2:$CP$214"}</definedName>
    <definedName name="________________cp2" localSheetId="29" hidden="1">{"'előző év december'!$A$2:$CP$214"}</definedName>
    <definedName name="________________cp2" hidden="1">{"'előző év december'!$A$2:$CP$214"}</definedName>
    <definedName name="________________cp3" localSheetId="29" hidden="1">{"'előző év december'!$A$2:$CP$214"}</definedName>
    <definedName name="________________cp3" hidden="1">{"'előző év december'!$A$2:$CP$214"}</definedName>
    <definedName name="________________cp4" localSheetId="29" hidden="1">{"'előző év december'!$A$2:$CP$214"}</definedName>
    <definedName name="________________cp4" hidden="1">{"'előző év december'!$A$2:$CP$214"}</definedName>
    <definedName name="________________cp5" localSheetId="29" hidden="1">{"'előző év december'!$A$2:$CP$214"}</definedName>
    <definedName name="________________cp5" hidden="1">{"'előző év december'!$A$2:$CP$214"}</definedName>
    <definedName name="________________cp6" localSheetId="29" hidden="1">{"'előző év december'!$A$2:$CP$214"}</definedName>
    <definedName name="________________cp6" hidden="1">{"'előző év december'!$A$2:$CP$214"}</definedName>
    <definedName name="________________cp7" localSheetId="29" hidden="1">{"'előző év december'!$A$2:$CP$214"}</definedName>
    <definedName name="________________cp7" hidden="1">{"'előző év december'!$A$2:$CP$214"}</definedName>
    <definedName name="________________cp8" localSheetId="29" hidden="1">{"'előző év december'!$A$2:$CP$214"}</definedName>
    <definedName name="________________cp8" hidden="1">{"'előző év december'!$A$2:$CP$214"}</definedName>
    <definedName name="________________cp9" localSheetId="29" hidden="1">{"'előző év december'!$A$2:$CP$214"}</definedName>
    <definedName name="________________cp9" hidden="1">{"'előző év december'!$A$2:$CP$214"}</definedName>
    <definedName name="________________cpr2" localSheetId="29" hidden="1">{"'előző év december'!$A$2:$CP$214"}</definedName>
    <definedName name="________________cpr2" hidden="1">{"'előző év december'!$A$2:$CP$214"}</definedName>
    <definedName name="________________cpr3" localSheetId="29" hidden="1">{"'előző év december'!$A$2:$CP$214"}</definedName>
    <definedName name="________________cpr3" hidden="1">{"'előző év december'!$A$2:$CP$214"}</definedName>
    <definedName name="________________cpr4" localSheetId="29" hidden="1">{"'előző év december'!$A$2:$CP$214"}</definedName>
    <definedName name="________________cpr4" hidden="1">{"'előző év december'!$A$2:$CP$214"}</definedName>
    <definedName name="________________IFR2">[0]!_______________IFR2</definedName>
    <definedName name="________________IFR22">[0]!_______________IFR22</definedName>
    <definedName name="________________IFR23">[0]!_______________IFR23</definedName>
    <definedName name="________________M21">[0]!____________M21</definedName>
    <definedName name="_______________cp1" localSheetId="29" hidden="1">{"'előző év december'!$A$2:$CP$214"}</definedName>
    <definedName name="_______________cp1" hidden="1">{"'előző év december'!$A$2:$CP$214"}</definedName>
    <definedName name="_______________cp10" localSheetId="29" hidden="1">{"'előző év december'!$A$2:$CP$214"}</definedName>
    <definedName name="_______________cp10" hidden="1">{"'előző év december'!$A$2:$CP$214"}</definedName>
    <definedName name="_______________cp11" localSheetId="29" hidden="1">{"'előző év december'!$A$2:$CP$214"}</definedName>
    <definedName name="_______________cp11" hidden="1">{"'előző év december'!$A$2:$CP$214"}</definedName>
    <definedName name="_______________cp2" localSheetId="29" hidden="1">{"'előző év december'!$A$2:$CP$214"}</definedName>
    <definedName name="_______________cp2" hidden="1">{"'előző év december'!$A$2:$CP$214"}</definedName>
    <definedName name="_______________cp3" localSheetId="29" hidden="1">{"'előző év december'!$A$2:$CP$214"}</definedName>
    <definedName name="_______________cp3" hidden="1">{"'előző év december'!$A$2:$CP$214"}</definedName>
    <definedName name="_______________cp4" localSheetId="29" hidden="1">{"'előző év december'!$A$2:$CP$214"}</definedName>
    <definedName name="_______________cp4" hidden="1">{"'előző év december'!$A$2:$CP$214"}</definedName>
    <definedName name="_______________cp5" localSheetId="29" hidden="1">{"'előző év december'!$A$2:$CP$214"}</definedName>
    <definedName name="_______________cp5" hidden="1">{"'előző év december'!$A$2:$CP$214"}</definedName>
    <definedName name="_______________cp6" localSheetId="29" hidden="1">{"'előző év december'!$A$2:$CP$214"}</definedName>
    <definedName name="_______________cp6" hidden="1">{"'előző év december'!$A$2:$CP$214"}</definedName>
    <definedName name="_______________cp7" localSheetId="29" hidden="1">{"'előző év december'!$A$2:$CP$214"}</definedName>
    <definedName name="_______________cp7" hidden="1">{"'előző év december'!$A$2:$CP$214"}</definedName>
    <definedName name="_______________cp8" localSheetId="29" hidden="1">{"'előző év december'!$A$2:$CP$214"}</definedName>
    <definedName name="_______________cp8" hidden="1">{"'előző év december'!$A$2:$CP$214"}</definedName>
    <definedName name="_______________cp9" localSheetId="29" hidden="1">{"'előző év december'!$A$2:$CP$214"}</definedName>
    <definedName name="_______________cp9" hidden="1">{"'előző év december'!$A$2:$CP$214"}</definedName>
    <definedName name="_______________cpr2" localSheetId="29" hidden="1">{"'előző év december'!$A$2:$CP$214"}</definedName>
    <definedName name="_______________cpr2" hidden="1">{"'előző év december'!$A$2:$CP$214"}</definedName>
    <definedName name="_______________cpr3" localSheetId="29" hidden="1">{"'előző év december'!$A$2:$CP$214"}</definedName>
    <definedName name="_______________cpr3" hidden="1">{"'előző év december'!$A$2:$CP$214"}</definedName>
    <definedName name="_______________cpr4" localSheetId="29"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[0]!____________M21</definedName>
    <definedName name="______________cp1" localSheetId="29" hidden="1">{"'előző év december'!$A$2:$CP$214"}</definedName>
    <definedName name="______________cp1" hidden="1">{"'előző év december'!$A$2:$CP$214"}</definedName>
    <definedName name="______________cp10" localSheetId="29" hidden="1">{"'előző év december'!$A$2:$CP$214"}</definedName>
    <definedName name="______________cp10" hidden="1">{"'előző év december'!$A$2:$CP$214"}</definedName>
    <definedName name="______________cp11" localSheetId="29" hidden="1">{"'előző év december'!$A$2:$CP$214"}</definedName>
    <definedName name="______________cp11" hidden="1">{"'előző év december'!$A$2:$CP$214"}</definedName>
    <definedName name="______________cp2" localSheetId="29" hidden="1">{"'előző év december'!$A$2:$CP$214"}</definedName>
    <definedName name="______________cp2" hidden="1">{"'előző év december'!$A$2:$CP$214"}</definedName>
    <definedName name="______________cp3" localSheetId="29" hidden="1">{"'előző év december'!$A$2:$CP$214"}</definedName>
    <definedName name="______________cp3" hidden="1">{"'előző év december'!$A$2:$CP$214"}</definedName>
    <definedName name="______________cp4" localSheetId="29" hidden="1">{"'előző év december'!$A$2:$CP$214"}</definedName>
    <definedName name="______________cp4" hidden="1">{"'előző év december'!$A$2:$CP$214"}</definedName>
    <definedName name="______________cp5" localSheetId="29" hidden="1">{"'előző év december'!$A$2:$CP$214"}</definedName>
    <definedName name="______________cp5" hidden="1">{"'előző év december'!$A$2:$CP$214"}</definedName>
    <definedName name="______________cp6" localSheetId="29" hidden="1">{"'előző év december'!$A$2:$CP$214"}</definedName>
    <definedName name="______________cp6" hidden="1">{"'előző év december'!$A$2:$CP$214"}</definedName>
    <definedName name="______________cp7" localSheetId="29" hidden="1">{"'előző év december'!$A$2:$CP$214"}</definedName>
    <definedName name="______________cp7" hidden="1">{"'előző év december'!$A$2:$CP$214"}</definedName>
    <definedName name="______________cp8" localSheetId="29" hidden="1">{"'előző év december'!$A$2:$CP$214"}</definedName>
    <definedName name="______________cp8" hidden="1">{"'előző év december'!$A$2:$CP$214"}</definedName>
    <definedName name="______________cp9" localSheetId="29" hidden="1">{"'előző év december'!$A$2:$CP$214"}</definedName>
    <definedName name="______________cp9" hidden="1">{"'előző év december'!$A$2:$CP$214"}</definedName>
    <definedName name="______________cpr2" localSheetId="29" hidden="1">{"'előző év december'!$A$2:$CP$214"}</definedName>
    <definedName name="______________cpr2" hidden="1">{"'előző év december'!$A$2:$CP$214"}</definedName>
    <definedName name="______________cpr3" localSheetId="29" hidden="1">{"'előző év december'!$A$2:$CP$214"}</definedName>
    <definedName name="______________cpr3" hidden="1">{"'előző év december'!$A$2:$CP$214"}</definedName>
    <definedName name="______________cpr4" localSheetId="29" hidden="1">{"'előző év december'!$A$2:$CP$214"}</definedName>
    <definedName name="______________cpr4" hidden="1">{"'előző év december'!$A$2:$CP$214"}</definedName>
    <definedName name="______________IFR2">[0]!_____IFR2</definedName>
    <definedName name="______________IFR22">[0]!_____IFR22</definedName>
    <definedName name="______________IFR23">[0]!_____IFR23</definedName>
    <definedName name="______________M21">[0]!____________M21</definedName>
    <definedName name="_____________aaa" localSheetId="29" hidden="1">{"'előző év december'!$A$2:$CP$214"}</definedName>
    <definedName name="_____________aaa" hidden="1">{"'előző év december'!$A$2:$CP$214"}</definedName>
    <definedName name="_____________cp1" localSheetId="29" hidden="1">{"'előző év december'!$A$2:$CP$214"}</definedName>
    <definedName name="_____________cp1" hidden="1">{"'előző év december'!$A$2:$CP$214"}</definedName>
    <definedName name="_____________cp10" localSheetId="29" hidden="1">{"'előző év december'!$A$2:$CP$214"}</definedName>
    <definedName name="_____________cp10" hidden="1">{"'előző év december'!$A$2:$CP$214"}</definedName>
    <definedName name="_____________cp11" localSheetId="29" hidden="1">{"'előző év december'!$A$2:$CP$214"}</definedName>
    <definedName name="_____________cp11" hidden="1">{"'előző év december'!$A$2:$CP$214"}</definedName>
    <definedName name="_____________cp2" localSheetId="29" hidden="1">{"'előző év december'!$A$2:$CP$214"}</definedName>
    <definedName name="_____________cp2" hidden="1">{"'előző év december'!$A$2:$CP$214"}</definedName>
    <definedName name="_____________cp3" localSheetId="29" hidden="1">{"'előző év december'!$A$2:$CP$214"}</definedName>
    <definedName name="_____________cp3" hidden="1">{"'előző év december'!$A$2:$CP$214"}</definedName>
    <definedName name="_____________cp4" localSheetId="29" hidden="1">{"'előző év december'!$A$2:$CP$214"}</definedName>
    <definedName name="_____________cp4" hidden="1">{"'előző év december'!$A$2:$CP$214"}</definedName>
    <definedName name="_____________cp5" localSheetId="29" hidden="1">{"'előző év december'!$A$2:$CP$214"}</definedName>
    <definedName name="_____________cp5" hidden="1">{"'előző év december'!$A$2:$CP$214"}</definedName>
    <definedName name="_____________cp6" localSheetId="29" hidden="1">{"'előző év december'!$A$2:$CP$214"}</definedName>
    <definedName name="_____________cp6" hidden="1">{"'előző év december'!$A$2:$CP$214"}</definedName>
    <definedName name="_____________cp7" localSheetId="29" hidden="1">{"'előző év december'!$A$2:$CP$214"}</definedName>
    <definedName name="_____________cp7" hidden="1">{"'előző év december'!$A$2:$CP$214"}</definedName>
    <definedName name="_____________cp8" localSheetId="29" hidden="1">{"'előző év december'!$A$2:$CP$214"}</definedName>
    <definedName name="_____________cp8" hidden="1">{"'előző év december'!$A$2:$CP$214"}</definedName>
    <definedName name="_____________cp9" localSheetId="29" hidden="1">{"'előző év december'!$A$2:$CP$214"}</definedName>
    <definedName name="_____________cp9" hidden="1">{"'előző év december'!$A$2:$CP$214"}</definedName>
    <definedName name="_____________cpr2" localSheetId="29" hidden="1">{"'előző év december'!$A$2:$CP$214"}</definedName>
    <definedName name="_____________cpr2" hidden="1">{"'előző év december'!$A$2:$CP$214"}</definedName>
    <definedName name="_____________cpr3" localSheetId="29" hidden="1">{"'előző év december'!$A$2:$CP$214"}</definedName>
    <definedName name="_____________cpr3" hidden="1">{"'előző év december'!$A$2:$CP$214"}</definedName>
    <definedName name="_____________cpr4" localSheetId="29" hidden="1">{"'előző év december'!$A$2:$CP$214"}</definedName>
    <definedName name="_____________cpr4" hidden="1">{"'előző év december'!$A$2:$CP$214"}</definedName>
    <definedName name="_____________IFR2">[0]!_____IFR2</definedName>
    <definedName name="_____________IFR22">[0]!_____IFR22</definedName>
    <definedName name="_____________IFR23">[0]!_____IFR23</definedName>
    <definedName name="_____________M21">[0]!____________M21</definedName>
    <definedName name="____________cp1" localSheetId="29" hidden="1">{"'előző év december'!$A$2:$CP$214"}</definedName>
    <definedName name="____________cp1" hidden="1">{"'előző év december'!$A$2:$CP$214"}</definedName>
    <definedName name="____________cp10" localSheetId="29" hidden="1">{"'előző év december'!$A$2:$CP$214"}</definedName>
    <definedName name="____________cp10" hidden="1">{"'előző év december'!$A$2:$CP$214"}</definedName>
    <definedName name="____________cp11" localSheetId="29" hidden="1">{"'előző év december'!$A$2:$CP$214"}</definedName>
    <definedName name="____________cp11" hidden="1">{"'előző év december'!$A$2:$CP$214"}</definedName>
    <definedName name="____________cp2" localSheetId="29" hidden="1">{"'előző év december'!$A$2:$CP$214"}</definedName>
    <definedName name="____________cp2" hidden="1">{"'előző év december'!$A$2:$CP$214"}</definedName>
    <definedName name="____________cp3" localSheetId="29" hidden="1">{"'előző év december'!$A$2:$CP$214"}</definedName>
    <definedName name="____________cp3" hidden="1">{"'előző év december'!$A$2:$CP$214"}</definedName>
    <definedName name="____________cp4" localSheetId="29" hidden="1">{"'előző év december'!$A$2:$CP$214"}</definedName>
    <definedName name="____________cp4" hidden="1">{"'előző év december'!$A$2:$CP$214"}</definedName>
    <definedName name="____________cp5" localSheetId="29" hidden="1">{"'előző év december'!$A$2:$CP$214"}</definedName>
    <definedName name="____________cp5" hidden="1">{"'előző év december'!$A$2:$CP$214"}</definedName>
    <definedName name="____________cp6" localSheetId="29" hidden="1">{"'előző év december'!$A$2:$CP$214"}</definedName>
    <definedName name="____________cp6" hidden="1">{"'előző év december'!$A$2:$CP$214"}</definedName>
    <definedName name="____________cp7" localSheetId="29" hidden="1">{"'előző év december'!$A$2:$CP$214"}</definedName>
    <definedName name="____________cp7" hidden="1">{"'előző év december'!$A$2:$CP$214"}</definedName>
    <definedName name="____________cp8" localSheetId="29" hidden="1">{"'előző év december'!$A$2:$CP$214"}</definedName>
    <definedName name="____________cp8" hidden="1">{"'előző év december'!$A$2:$CP$214"}</definedName>
    <definedName name="____________cp9" localSheetId="29" hidden="1">{"'előző év december'!$A$2:$CP$214"}</definedName>
    <definedName name="____________cp9" hidden="1">{"'előző év december'!$A$2:$CP$214"}</definedName>
    <definedName name="____________cpr2" localSheetId="29" hidden="1">{"'előző év december'!$A$2:$CP$214"}</definedName>
    <definedName name="____________cpr2" hidden="1">{"'előző év december'!$A$2:$CP$214"}</definedName>
    <definedName name="____________cpr3" localSheetId="29" hidden="1">{"'előző év december'!$A$2:$CP$214"}</definedName>
    <definedName name="____________cpr3" hidden="1">{"'előző év december'!$A$2:$CP$214"}</definedName>
    <definedName name="____________cpr4" localSheetId="29" hidden="1">{"'előző év december'!$A$2:$CP$214"}</definedName>
    <definedName name="____________cpr4" hidden="1">{"'előző év december'!$A$2:$CP$214"}</definedName>
    <definedName name="____________IFR2">[0]!_____IFR2</definedName>
    <definedName name="____________IFR22">[0]!_____IFR22</definedName>
    <definedName name="____________IFR23">[0]!_____IFR23</definedName>
    <definedName name="____________M21">#N/A</definedName>
    <definedName name="___________cp1" localSheetId="29" hidden="1">{"'előző év december'!$A$2:$CP$214"}</definedName>
    <definedName name="___________cp1" hidden="1">{"'előző év december'!$A$2:$CP$214"}</definedName>
    <definedName name="___________cp10" localSheetId="29" hidden="1">{"'előző év december'!$A$2:$CP$214"}</definedName>
    <definedName name="___________cp10" hidden="1">{"'előző év december'!$A$2:$CP$214"}</definedName>
    <definedName name="___________cp11" localSheetId="29" hidden="1">{"'előző év december'!$A$2:$CP$214"}</definedName>
    <definedName name="___________cp11" hidden="1">{"'előző év december'!$A$2:$CP$214"}</definedName>
    <definedName name="___________cp2" localSheetId="29" hidden="1">{"'előző év december'!$A$2:$CP$214"}</definedName>
    <definedName name="___________cp2" hidden="1">{"'előző év december'!$A$2:$CP$214"}</definedName>
    <definedName name="___________cp3" localSheetId="29" hidden="1">{"'előző év december'!$A$2:$CP$214"}</definedName>
    <definedName name="___________cp3" hidden="1">{"'előző év december'!$A$2:$CP$214"}</definedName>
    <definedName name="___________cp4" localSheetId="29" hidden="1">{"'előző év december'!$A$2:$CP$214"}</definedName>
    <definedName name="___________cp4" hidden="1">{"'előző év december'!$A$2:$CP$214"}</definedName>
    <definedName name="___________cp5" localSheetId="29" hidden="1">{"'előző év december'!$A$2:$CP$214"}</definedName>
    <definedName name="___________cp5" hidden="1">{"'előző év december'!$A$2:$CP$214"}</definedName>
    <definedName name="___________cp6" localSheetId="29" hidden="1">{"'előző év december'!$A$2:$CP$214"}</definedName>
    <definedName name="___________cp6" hidden="1">{"'előző év december'!$A$2:$CP$214"}</definedName>
    <definedName name="___________cp7" localSheetId="29" hidden="1">{"'előző év december'!$A$2:$CP$214"}</definedName>
    <definedName name="___________cp7" hidden="1">{"'előző év december'!$A$2:$CP$214"}</definedName>
    <definedName name="___________cp8" localSheetId="29" hidden="1">{"'előző év december'!$A$2:$CP$214"}</definedName>
    <definedName name="___________cp8" hidden="1">{"'előző év december'!$A$2:$CP$214"}</definedName>
    <definedName name="___________cp9" localSheetId="29" hidden="1">{"'előző év december'!$A$2:$CP$214"}</definedName>
    <definedName name="___________cp9" hidden="1">{"'előző év december'!$A$2:$CP$214"}</definedName>
    <definedName name="___________cpr2" localSheetId="29" hidden="1">{"'előző év december'!$A$2:$CP$214"}</definedName>
    <definedName name="___________cpr2" hidden="1">{"'előző év december'!$A$2:$CP$214"}</definedName>
    <definedName name="___________cpr3" localSheetId="29" hidden="1">{"'előző év december'!$A$2:$CP$214"}</definedName>
    <definedName name="___________cpr3" hidden="1">{"'előző év december'!$A$2:$CP$214"}</definedName>
    <definedName name="___________cpr4" localSheetId="29" hidden="1">{"'előző év december'!$A$2:$CP$214"}</definedName>
    <definedName name="___________cpr4" hidden="1">{"'előző év december'!$A$2:$CP$214"}</definedName>
    <definedName name="___________IFR2">[0]!_____IFR2</definedName>
    <definedName name="___________IFR22">[0]!_____IFR22</definedName>
    <definedName name="___________IFR23">[0]!_____IFR23</definedName>
    <definedName name="___________M21">[0]!__M21</definedName>
    <definedName name="__________cp1" localSheetId="29" hidden="1">{"'előző év december'!$A$2:$CP$214"}</definedName>
    <definedName name="__________cp1" hidden="1">{"'előző év december'!$A$2:$CP$214"}</definedName>
    <definedName name="__________cp10" localSheetId="29" hidden="1">{"'előző év december'!$A$2:$CP$214"}</definedName>
    <definedName name="__________cp10" hidden="1">{"'előző év december'!$A$2:$CP$214"}</definedName>
    <definedName name="__________cp11" localSheetId="29" hidden="1">{"'előző év december'!$A$2:$CP$214"}</definedName>
    <definedName name="__________cp11" hidden="1">{"'előző év december'!$A$2:$CP$214"}</definedName>
    <definedName name="__________cp2" localSheetId="29" hidden="1">{"'előző év december'!$A$2:$CP$214"}</definedName>
    <definedName name="__________cp2" hidden="1">{"'előző év december'!$A$2:$CP$214"}</definedName>
    <definedName name="__________cp3" localSheetId="29" hidden="1">{"'előző év december'!$A$2:$CP$214"}</definedName>
    <definedName name="__________cp3" hidden="1">{"'előző év december'!$A$2:$CP$214"}</definedName>
    <definedName name="__________cp4" localSheetId="29" hidden="1">{"'előző év december'!$A$2:$CP$214"}</definedName>
    <definedName name="__________cp4" hidden="1">{"'előző év december'!$A$2:$CP$214"}</definedName>
    <definedName name="__________cp5" localSheetId="29" hidden="1">{"'előző év december'!$A$2:$CP$214"}</definedName>
    <definedName name="__________cp5" hidden="1">{"'előző év december'!$A$2:$CP$214"}</definedName>
    <definedName name="__________cp6" localSheetId="29" hidden="1">{"'előző év december'!$A$2:$CP$214"}</definedName>
    <definedName name="__________cp6" hidden="1">{"'előző év december'!$A$2:$CP$214"}</definedName>
    <definedName name="__________cp7" localSheetId="29" hidden="1">{"'előző év december'!$A$2:$CP$214"}</definedName>
    <definedName name="__________cp7" hidden="1">{"'előző év december'!$A$2:$CP$214"}</definedName>
    <definedName name="__________cp8" localSheetId="29" hidden="1">{"'előző év december'!$A$2:$CP$214"}</definedName>
    <definedName name="__________cp8" hidden="1">{"'előző év december'!$A$2:$CP$214"}</definedName>
    <definedName name="__________cp9" localSheetId="29" hidden="1">{"'előző év december'!$A$2:$CP$214"}</definedName>
    <definedName name="__________cp9" hidden="1">{"'előző év december'!$A$2:$CP$214"}</definedName>
    <definedName name="__________cpr2" localSheetId="29" hidden="1">{"'előző év december'!$A$2:$CP$214"}</definedName>
    <definedName name="__________cpr2" hidden="1">{"'előző év december'!$A$2:$CP$214"}</definedName>
    <definedName name="__________cpr3" localSheetId="29" hidden="1">{"'előző év december'!$A$2:$CP$214"}</definedName>
    <definedName name="__________cpr3" hidden="1">{"'előző év december'!$A$2:$CP$214"}</definedName>
    <definedName name="__________cpr4" localSheetId="29" hidden="1">{"'előző év december'!$A$2:$CP$214"}</definedName>
    <definedName name="__________cpr4" hidden="1">{"'előző év december'!$A$2:$CP$214"}</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[0]!_____IFR2</definedName>
    <definedName name="__________IFR22">[0]!_____IFR22</definedName>
    <definedName name="__________IFR23">[0]!_____IFR23</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[0]!__M21</definedName>
    <definedName name="_________cp1" localSheetId="29" hidden="1">{"'előző év december'!$A$2:$CP$214"}</definedName>
    <definedName name="_________cp1" hidden="1">{"'előző év december'!$A$2:$CP$214"}</definedName>
    <definedName name="_________cp10" localSheetId="29" hidden="1">{"'előző év december'!$A$2:$CP$214"}</definedName>
    <definedName name="_________cp10" hidden="1">{"'előző év december'!$A$2:$CP$214"}</definedName>
    <definedName name="_________cp11" localSheetId="29" hidden="1">{"'előző év december'!$A$2:$CP$214"}</definedName>
    <definedName name="_________cp11" hidden="1">{"'előző év december'!$A$2:$CP$214"}</definedName>
    <definedName name="_________cp2" localSheetId="29" hidden="1">{"'előző év december'!$A$2:$CP$214"}</definedName>
    <definedName name="_________cp2" hidden="1">{"'előző év december'!$A$2:$CP$214"}</definedName>
    <definedName name="_________cp3" localSheetId="29" hidden="1">{"'előző év december'!$A$2:$CP$214"}</definedName>
    <definedName name="_________cp3" hidden="1">{"'előző év december'!$A$2:$CP$214"}</definedName>
    <definedName name="_________cp4" localSheetId="29" hidden="1">{"'előző év december'!$A$2:$CP$214"}</definedName>
    <definedName name="_________cp4" hidden="1">{"'előző év december'!$A$2:$CP$214"}</definedName>
    <definedName name="_________cp5" localSheetId="29" hidden="1">{"'előző év december'!$A$2:$CP$214"}</definedName>
    <definedName name="_________cp5" hidden="1">{"'előző év december'!$A$2:$CP$214"}</definedName>
    <definedName name="_________cp6" localSheetId="29" hidden="1">{"'előző év december'!$A$2:$CP$214"}</definedName>
    <definedName name="_________cp6" hidden="1">{"'előző év december'!$A$2:$CP$214"}</definedName>
    <definedName name="_________cp7" localSheetId="29" hidden="1">{"'előző év december'!$A$2:$CP$214"}</definedName>
    <definedName name="_________cp7" hidden="1">{"'előző év december'!$A$2:$CP$214"}</definedName>
    <definedName name="_________cp8" localSheetId="29" hidden="1">{"'előző év december'!$A$2:$CP$214"}</definedName>
    <definedName name="_________cp8" hidden="1">{"'előző év december'!$A$2:$CP$214"}</definedName>
    <definedName name="_________cp9" localSheetId="29" hidden="1">{"'előző év december'!$A$2:$CP$214"}</definedName>
    <definedName name="_________cp9" hidden="1">{"'előző év december'!$A$2:$CP$214"}</definedName>
    <definedName name="_________cpr2" localSheetId="29" hidden="1">{"'előző év december'!$A$2:$CP$214"}</definedName>
    <definedName name="_________cpr2" hidden="1">{"'előző év december'!$A$2:$CP$214"}</definedName>
    <definedName name="_________cpr3" localSheetId="29" hidden="1">{"'előző év december'!$A$2:$CP$214"}</definedName>
    <definedName name="_________cpr3" hidden="1">{"'előző év december'!$A$2:$CP$214"}</definedName>
    <definedName name="_________cpr4" localSheetId="29" hidden="1">{"'előző év december'!$A$2:$CP$214"}</definedName>
    <definedName name="_________cpr4" hidden="1">{"'előző év december'!$A$2:$CP$214"}</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[0]!_____IFR2</definedName>
    <definedName name="_________IFR22">[0]!_____IFR22</definedName>
    <definedName name="_________IFR23">[0]!_____IFR23</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[0]!__M21</definedName>
    <definedName name="________cp1" localSheetId="29" hidden="1">{"'előző év december'!$A$2:$CP$214"}</definedName>
    <definedName name="________cp1" hidden="1">{"'előző év december'!$A$2:$CP$214"}</definedName>
    <definedName name="________cp10" localSheetId="29" hidden="1">{"'előző év december'!$A$2:$CP$214"}</definedName>
    <definedName name="________cp10" hidden="1">{"'előző év december'!$A$2:$CP$214"}</definedName>
    <definedName name="________cp11" localSheetId="29" hidden="1">{"'előző év december'!$A$2:$CP$214"}</definedName>
    <definedName name="________cp11" hidden="1">{"'előző év december'!$A$2:$CP$214"}</definedName>
    <definedName name="________cp2" localSheetId="29" hidden="1">{"'előző év december'!$A$2:$CP$214"}</definedName>
    <definedName name="________cp2" hidden="1">{"'előző év december'!$A$2:$CP$214"}</definedName>
    <definedName name="________cp3" localSheetId="29" hidden="1">{"'előző év december'!$A$2:$CP$214"}</definedName>
    <definedName name="________cp3" hidden="1">{"'előző év december'!$A$2:$CP$214"}</definedName>
    <definedName name="________cp4" localSheetId="29" hidden="1">{"'előző év december'!$A$2:$CP$214"}</definedName>
    <definedName name="________cp4" hidden="1">{"'előző év december'!$A$2:$CP$214"}</definedName>
    <definedName name="________cp5" localSheetId="29" hidden="1">{"'előző év december'!$A$2:$CP$214"}</definedName>
    <definedName name="________cp5" hidden="1">{"'előző év december'!$A$2:$CP$214"}</definedName>
    <definedName name="________cp6" localSheetId="29" hidden="1">{"'előző év december'!$A$2:$CP$214"}</definedName>
    <definedName name="________cp6" hidden="1">{"'előző év december'!$A$2:$CP$214"}</definedName>
    <definedName name="________cp7" localSheetId="29" hidden="1">{"'előző év december'!$A$2:$CP$214"}</definedName>
    <definedName name="________cp7" hidden="1">{"'előző év december'!$A$2:$CP$214"}</definedName>
    <definedName name="________cp8" localSheetId="29" hidden="1">{"'előző év december'!$A$2:$CP$214"}</definedName>
    <definedName name="________cp8" hidden="1">{"'előző év december'!$A$2:$CP$214"}</definedName>
    <definedName name="________cp9" localSheetId="29" hidden="1">{"'előző év december'!$A$2:$CP$214"}</definedName>
    <definedName name="________cp9" hidden="1">{"'előző év december'!$A$2:$CP$214"}</definedName>
    <definedName name="________cpr2" localSheetId="29" hidden="1">{"'előző év december'!$A$2:$CP$214"}</definedName>
    <definedName name="________cpr2" hidden="1">{"'előző év december'!$A$2:$CP$214"}</definedName>
    <definedName name="________cpr3" localSheetId="29" hidden="1">{"'előző év december'!$A$2:$CP$214"}</definedName>
    <definedName name="________cpr3" hidden="1">{"'előző év december'!$A$2:$CP$214"}</definedName>
    <definedName name="________cpr4" localSheetId="29" hidden="1">{"'előző év december'!$A$2:$CP$214"}</definedName>
    <definedName name="________cpr4" hidden="1">{"'előző év december'!$A$2:$CP$214"}</definedName>
    <definedName name="________IFR2">[0]!_____IFR2</definedName>
    <definedName name="________IFR22">[0]!_____IFR22</definedName>
    <definedName name="________IFR23">[0]!_____IFR23</definedName>
    <definedName name="________M21">[0]!__M21</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29" hidden="1">{"'előző év december'!$A$2:$CP$214"}</definedName>
    <definedName name="_______cp1" hidden="1">{"'előző év december'!$A$2:$CP$214"}</definedName>
    <definedName name="_______cp10" localSheetId="29" hidden="1">{"'előző év december'!$A$2:$CP$214"}</definedName>
    <definedName name="_______cp10" hidden="1">{"'előző év december'!$A$2:$CP$214"}</definedName>
    <definedName name="_______cp11" localSheetId="29" hidden="1">{"'előző év december'!$A$2:$CP$214"}</definedName>
    <definedName name="_______cp11" hidden="1">{"'előző év december'!$A$2:$CP$214"}</definedName>
    <definedName name="_______cp2" localSheetId="29" hidden="1">{"'előző év december'!$A$2:$CP$214"}</definedName>
    <definedName name="_______cp2" hidden="1">{"'előző év december'!$A$2:$CP$214"}</definedName>
    <definedName name="_______cp3" localSheetId="29" hidden="1">{"'előző év december'!$A$2:$CP$214"}</definedName>
    <definedName name="_______cp3" hidden="1">{"'előző év december'!$A$2:$CP$214"}</definedName>
    <definedName name="_______cp4" localSheetId="29" hidden="1">{"'előző év december'!$A$2:$CP$214"}</definedName>
    <definedName name="_______cp4" hidden="1">{"'előző év december'!$A$2:$CP$214"}</definedName>
    <definedName name="_______cp5" localSheetId="29" hidden="1">{"'előző év december'!$A$2:$CP$214"}</definedName>
    <definedName name="_______cp5" hidden="1">{"'előző év december'!$A$2:$CP$214"}</definedName>
    <definedName name="_______cp6" localSheetId="29" hidden="1">{"'előző év december'!$A$2:$CP$214"}</definedName>
    <definedName name="_______cp6" hidden="1">{"'előző év december'!$A$2:$CP$214"}</definedName>
    <definedName name="_______cp7" localSheetId="29" hidden="1">{"'előző év december'!$A$2:$CP$214"}</definedName>
    <definedName name="_______cp7" hidden="1">{"'előző év december'!$A$2:$CP$214"}</definedName>
    <definedName name="_______cp8" localSheetId="29" hidden="1">{"'előző év december'!$A$2:$CP$214"}</definedName>
    <definedName name="_______cp8" hidden="1">{"'előző év december'!$A$2:$CP$214"}</definedName>
    <definedName name="_______cp9" localSheetId="29" hidden="1">{"'előző év december'!$A$2:$CP$214"}</definedName>
    <definedName name="_______cp9" hidden="1">{"'előző év december'!$A$2:$CP$214"}</definedName>
    <definedName name="_______cpr2" localSheetId="29" hidden="1">{"'előző év december'!$A$2:$CP$214"}</definedName>
    <definedName name="_______cpr2" hidden="1">{"'előző év december'!$A$2:$CP$214"}</definedName>
    <definedName name="_______cpr3" localSheetId="29" hidden="1">{"'előző év december'!$A$2:$CP$214"}</definedName>
    <definedName name="_______cpr3" hidden="1">{"'előző év december'!$A$2:$CP$214"}</definedName>
    <definedName name="_______cpr4" localSheetId="29" hidden="1">{"'előző év december'!$A$2:$CP$214"}</definedName>
    <definedName name="_______cpr4" hidden="1">{"'előző év december'!$A$2:$CP$214"}</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[0]!_____IFR2</definedName>
    <definedName name="_______IFR22">[0]!_____IFR22</definedName>
    <definedName name="_______IFR23">[0]!_____IFR23</definedName>
    <definedName name="_______M21">[0]!__M21</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29" hidden="1">{"'előző év december'!$A$2:$CP$214"}</definedName>
    <definedName name="______cp1" hidden="1">{"'előző év december'!$A$2:$CP$214"}</definedName>
    <definedName name="______cp10" localSheetId="29" hidden="1">{"'előző év december'!$A$2:$CP$214"}</definedName>
    <definedName name="______cp10" hidden="1">{"'előző év december'!$A$2:$CP$214"}</definedName>
    <definedName name="______cp11" localSheetId="29" hidden="1">{"'előző év december'!$A$2:$CP$214"}</definedName>
    <definedName name="______cp11" hidden="1">{"'előző év december'!$A$2:$CP$214"}</definedName>
    <definedName name="______cp2" localSheetId="29" hidden="1">{"'előző év december'!$A$2:$CP$214"}</definedName>
    <definedName name="______cp2" hidden="1">{"'előző év december'!$A$2:$CP$214"}</definedName>
    <definedName name="______cp3" localSheetId="29" hidden="1">{"'előző év december'!$A$2:$CP$214"}</definedName>
    <definedName name="______cp3" hidden="1">{"'előző év december'!$A$2:$CP$214"}</definedName>
    <definedName name="______cp4" localSheetId="29" hidden="1">{"'előző év december'!$A$2:$CP$214"}</definedName>
    <definedName name="______cp4" hidden="1">{"'előző év december'!$A$2:$CP$214"}</definedName>
    <definedName name="______cp5" localSheetId="29" hidden="1">{"'előző év december'!$A$2:$CP$214"}</definedName>
    <definedName name="______cp5" hidden="1">{"'előző év december'!$A$2:$CP$214"}</definedName>
    <definedName name="______cp6" localSheetId="29" hidden="1">{"'előző év december'!$A$2:$CP$214"}</definedName>
    <definedName name="______cp6" hidden="1">{"'előző év december'!$A$2:$CP$214"}</definedName>
    <definedName name="______cp7" localSheetId="29" hidden="1">{"'előző év december'!$A$2:$CP$214"}</definedName>
    <definedName name="______cp7" hidden="1">{"'előző év december'!$A$2:$CP$214"}</definedName>
    <definedName name="______cp8" localSheetId="29" hidden="1">{"'előző év december'!$A$2:$CP$214"}</definedName>
    <definedName name="______cp8" hidden="1">{"'előző év december'!$A$2:$CP$214"}</definedName>
    <definedName name="______cp9" localSheetId="29" hidden="1">{"'előző év december'!$A$2:$CP$214"}</definedName>
    <definedName name="______cp9" hidden="1">{"'előző év december'!$A$2:$CP$214"}</definedName>
    <definedName name="______cpr2" localSheetId="29" hidden="1">{"'előző év december'!$A$2:$CP$214"}</definedName>
    <definedName name="______cpr2" hidden="1">{"'előző év december'!$A$2:$CP$214"}</definedName>
    <definedName name="______cpr3" localSheetId="29" hidden="1">{"'előző év december'!$A$2:$CP$214"}</definedName>
    <definedName name="______cpr3" hidden="1">{"'előző év december'!$A$2:$CP$214"}</definedName>
    <definedName name="______cpr4" localSheetId="29" hidden="1">{"'előző év december'!$A$2:$CP$214"}</definedName>
    <definedName name="______cpr4" hidden="1">{"'előző év december'!$A$2:$CP$214"}</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[0]!_____IFR2</definedName>
    <definedName name="______IFR22">[0]!_____IFR22</definedName>
    <definedName name="______IFR23">[0]!_____IFR23</definedName>
    <definedName name="______ip2" hidden="1">{#N/A,#N/A,FALSE,"B061196P";#N/A,#N/A,FALSE,"B061196";#N/A,#N/A,FALSE,"Relatório1";#N/A,#N/A,FALSE,"Relatório2";#N/A,#N/A,FALSE,"Relatório3";#N/A,#N/A,FALSE,"Relatório4 ";#N/A,#N/A,FALSE,"Relatório5";#N/A,#N/A,FALSE,"Relatório6";#N/A,#N/A,FALSE,"Relatório7";#N/A,#N/A,FALSE,"Relatório8"}</definedName>
    <definedName name="______M21">[0]!__M21</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29" hidden="1">{"'előző év december'!$A$2:$CP$214"}</definedName>
    <definedName name="_____cp1" hidden="1">{"'előző év december'!$A$2:$CP$214"}</definedName>
    <definedName name="_____cp10" localSheetId="29" hidden="1">{"'előző év december'!$A$2:$CP$214"}</definedName>
    <definedName name="_____cp10" hidden="1">{"'előző év december'!$A$2:$CP$214"}</definedName>
    <definedName name="_____cp11" localSheetId="29" hidden="1">{"'előző év december'!$A$2:$CP$214"}</definedName>
    <definedName name="_____cp11" hidden="1">{"'előző év december'!$A$2:$CP$214"}</definedName>
    <definedName name="_____cp2" localSheetId="29" hidden="1">{"'előző év december'!$A$2:$CP$214"}</definedName>
    <definedName name="_____cp2" hidden="1">{"'előző év december'!$A$2:$CP$214"}</definedName>
    <definedName name="_____cp3" localSheetId="29" hidden="1">{"'előző év december'!$A$2:$CP$214"}</definedName>
    <definedName name="_____cp3" hidden="1">{"'előző év december'!$A$2:$CP$214"}</definedName>
    <definedName name="_____cp4" localSheetId="29" hidden="1">{"'előző év december'!$A$2:$CP$214"}</definedName>
    <definedName name="_____cp4" hidden="1">{"'előző év december'!$A$2:$CP$214"}</definedName>
    <definedName name="_____cp5" localSheetId="29" hidden="1">{"'előző év december'!$A$2:$CP$214"}</definedName>
    <definedName name="_____cp5" hidden="1">{"'előző év december'!$A$2:$CP$214"}</definedName>
    <definedName name="_____cp6" localSheetId="29" hidden="1">{"'előző év december'!$A$2:$CP$214"}</definedName>
    <definedName name="_____cp6" hidden="1">{"'előző év december'!$A$2:$CP$214"}</definedName>
    <definedName name="_____cp7" localSheetId="29" hidden="1">{"'előző év december'!$A$2:$CP$214"}</definedName>
    <definedName name="_____cp7" hidden="1">{"'előző év december'!$A$2:$CP$214"}</definedName>
    <definedName name="_____cp8" localSheetId="29" hidden="1">{"'előző év december'!$A$2:$CP$214"}</definedName>
    <definedName name="_____cp8" hidden="1">{"'előző év december'!$A$2:$CP$214"}</definedName>
    <definedName name="_____cp9" localSheetId="29" hidden="1">{"'előző év december'!$A$2:$CP$214"}</definedName>
    <definedName name="_____cp9" hidden="1">{"'előző év december'!$A$2:$CP$214"}</definedName>
    <definedName name="_____cpr2" localSheetId="29" hidden="1">{"'előző év december'!$A$2:$CP$214"}</definedName>
    <definedName name="_____cpr2" hidden="1">{"'előző év december'!$A$2:$CP$214"}</definedName>
    <definedName name="_____cpr3" localSheetId="29" hidden="1">{"'előző év december'!$A$2:$CP$214"}</definedName>
    <definedName name="_____cpr3" hidden="1">{"'előző év december'!$A$2:$CP$214"}</definedName>
    <definedName name="_____cpr4" localSheetId="29" hidden="1">{"'előző év december'!$A$2:$CP$214"}</definedName>
    <definedName name="_____cpr4" hidden="1">{"'előző év december'!$A$2:$CP$214"}</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[0]!__M21</definedName>
    <definedName name="____cp1" localSheetId="29" hidden="1">{"'előző év december'!$A$2:$CP$214"}</definedName>
    <definedName name="____cp1" hidden="1">{"'előző év december'!$A$2:$CP$214"}</definedName>
    <definedName name="____cp10" localSheetId="29" hidden="1">{"'előző év december'!$A$2:$CP$214"}</definedName>
    <definedName name="____cp10" hidden="1">{"'előző év december'!$A$2:$CP$214"}</definedName>
    <definedName name="____cp11" localSheetId="29" hidden="1">{"'előző év december'!$A$2:$CP$214"}</definedName>
    <definedName name="____cp11" hidden="1">{"'előző év december'!$A$2:$CP$214"}</definedName>
    <definedName name="____cp2" localSheetId="29" hidden="1">{"'előző év december'!$A$2:$CP$214"}</definedName>
    <definedName name="____cp2" hidden="1">{"'előző év december'!$A$2:$CP$214"}</definedName>
    <definedName name="____cp3" localSheetId="29" hidden="1">{"'előző év december'!$A$2:$CP$214"}</definedName>
    <definedName name="____cp3" hidden="1">{"'előző év december'!$A$2:$CP$214"}</definedName>
    <definedName name="____cp4" localSheetId="29" hidden="1">{"'előző év december'!$A$2:$CP$214"}</definedName>
    <definedName name="____cp4" hidden="1">{"'előző év december'!$A$2:$CP$214"}</definedName>
    <definedName name="____cp5" localSheetId="29" hidden="1">{"'előző év december'!$A$2:$CP$214"}</definedName>
    <definedName name="____cp5" hidden="1">{"'előző év december'!$A$2:$CP$214"}</definedName>
    <definedName name="____cp6" localSheetId="29" hidden="1">{"'előző év december'!$A$2:$CP$214"}</definedName>
    <definedName name="____cp6" hidden="1">{"'előző év december'!$A$2:$CP$214"}</definedName>
    <definedName name="____cp7" localSheetId="29" hidden="1">{"'előző év december'!$A$2:$CP$214"}</definedName>
    <definedName name="____cp7" hidden="1">{"'előző év december'!$A$2:$CP$214"}</definedName>
    <definedName name="____cp8" localSheetId="29" hidden="1">{"'előző év december'!$A$2:$CP$214"}</definedName>
    <definedName name="____cp8" hidden="1">{"'előző év december'!$A$2:$CP$214"}</definedName>
    <definedName name="____cp9" localSheetId="29" hidden="1">{"'előző év december'!$A$2:$CP$214"}</definedName>
    <definedName name="____cp9" hidden="1">{"'előző év december'!$A$2:$CP$214"}</definedName>
    <definedName name="____cpr2" localSheetId="29" hidden="1">{"'előző év december'!$A$2:$CP$214"}</definedName>
    <definedName name="____cpr2" hidden="1">{"'előző év december'!$A$2:$CP$214"}</definedName>
    <definedName name="____cpr3" localSheetId="29" hidden="1">{"'előző év december'!$A$2:$CP$214"}</definedName>
    <definedName name="____cpr3" hidden="1">{"'előző év december'!$A$2:$CP$214"}</definedName>
    <definedName name="____cpr4" localSheetId="29" hidden="1">{"'előző év december'!$A$2:$CP$214"}</definedName>
    <definedName name="____cpr4" hidden="1">{"'előző év december'!$A$2:$CP$214"}</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localSheetId="29" hidden="1">{"'előző év december'!$A$2:$CP$214"}</definedName>
    <definedName name="___cp1" hidden="1">{"'előző év december'!$A$2:$CP$214"}</definedName>
    <definedName name="___cp10" localSheetId="29" hidden="1">{"'előző év december'!$A$2:$CP$214"}</definedName>
    <definedName name="___cp10" hidden="1">{"'előző év december'!$A$2:$CP$214"}</definedName>
    <definedName name="___cp11" localSheetId="29" hidden="1">{"'előző év december'!$A$2:$CP$214"}</definedName>
    <definedName name="___cp11" hidden="1">{"'előző év december'!$A$2:$CP$214"}</definedName>
    <definedName name="___cp2" localSheetId="29" hidden="1">{"'előző év december'!$A$2:$CP$214"}</definedName>
    <definedName name="___cp2" hidden="1">{"'előző év december'!$A$2:$CP$214"}</definedName>
    <definedName name="___cp3" localSheetId="29" hidden="1">{"'előző év december'!$A$2:$CP$214"}</definedName>
    <definedName name="___cp3" hidden="1">{"'előző év december'!$A$2:$CP$214"}</definedName>
    <definedName name="___cp4" localSheetId="29" hidden="1">{"'előző év december'!$A$2:$CP$214"}</definedName>
    <definedName name="___cp4" hidden="1">{"'előző év december'!$A$2:$CP$214"}</definedName>
    <definedName name="___cp5" localSheetId="29" hidden="1">{"'előző év december'!$A$2:$CP$214"}</definedName>
    <definedName name="___cp5" hidden="1">{"'előző év december'!$A$2:$CP$214"}</definedName>
    <definedName name="___cp6" localSheetId="29" hidden="1">{"'előző év december'!$A$2:$CP$214"}</definedName>
    <definedName name="___cp6" hidden="1">{"'előző év december'!$A$2:$CP$214"}</definedName>
    <definedName name="___cp7" localSheetId="29" hidden="1">{"'előző év december'!$A$2:$CP$214"}</definedName>
    <definedName name="___cp7" hidden="1">{"'előző év december'!$A$2:$CP$214"}</definedName>
    <definedName name="___cp8" localSheetId="29" hidden="1">{"'előző év december'!$A$2:$CP$214"}</definedName>
    <definedName name="___cp8" hidden="1">{"'előző év december'!$A$2:$CP$214"}</definedName>
    <definedName name="___cp9" localSheetId="29" hidden="1">{"'előző év december'!$A$2:$CP$214"}</definedName>
    <definedName name="___cp9" hidden="1">{"'előző év december'!$A$2:$CP$214"}</definedName>
    <definedName name="___cpr2" localSheetId="29" hidden="1">{"'előző év december'!$A$2:$CP$214"}</definedName>
    <definedName name="___cpr2" hidden="1">{"'előző év december'!$A$2:$CP$214"}</definedName>
    <definedName name="___cpr3" localSheetId="29" hidden="1">{"'előző év december'!$A$2:$CP$214"}</definedName>
    <definedName name="___cpr3" hidden="1">{"'előző év december'!$A$2:$CP$214"}</definedName>
    <definedName name="___cpr4" localSheetId="29" hidden="1">{"'előző év december'!$A$2:$CP$214"}</definedName>
    <definedName name="___cpr4" hidden="1">{"'előző év december'!$A$2:$CP$214"}</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29" hidden="1">[1]Market!#REF!</definedName>
    <definedName name="__123Graph_A" hidden="1">[2]Market!#REF!</definedName>
    <definedName name="__123Graph_ABERLGRAP" hidden="1">'[3]Time series'!#REF!</definedName>
    <definedName name="__123Graph_ABKSRESRV" hidden="1">[4]BOG!#REF!</definedName>
    <definedName name="__123Graph_ABSYSASST" hidden="1">[5]interv!$C$37:$K$37</definedName>
    <definedName name="__123Graph_ACATCH1" hidden="1">'[3]Time series'!#REF!</definedName>
    <definedName name="__123Graph_ACBASSETS" hidden="1">[5]interv!$C$34:$K$34</definedName>
    <definedName name="__123Graph_AChart1" hidden="1">'[6]2'!#REF!</definedName>
    <definedName name="__123Graph_AChart2" hidden="1">'[6]2'!#REF!</definedName>
    <definedName name="__123Graph_AChart3" hidden="1">'[6]2'!#REF!</definedName>
    <definedName name="__123Graph_ACONVERG1" hidden="1">'[3]Time series'!#REF!</definedName>
    <definedName name="__123Graph_ACurrent" hidden="1">[7]CPIINDEX!$O$263:$O$310</definedName>
    <definedName name="__123Graph_ADIFF" localSheetId="29" hidden="1">[1]Market!#REF!</definedName>
    <definedName name="__123Graph_ADIFF" hidden="1">[2]Market!#REF!</definedName>
    <definedName name="__123Graph_AECTOT" hidden="1">#REF!</definedName>
    <definedName name="__123Graph_AERDOLLAR" hidden="1">'[8]ex rate'!$F$30:$AM$30</definedName>
    <definedName name="__123Graph_AERRUBLE" hidden="1">'[8]ex rate'!$F$31:$AM$31</definedName>
    <definedName name="__123Graph_AGFS.3" hidden="1">[9]GFS!$T$14:$V$14</definedName>
    <definedName name="__123Graph_AGRAPH1" hidden="1">[10]A!$D$2:$D$86</definedName>
    <definedName name="__123Graph_AGRAPH2" hidden="1">'[3]Time series'!#REF!</definedName>
    <definedName name="__123Graph_AGRAPH3" hidden="1">[10]A!$D$2:$D$105</definedName>
    <definedName name="__123Graph_AGRAPH41" hidden="1">'[3]Time series'!#REF!</definedName>
    <definedName name="__123Graph_AGRAPH42" hidden="1">'[3]Time series'!#REF!</definedName>
    <definedName name="__123Graph_AGRAPH44" hidden="1">'[3]Time series'!#REF!</definedName>
    <definedName name="__123Graph_AIBRD_LEND" hidden="1">[11]WB!$Q$13:$AK$13</definedName>
    <definedName name="__123Graph_AIMPORTS" hidden="1">'[12]CA input'!#REF!</definedName>
    <definedName name="__123Graph_ALINES" localSheetId="29" hidden="1">[1]Market!#REF!</definedName>
    <definedName name="__123Graph_ALINES" hidden="1">[2]Market!#REF!</definedName>
    <definedName name="__123Graph_AMIMPMAC" hidden="1">[13]monimp!$E$38:$N$38</definedName>
    <definedName name="__123Graph_AMONEY" hidden="1">'[14]MonSurv-BC'!#REF!</definedName>
    <definedName name="__123Graph_AMONIMP" hidden="1">[13]monimp!$E$31:$N$31</definedName>
    <definedName name="__123Graph_AMULTVELO" hidden="1">[13]interv!$C$31:$K$31</definedName>
    <definedName name="__123Graph_APERIB" hidden="1">'[3]Time series'!#REF!</definedName>
    <definedName name="__123Graph_APIPELINE" hidden="1">[11]BoP!$U$359:$AQ$359</definedName>
    <definedName name="__123Graph_APRODABSC" hidden="1">'[3]Time series'!#REF!</definedName>
    <definedName name="__123Graph_APRODABSD" hidden="1">'[3]Time series'!#REF!</definedName>
    <definedName name="__123Graph_APRODTRE2" hidden="1">'[3]Time series'!#REF!</definedName>
    <definedName name="__123Graph_APRODTRE3" hidden="1">'[3]Time series'!#REF!</definedName>
    <definedName name="__123Graph_APRODTRE4" hidden="1">'[3]Time series'!#REF!</definedName>
    <definedName name="__123Graph_APRODTREND" hidden="1">'[3]Time series'!#REF!</definedName>
    <definedName name="__123Graph_AREALRATE" hidden="1">'[8]ex rate'!$F$36:$AU$36</definedName>
    <definedName name="__123Graph_AREER" hidden="1">[11]ER!#REF!</definedName>
    <definedName name="__123Graph_ARESCOV" hidden="1">[13]fiscout!$J$146:$J$166</definedName>
    <definedName name="__123Graph_ARESERVES" hidden="1">[4]BOG!#REF!</definedName>
    <definedName name="__123Graph_ARUBRATE" hidden="1">'[8]ex rate'!$K$37:$AN$37</definedName>
    <definedName name="__123Graph_ASEASON_CASH" hidden="1">'[14]MonSurv-BC'!#REF!</definedName>
    <definedName name="__123Graph_ASEASON_MONEY" hidden="1">'[14]MonSurv-BC'!#REF!</definedName>
    <definedName name="__123Graph_ASEASON_SIGHT" hidden="1">'[14]MonSurv-BC'!#REF!</definedName>
    <definedName name="__123Graph_ASEASON_TIME" hidden="1">'[14]MonSurv-BC'!#REF!</definedName>
    <definedName name="__123Graph_ATAX1" hidden="1">[9]TAX!$V$21:$X$21</definedName>
    <definedName name="__123Graph_ATRADECPI" hidden="1">[15]CPI!#REF!</definedName>
    <definedName name="__123Graph_AUSRATE" hidden="1">'[8]ex rate'!$K$36:$AN$36</definedName>
    <definedName name="__123Graph_AUTRECHT" hidden="1">'[3]Time series'!#REF!</definedName>
    <definedName name="__123Graph_AWEEKLY" hidden="1">#REF!</definedName>
    <definedName name="__123Graph_AXRATE" hidden="1">[16]data!$K$125:$K$243</definedName>
    <definedName name="__123Graph_B" localSheetId="29" hidden="1">[1]Market!#REF!</definedName>
    <definedName name="__123Graph_B" hidden="1">[2]Market!#REF!</definedName>
    <definedName name="__123Graph_BBERLGRAP" hidden="1">'[3]Time series'!#REF!</definedName>
    <definedName name="__123Graph_BBKSRESRV" hidden="1">[4]BOG!#REF!</definedName>
    <definedName name="__123Graph_BBSYSASST" hidden="1">[13]interv!$C$38:$K$38</definedName>
    <definedName name="__123Graph_BCATCH1" hidden="1">'[3]Time series'!#REF!</definedName>
    <definedName name="__123Graph_BCBASSETS" hidden="1">[13]interv!$C$35:$K$35</definedName>
    <definedName name="__123Graph_BChart1" hidden="1">'[6]2'!#REF!</definedName>
    <definedName name="__123Graph_BChart2" hidden="1">'[6]2'!#REF!</definedName>
    <definedName name="__123Graph_BChart3" hidden="1">'[6]2'!#REF!</definedName>
    <definedName name="__123Graph_BCONVERG1" hidden="1">'[3]Time series'!#REF!</definedName>
    <definedName name="__123Graph_BCurrent" hidden="1">[17]G!#REF!</definedName>
    <definedName name="__123Graph_BDIFF" localSheetId="29" hidden="1">[1]Market!#REF!</definedName>
    <definedName name="__123Graph_BDIFF" hidden="1">[2]Market!#REF!</definedName>
    <definedName name="__123Graph_BECTOT" hidden="1">#REF!</definedName>
    <definedName name="__123Graph_BERDOLLAR" hidden="1">'[8]ex rate'!$F$36:$AM$36</definedName>
    <definedName name="__123Graph_BERRUBLE" hidden="1">'[8]ex rate'!$F$37:$AM$37</definedName>
    <definedName name="__123Graph_BGFS.1" hidden="1">[9]GFS!$T$9:$V$9</definedName>
    <definedName name="__123Graph_BGFS.3" hidden="1">[9]GFS!$T$15:$V$15</definedName>
    <definedName name="__123Graph_BGRAPH1" hidden="1">[18]T17_T18_MSURC!$E$832:$I$832</definedName>
    <definedName name="__123Graph_BGRAPH2" hidden="1">'[3]Time series'!#REF!</definedName>
    <definedName name="__123Graph_BGRAPH41" hidden="1">'[3]Time series'!#REF!</definedName>
    <definedName name="__123Graph_BIBRD_LEND" hidden="1">[11]WB!$Q$61:$AK$61</definedName>
    <definedName name="__123Graph_BIMPORTS" hidden="1">'[12]CA input'!#REF!</definedName>
    <definedName name="__123Graph_BLINES" localSheetId="29" hidden="1">[1]Market!#REF!</definedName>
    <definedName name="__123Graph_BLINES" hidden="1">[2]Market!#REF!</definedName>
    <definedName name="__123Graph_BMONEY" hidden="1">'[14]MonSurv-BC'!#REF!</definedName>
    <definedName name="__123Graph_BMONIMP" hidden="1">[13]monimp!$E$38:$N$38</definedName>
    <definedName name="__123Graph_BMULTVELO" hidden="1">[13]interv!$C$32:$K$32</definedName>
    <definedName name="__123Graph_BPERIB" hidden="1">'[3]Time series'!#REF!</definedName>
    <definedName name="__123Graph_BPIPELINE" hidden="1">[11]BoP!$U$358:$AQ$358</definedName>
    <definedName name="__123Graph_BPRODABSC" hidden="1">'[3]Time series'!#REF!</definedName>
    <definedName name="__123Graph_BPRODABSD" hidden="1">'[3]Time series'!#REF!</definedName>
    <definedName name="__123Graph_BREALRATE" hidden="1">'[8]ex rate'!$F$37:$AU$37</definedName>
    <definedName name="__123Graph_BREER" hidden="1">[11]ER!#REF!</definedName>
    <definedName name="__123Graph_BRESCOV" hidden="1">[13]fiscout!$K$146:$K$166</definedName>
    <definedName name="__123Graph_BRESERVES" hidden="1">[4]BOG!#REF!</definedName>
    <definedName name="__123Graph_BRUBRATE" hidden="1">'[8]ex rate'!$K$31:$AN$31</definedName>
    <definedName name="__123Graph_BSEASON_CASH" hidden="1">'[14]MonSurv-BC'!#REF!</definedName>
    <definedName name="__123Graph_BSEASON_MONEY" hidden="1">'[14]MonSurv-BC'!#REF!</definedName>
    <definedName name="__123Graph_BSEASON_TIME" hidden="1">'[14]MonSurv-BC'!#REF!</definedName>
    <definedName name="__123Graph_BTAX1" hidden="1">[9]TAX!$V$22:$X$22</definedName>
    <definedName name="__123Graph_BTRADECPI" hidden="1">[15]CPI!#REF!</definedName>
    <definedName name="__123Graph_BUSRATE" hidden="1">'[8]ex rate'!$K$30:$AN$30</definedName>
    <definedName name="__123Graph_C" localSheetId="29" hidden="1">[1]Market!#REF!</definedName>
    <definedName name="__123Graph_C" hidden="1">[2]Market!#REF!</definedName>
    <definedName name="__123Graph_CBERLGRAP" hidden="1">'[3]Time series'!#REF!</definedName>
    <definedName name="__123Graph_CBKSRESRV" hidden="1">[4]BOG!#REF!</definedName>
    <definedName name="__123Graph_CBSYSASST" hidden="1">[13]interv!$C$39:$K$39</definedName>
    <definedName name="__123Graph_CCATCH1" hidden="1">'[3]Time series'!#REF!</definedName>
    <definedName name="__123Graph_CChart1" hidden="1">'[6]2'!#REF!</definedName>
    <definedName name="__123Graph_CChart2" hidden="1">'[6]2'!#REF!</definedName>
    <definedName name="__123Graph_CChart3" hidden="1">'[6]2'!#REF!</definedName>
    <definedName name="__123Graph_CCONVERG1" hidden="1">#REF!</definedName>
    <definedName name="__123Graph_CCURRENT" hidden="1">'[19]Dep fonct'!#REF!</definedName>
    <definedName name="__123Graph_CDIFF" localSheetId="29" hidden="1">[1]Market!#REF!</definedName>
    <definedName name="__123Graph_CDIFF" hidden="1">[2]Market!#REF!</definedName>
    <definedName name="__123Graph_CECTOT" hidden="1">#REF!</definedName>
    <definedName name="__123Graph_CGFS.3" hidden="1">[9]GFS!$T$16:$V$16</definedName>
    <definedName name="__123Graph_CGRAPH1" hidden="1">[20]T17_T18_MSURC!$E$834:$I$834</definedName>
    <definedName name="__123Graph_CGRAPH41" hidden="1">'[3]Time series'!#REF!</definedName>
    <definedName name="__123Graph_CGRAPH44" hidden="1">'[3]Time series'!#REF!</definedName>
    <definedName name="__123Graph_CIMPORTS" hidden="1">#REF!</definedName>
    <definedName name="__123Graph_CLINES" localSheetId="29" hidden="1">[1]Market!#REF!</definedName>
    <definedName name="__123Graph_CLINES" hidden="1">[2]Market!#REF!</definedName>
    <definedName name="__123Graph_CMONEY" hidden="1">'[14]MonSurv-BC'!#REF!</definedName>
    <definedName name="__123Graph_CPERIA" hidden="1">'[3]Time series'!#REF!</definedName>
    <definedName name="__123Graph_CPERIB" hidden="1">'[3]Time series'!#REF!</definedName>
    <definedName name="__123Graph_CPRODABSC" hidden="1">'[3]Time series'!#REF!</definedName>
    <definedName name="__123Graph_CPRODTRE2" hidden="1">'[3]Time series'!#REF!</definedName>
    <definedName name="__123Graph_CPRODTREND" hidden="1">'[3]Time series'!#REF!</definedName>
    <definedName name="__123Graph_CREER" hidden="1">[11]ER!#REF!</definedName>
    <definedName name="__123Graph_CRESCOV" hidden="1">[13]fiscout!$I$146:$I$166</definedName>
    <definedName name="__123Graph_CRESERVES" hidden="1">[4]BOG!#REF!</definedName>
    <definedName name="__123Graph_CTAX1" hidden="1">[9]TAX!$V$23:$X$23</definedName>
    <definedName name="__123Graph_CUTRECHT" hidden="1">'[3]Time series'!#REF!</definedName>
    <definedName name="__123Graph_CXRATE" hidden="1">[16]data!$V$125:$V$243</definedName>
    <definedName name="__123Graph_CSEASON_CASH" hidden="1">'[14]MonSurv-BC'!#REF!</definedName>
    <definedName name="__123Graph_CSEASON_MONEY" hidden="1">'[14]MonSurv-BC'!#REF!</definedName>
    <definedName name="__123Graph_CSEASON_SIGHT" hidden="1">'[14]MonSurv-BC'!#REF!</definedName>
    <definedName name="__123Graph_CSEASON_TIME" hidden="1">'[14]MonSurv-BC'!#REF!</definedName>
    <definedName name="__123Graph_D" hidden="1">#REF!</definedName>
    <definedName name="__123Graph_DBERLGRAP" hidden="1">'[3]Time series'!#REF!</definedName>
    <definedName name="__123Graph_DCATCH1" hidden="1">'[3]Time series'!#REF!</definedName>
    <definedName name="__123Graph_DChart1" hidden="1">'[6]2'!#REF!</definedName>
    <definedName name="__123Graph_DChart2" hidden="1">'[6]2'!#REF!</definedName>
    <definedName name="__123Graph_DChart3" hidden="1">'[6]2'!#REF!</definedName>
    <definedName name="__123Graph_DCONVERG1" hidden="1">'[3]Time series'!#REF!</definedName>
    <definedName name="__123Graph_DCPI" hidden="1">[15]CPI!#REF!</definedName>
    <definedName name="__123Graph_DCURRENT" hidden="1">'[19]Dep fonct'!#REF!</definedName>
    <definedName name="__123Graph_DECTOT" hidden="1">#REF!</definedName>
    <definedName name="__123Graph_DGRAPH1" hidden="1">[20]T17_T18_MSURC!$E$835:$I$835</definedName>
    <definedName name="__123Graph_DGRAPH41" hidden="1">'[3]Time series'!#REF!</definedName>
    <definedName name="__123Graph_DLINES" localSheetId="29" hidden="1">[1]Market!#REF!</definedName>
    <definedName name="__123Graph_DLINES" hidden="1">[2]Market!#REF!</definedName>
    <definedName name="__123Graph_DPERIA" hidden="1">'[3]Time series'!#REF!</definedName>
    <definedName name="__123Graph_DPERIB" hidden="1">'[3]Time series'!#REF!</definedName>
    <definedName name="__123Graph_DPRODABSC" hidden="1">'[3]Time series'!#REF!</definedName>
    <definedName name="__123Graph_DSEASON_MONEY" hidden="1">'[14]MonSurv-BC'!#REF!</definedName>
    <definedName name="__123Graph_DSEASON_SIGHT" hidden="1">'[14]MonSurv-BC'!#REF!</definedName>
    <definedName name="__123Graph_DSEASON_TIME" hidden="1">'[14]MonSurv-BC'!#REF!</definedName>
    <definedName name="__123Graph_DTAX1" hidden="1">[9]TAX!$V$24:$X$24</definedName>
    <definedName name="__123Graph_DTRADECPI" hidden="1">[15]CPI!#REF!</definedName>
    <definedName name="__123Graph_DUTRECHT" hidden="1">'[3]Time series'!#REF!</definedName>
    <definedName name="__123Graph_E" hidden="1">[9]TAX!$V$26:$X$26</definedName>
    <definedName name="__123Graph_EBERLGRAP" hidden="1">'[3]Time series'!#REF!</definedName>
    <definedName name="__123Graph_ECATCH1" hidden="1">#REF!</definedName>
    <definedName name="__123Graph_EChart1" hidden="1">'[6]2'!#REF!</definedName>
    <definedName name="__123Graph_EChart2" hidden="1">'[6]2'!#REF!</definedName>
    <definedName name="__123Graph_EChart3" hidden="1">'[6]2'!#REF!</definedName>
    <definedName name="__123Graph_ECONVERG1" hidden="1">'[3]Time series'!#REF!</definedName>
    <definedName name="__123Graph_ECURRENT" hidden="1">'[19]Dep fonct'!#REF!</definedName>
    <definedName name="__123Graph_EECTOT" hidden="1">#REF!</definedName>
    <definedName name="__123Graph_EGRAPH1" hidden="1">[20]T17_T18_MSURC!$E$837:$I$837</definedName>
    <definedName name="__123Graph_EGRAPH41" hidden="1">'[3]Time series'!#REF!</definedName>
    <definedName name="__123Graph_EPERIA" hidden="1">'[3]Time series'!#REF!</definedName>
    <definedName name="__123Graph_EPRODABSC" hidden="1">'[3]Time series'!#REF!</definedName>
    <definedName name="__123Graph_ESEASON_CASH" hidden="1">'[14]MonSurv-BC'!#REF!</definedName>
    <definedName name="__123Graph_ESEASON_MONEY" hidden="1">'[14]MonSurv-BC'!#REF!</definedName>
    <definedName name="__123Graph_ESEASON_TIME" hidden="1">'[14]MonSurv-BC'!#REF!</definedName>
    <definedName name="__123Graph_ETAX1" hidden="1">[9]TAX!$V$26:$X$26</definedName>
    <definedName name="__123Graph_F" hidden="1">'[21]Table SR'!#REF!</definedName>
    <definedName name="__123Graph_FBERLGRAP" hidden="1">'[3]Time series'!#REF!</definedName>
    <definedName name="__123Graph_FChart1" hidden="1">'[6]2'!#REF!</definedName>
    <definedName name="__123Graph_FChart2" hidden="1">'[6]2'!#REF!</definedName>
    <definedName name="__123Graph_FChart3" hidden="1">'[6]2'!#REF!</definedName>
    <definedName name="__123Graph_FCurrent" hidden="1">'[6]2'!#REF!</definedName>
    <definedName name="__123Graph_FGRAPH1" hidden="1">[20]T17_T18_MSURC!$E$838:$I$838</definedName>
    <definedName name="__123Graph_FGRAPH41" hidden="1">'[3]Time series'!#REF!</definedName>
    <definedName name="__123Graph_FPRODABSC" hidden="1">'[3]Time series'!#REF!</definedName>
    <definedName name="__123Graph_X" localSheetId="29" hidden="1">[1]Market!#REF!</definedName>
    <definedName name="__123Graph_X" hidden="1">[2]Market!#REF!</definedName>
    <definedName name="__123Graph_XBKSRESRV" hidden="1">[4]BOG!#REF!</definedName>
    <definedName name="__123Graph_XChart1" hidden="1">'[22]Summary BOP'!#REF!</definedName>
    <definedName name="__123Graph_XCREDIT" hidden="1">'[14]MonSurv-BC'!#REF!</definedName>
    <definedName name="__123Graph_XCurrent" hidden="1">[7]CPIINDEX!$B$263:$B$310</definedName>
    <definedName name="__123Graph_XDIFF" localSheetId="29" hidden="1">[1]Market!#REF!</definedName>
    <definedName name="__123Graph_XDIFF" hidden="1">[2]Market!#REF!</definedName>
    <definedName name="__123Graph_XECTOT" hidden="1">#REF!</definedName>
    <definedName name="__123Graph_XERDOLLAR" hidden="1">'[8]ex rate'!$F$15:$AM$15</definedName>
    <definedName name="__123Graph_XERRUBLE" hidden="1">'[8]ex rate'!$F$15:$AM$15</definedName>
    <definedName name="__123Graph_XGFS.1" hidden="1">[9]GFS!$T$6:$V$6</definedName>
    <definedName name="__123Graph_XGFS.3" hidden="1">[9]GFS!$T$6:$V$6</definedName>
    <definedName name="__123Graph_XGRAPH1" hidden="1">[20]T17_T18_MSURC!$E$829:$I$829</definedName>
    <definedName name="__123Graph_XIBRD_LEND" hidden="1">[11]WB!$Q$9:$AK$9</definedName>
    <definedName name="__123Graph_XIMPORTS" hidden="1">'[12]CA input'!#REF!</definedName>
    <definedName name="__123Graph_XLINES" localSheetId="29" hidden="1">[1]Market!#REF!</definedName>
    <definedName name="__123Graph_XLINES" hidden="1">[2]Market!#REF!</definedName>
    <definedName name="__123Graph_XRUBRATE" hidden="1">'[8]ex rate'!$K$15:$AN$15</definedName>
    <definedName name="__123Graph_XTAX1" hidden="1">[9]TAX!$V$4:$X$4</definedName>
    <definedName name="__123Graph_XUSRATE" hidden="1">'[8]ex rate'!$K$15:$AN$15</definedName>
    <definedName name="__123Graph_XXRATE" hidden="1">[16]data!$AE$124:$AE$242</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29" hidden="1">{"'előző év december'!$A$2:$CP$214"}</definedName>
    <definedName name="__cp1" hidden="1">{"'előző év december'!$A$2:$CP$214"}</definedName>
    <definedName name="__cp10" localSheetId="29" hidden="1">{"'előző év december'!$A$2:$CP$214"}</definedName>
    <definedName name="__cp10" hidden="1">{"'előző év december'!$A$2:$CP$214"}</definedName>
    <definedName name="__cp11" localSheetId="29" hidden="1">{"'előző év december'!$A$2:$CP$214"}</definedName>
    <definedName name="__cp11" hidden="1">{"'előző év december'!$A$2:$CP$214"}</definedName>
    <definedName name="__cp2" localSheetId="29" hidden="1">{"'előző év december'!$A$2:$CP$214"}</definedName>
    <definedName name="__cp2" hidden="1">{"'előző év december'!$A$2:$CP$214"}</definedName>
    <definedName name="__cp3" localSheetId="29" hidden="1">{"'előző év december'!$A$2:$CP$214"}</definedName>
    <definedName name="__cp3" hidden="1">{"'előző év december'!$A$2:$CP$214"}</definedName>
    <definedName name="__cp4" localSheetId="29" hidden="1">{"'előző év december'!$A$2:$CP$214"}</definedName>
    <definedName name="__cp4" hidden="1">{"'előző év december'!$A$2:$CP$214"}</definedName>
    <definedName name="__cp5" localSheetId="29" hidden="1">{"'előző év december'!$A$2:$CP$214"}</definedName>
    <definedName name="__cp5" hidden="1">{"'előző év december'!$A$2:$CP$214"}</definedName>
    <definedName name="__cp6" localSheetId="29" hidden="1">{"'előző év december'!$A$2:$CP$214"}</definedName>
    <definedName name="__cp6" hidden="1">{"'előző év december'!$A$2:$CP$214"}</definedName>
    <definedName name="__cp7" localSheetId="29" hidden="1">{"'előző év december'!$A$2:$CP$214"}</definedName>
    <definedName name="__cp7" hidden="1">{"'előző év december'!$A$2:$CP$214"}</definedName>
    <definedName name="__cp8" localSheetId="29" hidden="1">{"'előző év december'!$A$2:$CP$214"}</definedName>
    <definedName name="__cp8" hidden="1">{"'előző év december'!$A$2:$CP$214"}</definedName>
    <definedName name="__cp9" localSheetId="29" hidden="1">{"'előző év december'!$A$2:$CP$214"}</definedName>
    <definedName name="__cp9" hidden="1">{"'előző év december'!$A$2:$CP$214"}</definedName>
    <definedName name="__cpr2" localSheetId="29" hidden="1">{"'előző év december'!$A$2:$CP$214"}</definedName>
    <definedName name="__cpr2" hidden="1">{"'előző év december'!$A$2:$CP$214"}</definedName>
    <definedName name="__cpr3" localSheetId="29" hidden="1">{"'előző év december'!$A$2:$CP$214"}</definedName>
    <definedName name="__cpr3" hidden="1">{"'előző év december'!$A$2:$CP$214"}</definedName>
    <definedName name="__cpr4" localSheetId="29" hidden="1">{"'előző év december'!$A$2:$CP$214"}</definedName>
    <definedName name="__cpr4" hidden="1">{"'előző év december'!$A$2:$CP$214"}</definedName>
    <definedName name="__dde" hidden="1">'[23]Time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#N/A</definedName>
    <definedName name="__IFR22">#N/A</definedName>
    <definedName name="__IFR23">#N/A</definedName>
    <definedName name="__IW036">#REF!</definedName>
    <definedName name="__key2" hidden="1">'[24]CROSS-BEAL'!#REF!</definedName>
    <definedName name="__M21">#N/A</definedName>
    <definedName name="__mod1">#N/A</definedName>
    <definedName name="__NewChart" hidden="1">[25]Market!#REF!</definedName>
    <definedName name="__NewChart_EN" hidden="1">[25]Market!#REF!</definedName>
    <definedName name="__s">'[26]5.5'!$A$1:$E$27</definedName>
    <definedName name="__tab2">[27]K.10!$A$2:$C$22</definedName>
    <definedName name="__TAB21">'[28]England 97-98'!#REF!</definedName>
    <definedName name="__UK1">'[29]97-98'!#REF!</definedName>
    <definedName name="__UK2">#REF!</definedName>
    <definedName name="_1.2__Average_distance_travelled_by_mode_of_travel__1975_76__1985_86_and_1993_95">#REF!</definedName>
    <definedName name="_1___123Graph_AChart_1A" hidden="1">[7]CPIINDEX!$O$263:$O$310</definedName>
    <definedName name="_1__123Graph_ACHART_1" hidden="1">[30]řady_sloupce!$B$5:$B$40</definedName>
    <definedName name="_1__123Graph_AChart_1A" hidden="1">[31]CPIINDEX!$O$263:$O$310</definedName>
    <definedName name="_10___123Graph_XChart_3A" hidden="1">[7]CPIINDEX!$B$203:$B$310</definedName>
    <definedName name="_10__123Graph_ACHART_10" hidden="1">[32]pracovni!$E$49:$E$62</definedName>
    <definedName name="_10__123Graph_ACHART_6" hidden="1">[30]řady_sloupce!$C$2:$C$14</definedName>
    <definedName name="_10__123Graph_BChart_1A" hidden="1">[33]CPIINDEX!$S$263:$S$310</definedName>
    <definedName name="_10__123Graph_BCHART_2" hidden="1">[34]A!$C$36:$AJ$36</definedName>
    <definedName name="_10__123Graph_CCHART_2" hidden="1">[34]A!$C$38:$AJ$38</definedName>
    <definedName name="_100__123Graph_BCHART_11" hidden="1">[30]řady_sloupce!$K$6:$K$47</definedName>
    <definedName name="_102__123Graph_BCHART_12" hidden="1">[35]pracovni!$AN$111:$AN$117</definedName>
    <definedName name="_103__123Graph_BSEIGNOR" hidden="1">[36]seignior!#REF!</definedName>
    <definedName name="_104__123Graph_BCHART_13" hidden="1">[37]D!$E$150:$E$161</definedName>
    <definedName name="_104__123Graph_BWB_ADJ_PRJ" hidden="1">[11]WB!$Q$257:$AK$257</definedName>
    <definedName name="_105__123Graph_BCHART_14" hidden="1">[38]H!$B$46:$G$46</definedName>
    <definedName name="_105__123Graph_CMIMPMA_0" hidden="1">#REF!</definedName>
    <definedName name="_106__123Graph_BCHART_15" hidden="1">[38]O!$F$29:$F$35</definedName>
    <definedName name="_107__123Graph_BCHART_16" localSheetId="29" hidden="1">[39]grafy!#REF!</definedName>
    <definedName name="_107__123Graph_BCHART_16" hidden="1">[39]grafy!#REF!</definedName>
    <definedName name="_108__123Graph_BCHART_17" localSheetId="29" hidden="1">[39]grafy!#REF!</definedName>
    <definedName name="_108__123Graph_BCHART_17" hidden="1">[39]grafy!#REF!</definedName>
    <definedName name="_109__123Graph_BCHART_18" localSheetId="29" hidden="1">[39]grafy!#REF!</definedName>
    <definedName name="_109__123Graph_BCHART_18" hidden="1">[39]grafy!#REF!</definedName>
    <definedName name="_11___123Graph_XChart_4A" hidden="1">[7]CPIINDEX!$B$239:$B$298</definedName>
    <definedName name="_11__123Graph_ACHART_7" hidden="1">[30]řady_sloupce!$C$3:$C$14</definedName>
    <definedName name="_11__123Graph_AWB_ADJ_PRJ" hidden="1">[40]WB!$Q$255:$AK$255</definedName>
    <definedName name="_11__123Graph_CSWE_EMPL" hidden="1">'[41]Time series'!#REF!</definedName>
    <definedName name="_11__123Graph_XCHART_1" hidden="1">[34]A!$C$5:$AJ$5</definedName>
    <definedName name="_11_0ju" hidden="1">#REF!</definedName>
    <definedName name="_110__123Graph_BCHART_19" hidden="1">[42]H!$B$80:$G$80</definedName>
    <definedName name="_115__123Graph_BCHART_2" hidden="1">[30]řady_sloupce!$I$5:$I$43</definedName>
    <definedName name="_116__123Graph_BCHART_20" hidden="1">[42]A!$B$11:$H$11</definedName>
    <definedName name="_116__123Graph_DGROWTH_CPI" hidden="1">[43]Data!#REF!</definedName>
    <definedName name="_117__123Graph_BCHART_22" hidden="1">'[39] data'!$F$30:$F$71</definedName>
    <definedName name="_117__123Graph_DMIMPMA_1" hidden="1">#REF!</definedName>
    <definedName name="_118__123Graph_BCHART_23" localSheetId="29" hidden="1">[42]S!#REF!</definedName>
    <definedName name="_118__123Graph_BCHART_23" hidden="1">[42]S!#REF!</definedName>
    <definedName name="_118__123Graph_EMIMPMA_0" hidden="1">#REF!</definedName>
    <definedName name="_119__123Graph_BCHART_24" hidden="1">[42]U!$C$5:$E$5</definedName>
    <definedName name="_119__123Graph_EMIMPMA_1" hidden="1">#REF!</definedName>
    <definedName name="_12" localSheetId="29" hidden="1">[44]Market!#REF!</definedName>
    <definedName name="_12" hidden="1">[45]Market!#REF!</definedName>
    <definedName name="_12__123Graph_ACHART_8" hidden="1">[30]řady_sloupce!$F$6:$F$22</definedName>
    <definedName name="_12__123Graph_AWB_ADJ_PRJ" hidden="1">[40]WB!$Q$255:$AK$255</definedName>
    <definedName name="_12__123Graph_BCHART_1" hidden="1">[34]A!$C$28:$AJ$28</definedName>
    <definedName name="_12__123Graph_CCHART_1" hidden="1">[34]A!$C$24:$AJ$24</definedName>
    <definedName name="_12__123Graph_XChart_1A" hidden="1">[31]CPIINDEX!$B$263:$B$310</definedName>
    <definedName name="_12__123Graph_XCHART_2" hidden="1">[34]A!$C$39:$AJ$39</definedName>
    <definedName name="_120__123Graph_BCHART_25" hidden="1">[42]U!$B$11:$D$11</definedName>
    <definedName name="_120__123Graph_FMIMPMA_0" hidden="1">#REF!</definedName>
    <definedName name="_121__123Graph_BCHART_26" hidden="1">[42]H!$B$138:$H$138</definedName>
    <definedName name="_121__123Graph_XCHART_2" hidden="1">[46]IPC1988!$A$176:$A$182</definedName>
    <definedName name="_122__123Graph_BCHART_27" hidden="1">[42]K!$B$25:$D$25</definedName>
    <definedName name="_122__123Graph_XMIMPMA_0" hidden="1">#REF!</definedName>
    <definedName name="_123__123Graph_BCHART_28" hidden="1">[42]C!$I$9:$K$9</definedName>
    <definedName name="_123__123Graph_XR_BMONEY" hidden="1">#REF!</definedName>
    <definedName name="_1234graph_b" hidden="1">[47]GFS!$T$15:$V$15</definedName>
    <definedName name="_123Graph_A" localSheetId="29" hidden="1">[1]Market!#REF!</definedName>
    <definedName name="_123Graph_A" hidden="1">[2]Market!#REF!</definedName>
    <definedName name="_123Graph_A1" hidden="1">#REF!</definedName>
    <definedName name="_123graph_b" hidden="1">[48]A!#REF!</definedName>
    <definedName name="_123graph_bgfs.3" hidden="1">[47]GFS!$T$15:$V$15</definedName>
    <definedName name="_123Graph_BGFS.4" hidden="1">[47]GFS!$T$15:$V$15</definedName>
    <definedName name="_123GRAPH_BTAX1" hidden="1">[47]TAX!$V$22:$X$22</definedName>
    <definedName name="_123GRAPH_C" hidden="1">[47]GFS!$T$16:$V$16</definedName>
    <definedName name="_123GRAPH_CGFS.3" hidden="1">[47]GFS!$T$16:$V$16</definedName>
    <definedName name="_123Graph_CTAX1" hidden="1">[47]TAX!$V$23:$X$23</definedName>
    <definedName name="_123GRAPH_CTAX2" hidden="1">[47]TAX!$V$23:$X$23</definedName>
    <definedName name="_123GRAPH_D" hidden="1">[47]TAX!$V$24:$X$24</definedName>
    <definedName name="_123GRAPH_DTAX1" hidden="1">[47]TAX!$V$24:$X$24</definedName>
    <definedName name="_123Graph_E" hidden="1">[47]TAX!$V$26:$X$26</definedName>
    <definedName name="_123GRAPH_ETAX2" hidden="1">[47]TAX!$V$26:$X$26</definedName>
    <definedName name="_123GRAPH_F" hidden="1">[47]TAX!$V$26:$X$26</definedName>
    <definedName name="_123GRAPH_K" hidden="1">[47]TAX!$V$24:$X$24</definedName>
    <definedName name="_123GRAPH_X" hidden="1">[47]GFS!$T$6:$V$6</definedName>
    <definedName name="_123GRAPH_XGFS.1" hidden="1">[47]GFS!$T$6:$V$6</definedName>
    <definedName name="_123GRAPH_XGFS.3" hidden="1">[47]GFS!$T$6:$V$6</definedName>
    <definedName name="_123gRAPH_XTAX1" hidden="1">[47]TAX!$V$4:$X$4</definedName>
    <definedName name="_123GRAPH_XTAX2" hidden="1">[47]TAX!$V$4:$X$4</definedName>
    <definedName name="_124__123Graph_BCHART_29" hidden="1">[42]P!$C$103:$J$103</definedName>
    <definedName name="_129__123Graph_BCHART_3" hidden="1">[30]řady_sloupce!$X$20:$X$31</definedName>
    <definedName name="_12no" hidden="1">'[19]Dep fonct'!#REF!</definedName>
    <definedName name="_13__123Graph_ACHART_9" hidden="1">[30]řady_sloupce!$C$5:$C$9</definedName>
    <definedName name="_13__123Graph_BCHART_1" hidden="1">[34]A!$C$28:$AJ$28</definedName>
    <definedName name="_13__123Graph_BCHART_2" hidden="1">[34]A!$C$36:$AJ$36</definedName>
    <definedName name="_13__123Graph_CCHART_2" hidden="1">[34]A!$C$38:$AJ$38</definedName>
    <definedName name="_13__123Graph_XChart_2A" hidden="1">[31]CPIINDEX!$B$203:$B$310</definedName>
    <definedName name="_130__123Graph_BCHART_30" hidden="1">[42]M!$B$60:$I$60</definedName>
    <definedName name="_131__123Graph_BCHART_31" hidden="1">[42]M!$B$89:$I$89</definedName>
    <definedName name="_132__123Graph_BCHART_32" hidden="1">[42]H!$B$146:$C$146</definedName>
    <definedName name="_133__123Graph_BCHART_33" hidden="1">[42]K!$B$24:$E$24</definedName>
    <definedName name="_134__123Graph_BCHART_34" localSheetId="29" hidden="1">[39]grafy!#REF!</definedName>
    <definedName name="_134__123Graph_BCHART_34" hidden="1">[39]grafy!#REF!</definedName>
    <definedName name="_134__123Graph_XREALEX_WAGE" hidden="1">[49]PRIVATE!#REF!</definedName>
    <definedName name="_135__123Graph_BCHART_35" hidden="1">[42]H!$B$173:$C$173</definedName>
    <definedName name="_136__123Graph_BCHART_36" hidden="1">[42]D!$B$112:$G$112</definedName>
    <definedName name="_137__123Graph_BCHART_37" localSheetId="29" hidden="1">[42]S!#REF!</definedName>
    <definedName name="_137__123Graph_BCHART_37" hidden="1">[42]S!#REF!</definedName>
    <definedName name="_138__123Graph_BCHART_38" hidden="1">[42]F!$B$59:$I$59</definedName>
    <definedName name="_139__123Graph_BCHART_39" hidden="1">[42]D!$B$155:$G$155</definedName>
    <definedName name="_14__123Graph_ACHART_11" hidden="1">[30]řady_sloupce!$E$6:$E$47</definedName>
    <definedName name="_14__123Graph_BCHART_1" hidden="1">[30]řady_sloupce!$C$5:$C$40</definedName>
    <definedName name="_14__123Graph_BCHART_2" hidden="1">[34]A!$C$36:$AJ$36</definedName>
    <definedName name="_14__123Graph_BWB_ADJ_PRJ" hidden="1">[40]WB!$Q$257:$AK$257</definedName>
    <definedName name="_14__123Graph_XCHART_1" hidden="1">[34]A!$C$5:$AJ$5</definedName>
    <definedName name="_14__123Graph_XChart_3A" hidden="1">[31]CPIINDEX!$B$203:$B$310</definedName>
    <definedName name="_143__123Graph_BCHART_4" hidden="1">[30]řady_sloupce!$G$5:$G$43</definedName>
    <definedName name="_144__123Graph_BCHART_40" localSheetId="29" hidden="1">[39]grafy!#REF!</definedName>
    <definedName name="_144__123Graph_BCHART_40" hidden="1">[39]grafy!#REF!</definedName>
    <definedName name="_145__123Graph_BCHART_41" localSheetId="29" hidden="1">[39]grafy!#REF!</definedName>
    <definedName name="_145__123Graph_BCHART_41" hidden="1">[39]grafy!#REF!</definedName>
    <definedName name="_146__123Graph_BCHART_42" localSheetId="29" hidden="1">[39]grafy!#REF!</definedName>
    <definedName name="_146__123Graph_BCHART_42" hidden="1">[39]grafy!#REF!</definedName>
    <definedName name="_15__123Graph_BCHART_10" hidden="1">[32]pracovni!$D$49:$D$65</definedName>
    <definedName name="_15__123Graph_CCHART_1" hidden="1">[34]A!$C$24:$AJ$24</definedName>
    <definedName name="_15__123Graph_XCHART_2" hidden="1">[34]A!$C$39:$AJ$39</definedName>
    <definedName name="_15__123Graph_XChart_4A" hidden="1">[31]CPIINDEX!$B$239:$B$298</definedName>
    <definedName name="_151__123Graph_BCHART_5" hidden="1">[32]pracovni!$G$95:$G$111</definedName>
    <definedName name="_156__123Graph_BCHART_6" hidden="1">[30]řady_sloupce!$B$2:$B$17</definedName>
    <definedName name="_16__123Graph_ACHART_12" hidden="1">[35]pracovni!$AL$111:$AL$117</definedName>
    <definedName name="_16__123Graph_BCHART_11" hidden="1">[30]řady_sloupce!$K$6:$K$47</definedName>
    <definedName name="_16__123Graph_CCHART_2" hidden="1">[34]A!$C$38:$AJ$38</definedName>
    <definedName name="_160__123Graph_BCHART_7" hidden="1">[30]řady_sloupce!$B$3:$B$14</definedName>
    <definedName name="_165__123Graph_BCHART_8" hidden="1">[30]řady_sloupce!$C$6:$C$22</definedName>
    <definedName name="_165_0ju" hidden="1">#REF!</definedName>
    <definedName name="_17__123Graph_BCHART_12" hidden="1">[35]pracovni!$AN$111:$AN$117</definedName>
    <definedName name="_17__123Graph_XCHART_1" hidden="1">[34]A!$C$5:$AJ$5</definedName>
    <definedName name="_170__123Graph_BCHART_9" hidden="1">[30]řady_sloupce!$D$5:$D$9</definedName>
    <definedName name="_175__123Graph_CCHART_1" hidden="1">[30]řady_sloupce!$C$7:$S$7</definedName>
    <definedName name="_18__123Graph_ACHART_13" hidden="1">[37]D!$H$184:$H$184</definedName>
    <definedName name="_18__123Graph_BCHART_13" hidden="1">[37]D!$E$150:$E$161</definedName>
    <definedName name="_18__123Graph_XChart_1A" hidden="1">[33]CPIINDEX!$B$263:$B$310</definedName>
    <definedName name="_18__123Graph_XCHART_2" hidden="1">[34]A!$C$39:$AJ$39</definedName>
    <definedName name="_180__123Graph_CCHART_10" hidden="1">[32]pracovni!$G$49:$G$62</definedName>
    <definedName name="_182__123Graph_CCHART_11" hidden="1">[35]nezaměstnaní!$N$145:$N$176</definedName>
    <definedName name="_183__123Graph_CCHART_12" hidden="1">[38]H!$B$47:$G$47</definedName>
    <definedName name="_185__123Graph_CCHART_13" hidden="1">[37]D!$F$150:$F$161</definedName>
    <definedName name="_186__123Graph_CCHART_14" hidden="1">[38]H!$B$47:$G$47</definedName>
    <definedName name="_187__123Graph_CCHART_17" localSheetId="29" hidden="1">[39]grafy!#REF!</definedName>
    <definedName name="_187__123Graph_CCHART_17" hidden="1">[39]grafy!#REF!</definedName>
    <definedName name="_188__123Graph_CCHART_18" localSheetId="29" hidden="1">[39]grafy!#REF!</definedName>
    <definedName name="_188__123Graph_CCHART_18" hidden="1">[39]grafy!#REF!</definedName>
    <definedName name="_189__123Graph_CCHART_19" hidden="1">[42]H!$B$81:$G$81</definedName>
    <definedName name="_19__123Graph_ACHART_14" hidden="1">[42]D!$E$58:$E$64</definedName>
    <definedName name="_19__123Graph_BCHART_2" hidden="1">[30]řady_sloupce!$I$5:$I$43</definedName>
    <definedName name="_194__123Graph_CCHART_2" localSheetId="29" hidden="1">[30]řady_sloupce!#REF!</definedName>
    <definedName name="_194__123Graph_CCHART_2" hidden="1">[30]řady_sloupce!#REF!</definedName>
    <definedName name="_195__123Graph_CCHART_20" hidden="1">[42]A!$B$12:$H$12</definedName>
    <definedName name="_196__123Graph_CCHART_22" hidden="1">'[39] data'!$G$30:$G$71</definedName>
    <definedName name="_197__123Graph_CCHART_23" localSheetId="29" hidden="1">[42]S!#REF!</definedName>
    <definedName name="_197__123Graph_CCHART_23" hidden="1">[42]S!#REF!</definedName>
    <definedName name="_198__123Graph_CCHART_24" hidden="1">[42]U!$C$6:$E$6</definedName>
    <definedName name="_199__123Graph_CCHART_25" hidden="1">[42]U!$B$12:$D$12</definedName>
    <definedName name="_2___123Graph_AChart_2A" hidden="1">[7]CPIINDEX!$K$203:$K$304</definedName>
    <definedName name="_2__123Graph_ACHART_10" hidden="1">[32]pracovni!$E$49:$E$62</definedName>
    <definedName name="_2__123Graph_AChart_1A" hidden="1">[33]CPIINDEX!$O$263:$O$310</definedName>
    <definedName name="_2__123Graph_AChart_2A" hidden="1">[31]CPIINDEX!$K$203:$K$304</definedName>
    <definedName name="_2__123Graph_ACHART_8" hidden="1">#REF!</definedName>
    <definedName name="_2__123Graph_ADEV_EMPL" hidden="1">'[50]Time series'!#REF!</definedName>
    <definedName name="_2__123Graph_BCHART_1A" hidden="1">[16]data!$K$13:$K$91</definedName>
    <definedName name="_20__123Graph_ACHART_15" hidden="1">[39]grafy!$T$105:$T$121</definedName>
    <definedName name="_20__123Graph_BCHART_3" hidden="1">[30]řady_sloupce!$X$20:$X$31</definedName>
    <definedName name="_20__123Graph_BWB_ADJ_PRJ" hidden="1">[40]WB!$Q$257:$AK$257</definedName>
    <definedName name="_20__123Graph_XChart_2A" hidden="1">[33]CPIINDEX!$B$203:$B$310</definedName>
    <definedName name="_200__123Graph_CCHART_26" hidden="1">[42]H!$B$139:$H$139</definedName>
    <definedName name="_201__123Graph_CCHART_27" hidden="1">[42]K!$B$26:$D$26</definedName>
    <definedName name="_202__123Graph_CCHART_28" hidden="1">[42]C!$I$10:$K$10</definedName>
    <definedName name="_203__123Graph_CCHART_29" hidden="1">'[39] data'!$G$54:$G$67</definedName>
    <definedName name="_207__123Graph_CCHART_3" hidden="1">[30]řady_sloupce!$Y$20:$Y$31</definedName>
    <definedName name="_208__123Graph_CCHART_31" localSheetId="29" hidden="1">'[39] data'!#REF!</definedName>
    <definedName name="_208__123Graph_CCHART_31" hidden="1">'[39] data'!#REF!</definedName>
    <definedName name="_209__123Graph_CCHART_32" hidden="1">[42]H!$B$147:$C$147</definedName>
    <definedName name="_21__123Graph_ACHART_16" hidden="1">[42]D!$C$87:$C$90</definedName>
    <definedName name="_21__123Graph_BCHART_4" hidden="1">[30]řady_sloupce!$G$5:$G$43</definedName>
    <definedName name="_21__123Graph_BWB_ADJ_PRJ" hidden="1">[40]WB!$Q$257:$AK$257</definedName>
    <definedName name="_21__123Graph_CCHART_1" hidden="1">[34]A!$C$24:$AJ$24</definedName>
    <definedName name="_210__123Graph_CCHART_33" hidden="1">[42]K!$B$25:$E$25</definedName>
    <definedName name="_211__123Graph_CCHART_35" hidden="1">[42]H!$B$174:$C$174</definedName>
    <definedName name="_212__123Graph_CCHART_36" hidden="1">[42]D!$B$113:$G$113</definedName>
    <definedName name="_213__123Graph_CCHART_37" localSheetId="29" hidden="1">[42]S!#REF!</definedName>
    <definedName name="_213__123Graph_CCHART_37" hidden="1">[42]S!#REF!</definedName>
    <definedName name="_214__123Graph_CCHART_38" hidden="1">[42]F!$B$60:$I$60</definedName>
    <definedName name="_215__123Graph_CCHART_39" hidden="1">[42]D!$B$156:$G$156</definedName>
    <definedName name="_22__123Graph_ACHART_17" localSheetId="29" hidden="1">[39]grafy!#REF!</definedName>
    <definedName name="_22__123Graph_ACHART_17" hidden="1">[39]grafy!#REF!</definedName>
    <definedName name="_22__123Graph_BCHART_5" hidden="1">[32]pracovni!$G$95:$G$111</definedName>
    <definedName name="_22__123Graph_CCHART_1" hidden="1">[34]A!$C$24:$AJ$24</definedName>
    <definedName name="_22__123Graph_CCHART_2" hidden="1">[34]A!$C$38:$AJ$38</definedName>
    <definedName name="_22__123Graph_XChart_3A" hidden="1">[33]CPIINDEX!$B$203:$B$310</definedName>
    <definedName name="_220__123Graph_CCHART_4" hidden="1">[30]řady_sloupce!$T$9:$T$21</definedName>
    <definedName name="_221__123Graph_CCHART_41" localSheetId="29" hidden="1">[39]grafy!#REF!</definedName>
    <definedName name="_221__123Graph_CCHART_41" hidden="1">[39]grafy!#REF!</definedName>
    <definedName name="_222__123Graph_CCHART_42" hidden="1">[39]grafy!$X$124:$X$126</definedName>
    <definedName name="_226__123Graph_CCHART_5" hidden="1">[30]řady_sloupce!$G$10:$G$25</definedName>
    <definedName name="_23__123Graph_ACHART_18" hidden="1">[42]H!$G$79:$G$82</definedName>
    <definedName name="_23__123Graph_BCHART_6" hidden="1">[30]řady_sloupce!$B$2:$B$17</definedName>
    <definedName name="_23__123Graph_CCHART_2" hidden="1">[34]A!$C$38:$AJ$38</definedName>
    <definedName name="_23__123Graph_XCHART_1" hidden="1">[34]A!$C$5:$AJ$5</definedName>
    <definedName name="_231__123Graph_CCHART_6" hidden="1">[30]řady_sloupce!$E$2:$E$14</definedName>
    <definedName name="_235__123Graph_CCHART_7" hidden="1">[30]řady_sloupce!$E$3:$E$14</definedName>
    <definedName name="_238__123Graph_CCHART_8" hidden="1">[51]diferencial!$E$257:$E$381</definedName>
    <definedName name="_24__123Graph_ACHART_1" hidden="1">[46]IPC1988!$C$176:$C$182</definedName>
    <definedName name="_24__123Graph_ACHART_19" hidden="1">[42]H!$B$79:$G$79</definedName>
    <definedName name="_24__123Graph_BCHART_7" hidden="1">[30]řady_sloupce!$B$3:$B$14</definedName>
    <definedName name="_24__123Graph_XCHART_1" hidden="1">[34]A!$C$5:$AJ$5</definedName>
    <definedName name="_24__123Graph_XCHART_2" hidden="1">[34]A!$C$39:$AJ$39</definedName>
    <definedName name="_24__123Graph_XChart_4A" hidden="1">[33]CPIINDEX!$B$239:$B$298</definedName>
    <definedName name="_241__123Graph_CCHART_9" hidden="1">[51]sazby!$E$507:$E$632</definedName>
    <definedName name="_245__123Graph_DCHART_1" hidden="1">[30]řady_sloupce!$C$8:$S$8</definedName>
    <definedName name="_25__123Graph_ACHART_2" hidden="1">[46]IPC1988!$B$176:$B$182</definedName>
    <definedName name="_25__123Graph_BCHART_8" hidden="1">[30]řady_sloupce!$C$6:$C$22</definedName>
    <definedName name="_25__123Graph_XCHART_2" hidden="1">[34]A!$C$39:$AJ$39</definedName>
    <definedName name="_250__123Graph_DCHART_10" hidden="1">[32]pracovni!$F$49:$F$65</definedName>
    <definedName name="_251__123Graph_DCHART_11" hidden="1">[42]O!$B$19:$H$19</definedName>
    <definedName name="_252__123Graph_DCHART_12" hidden="1">[38]H!$B$48:$G$48</definedName>
    <definedName name="_254__123Graph_DCHART_13" hidden="1">[37]D!$G$150:$G$161</definedName>
    <definedName name="_255__123Graph_DCHART_14" hidden="1">[38]H!$B$48:$G$48</definedName>
    <definedName name="_256__123Graph_DCHART_17" localSheetId="29" hidden="1">[39]grafy!#REF!</definedName>
    <definedName name="_256__123Graph_DCHART_17" hidden="1">[39]grafy!#REF!</definedName>
    <definedName name="_257__123Graph_DCHART_19" hidden="1">[42]H!$B$82:$G$82</definedName>
    <definedName name="_26__123Graph_BCHART_9" hidden="1">[30]řady_sloupce!$D$5:$D$9</definedName>
    <definedName name="_262__123Graph_DCHART_2" hidden="1">[30]řady_sloupce!$F$20:$AI$20</definedName>
    <definedName name="_263__123Graph_DCHART_20" hidden="1">[42]A!$B$13:$H$13</definedName>
    <definedName name="_264__123Graph_DCHART_23" localSheetId="29" hidden="1">[42]S!#REF!</definedName>
    <definedName name="_264__123Graph_DCHART_23" hidden="1">[42]S!#REF!</definedName>
    <definedName name="_265__123Graph_DCHART_24" hidden="1">'[39] data'!$DS$54:$DS$66</definedName>
    <definedName name="_266__123Graph_DCHART_26" hidden="1">[42]H!$B$140:$H$140</definedName>
    <definedName name="_267__123Graph_DCHART_27" hidden="1">[42]K!$B$27:$D$27</definedName>
    <definedName name="_27__123Graph_CCHART_1" hidden="1">[30]řady_sloupce!$C$7:$S$7</definedName>
    <definedName name="_271__123Graph_DCHART_3" hidden="1">[30]řady_sloupce!$Z$20:$Z$31</definedName>
    <definedName name="_272__123Graph_DCHART_32" hidden="1">[42]H!$B$148:$C$148</definedName>
    <definedName name="_273__123Graph_DCHART_33" hidden="1">[42]K!$B$26:$E$26</definedName>
    <definedName name="_274__123Graph_DCHART_35" hidden="1">[42]H!$B$175:$C$175</definedName>
    <definedName name="_275__123Graph_DCHART_36" hidden="1">[42]D!$B$114:$G$114</definedName>
    <definedName name="_276__123Graph_DCHART_37" localSheetId="29" hidden="1">[42]S!#REF!</definedName>
    <definedName name="_276__123Graph_DCHART_37" hidden="1">[42]S!#REF!</definedName>
    <definedName name="_277__123Graph_DCHART_38" hidden="1">[42]F!$B$61:$I$61</definedName>
    <definedName name="_278__123Graph_DCHART_39" hidden="1">[42]D!$B$157:$G$157</definedName>
    <definedName name="_28__123Graph_CCHART_10" hidden="1">[32]pracovni!$G$49:$G$62</definedName>
    <definedName name="_280__123Graph_DCHART_4" hidden="1">'[35]produkt a mzda'!$R$4:$R$32</definedName>
    <definedName name="_281__123Graph_DCHART_5" localSheetId="29" hidden="1">[38]F!#REF!</definedName>
    <definedName name="_281__123Graph_DCHART_5" hidden="1">[38]F!#REF!</definedName>
    <definedName name="_286__123Graph_DCHART_6" hidden="1">[30]řady_sloupce!$D$2:$D$17</definedName>
    <definedName name="_29__123Graph_ACHART_2" hidden="1">[30]řady_sloupce!$E$5:$E$43</definedName>
    <definedName name="_29__123Graph_CCHART_11" hidden="1">[35]nezaměstnaní!$N$145:$N$176</definedName>
    <definedName name="_290__123Graph_DCHART_7" hidden="1">[30]řady_sloupce!$D$3:$D$14</definedName>
    <definedName name="_291__123Graph_DCHART_8" hidden="1">[38]G!$F$5:$F$9</definedName>
    <definedName name="_295__123Graph_DCHART_9" hidden="1">[51]sazby!$F$507:$F$632</definedName>
    <definedName name="_299__123Graph_ECHART_1" hidden="1">[30]řady_sloupce!$C$9:$S$9</definedName>
    <definedName name="_3___123Graph_AChart_3A" hidden="1">[7]CPIINDEX!$O$203:$O$304</definedName>
    <definedName name="_3__123Graph_ACHART_1" hidden="1">[34]A!$C$31:$AJ$31</definedName>
    <definedName name="_3__123Graph_ACHART_11" hidden="1">[30]řady_sloupce!$E$6:$E$47</definedName>
    <definedName name="_3__123Graph_AChart_3A" hidden="1">[31]CPIINDEX!$O$203:$O$304</definedName>
    <definedName name="_3__123Graph_AGROWTH_CPI" hidden="1">[52]Data!#REF!</definedName>
    <definedName name="_3__123Graph_BCHART_8" hidden="1">#REF!</definedName>
    <definedName name="_3__123Graph_BDEV_EMPL" hidden="1">'[50]Time series'!#REF!</definedName>
    <definedName name="_3__123Graph_XCHART_1A" hidden="1">[16]data!$B$13:$B$91</definedName>
    <definedName name="_30__123Graph_ACHART_20" hidden="1">[42]A!$B$10:$H$10</definedName>
    <definedName name="_30__123Graph_CCHART_13" hidden="1">[37]D!$F$150:$F$161</definedName>
    <definedName name="_301__123Graph_ECHART_10" hidden="1">'[35]PH a mzda'!$R$226:$R$235</definedName>
    <definedName name="_302__123Graph_ECHART_13" hidden="1">[38]H!$B$49:$G$49</definedName>
    <definedName name="_303__123Graph_ECHART_14" hidden="1">[38]H!$B$49:$G$49</definedName>
    <definedName name="_308__123Graph_ECHART_2" localSheetId="29" hidden="1">[30]řady_sloupce!#REF!</definedName>
    <definedName name="_308__123Graph_ECHART_2" hidden="1">[30]řady_sloupce!#REF!</definedName>
    <definedName name="_309__123Graph_ECHART_20" hidden="1">[42]A!$B$17:$H$17</definedName>
    <definedName name="_31__123Graph_ACHART_21" hidden="1">'[39] data'!$F$17:$F$68</definedName>
    <definedName name="_31__123Graph_CCHART_2" localSheetId="29" hidden="1">[30]řady_sloupce!#REF!</definedName>
    <definedName name="_31__123Graph_CCHART_2" hidden="1">[30]řady_sloupce!#REF!</definedName>
    <definedName name="_310__123Graph_ECHART_23" localSheetId="29" hidden="1">[42]S!#REF!</definedName>
    <definedName name="_310__123Graph_ECHART_23" hidden="1">[42]S!#REF!</definedName>
    <definedName name="_311__123Graph_ECHART_26" hidden="1">[42]H!$B$143:$H$143</definedName>
    <definedName name="_312__123Graph_ECHART_27" hidden="1">[42]K!$B$28:$D$28</definedName>
    <definedName name="_313__123Graph_ECHART_3" hidden="1">[38]D!$C$9:$E$9</definedName>
    <definedName name="_314__123Graph_ECHART_32" hidden="1">[42]H!$B$149:$C$149</definedName>
    <definedName name="_315__123Graph_ECHART_33" hidden="1">[42]K!$B$27:$E$27</definedName>
    <definedName name="_316__123Graph_ECHART_37" localSheetId="29" hidden="1">[42]S!#REF!</definedName>
    <definedName name="_316__123Graph_ECHART_37" hidden="1">[42]S!#REF!</definedName>
    <definedName name="_317__123Graph_ECHART_38" hidden="1">[42]F!$B$18:$I$18</definedName>
    <definedName name="_318__123Graph_ECHART_4" hidden="1">[38]E!$C$9:$E$9</definedName>
    <definedName name="_32__123Graph_ACHART_22" hidden="1">[42]C!$E$57:$E$63</definedName>
    <definedName name="_32__123Graph_CCHART_3" hidden="1">[30]řady_sloupce!$Y$20:$Y$31</definedName>
    <definedName name="_322__123Graph_ECHART_5" hidden="1">[30]řady_sloupce!$E$10:$E$25</definedName>
    <definedName name="_323__123Graph_ECHART_6" localSheetId="29" hidden="1">[38]F!#REF!</definedName>
    <definedName name="_323__123Graph_ECHART_6" hidden="1">[38]F!#REF!</definedName>
    <definedName name="_327__123Graph_ECHART_7" hidden="1">[30]řady_sloupce!$G$3:$G$14</definedName>
    <definedName name="_33__123Graph_ACHART_23" localSheetId="29" hidden="1">[42]S!#REF!</definedName>
    <definedName name="_33__123Graph_ACHART_23" hidden="1">[42]S!#REF!</definedName>
    <definedName name="_33__123Graph_CCHART_4" hidden="1">[30]řady_sloupce!$T$9:$T$21</definedName>
    <definedName name="_332__123Graph_ECHART_9" hidden="1">[32]pracovni!$F$29:$F$45</definedName>
    <definedName name="_334__123Graph_FCHART_10" hidden="1">'[35]PH a mzda'!$H$226:$H$235</definedName>
    <definedName name="_335__123Graph_FCHART_13" localSheetId="29" hidden="1">[38]H!#REF!</definedName>
    <definedName name="_335__123Graph_FCHART_13" hidden="1">[38]H!#REF!</definedName>
    <definedName name="_336__123Graph_FCHART_14" localSheetId="29" hidden="1">[38]H!#REF!</definedName>
    <definedName name="_336__123Graph_FCHART_14" hidden="1">[38]H!#REF!</definedName>
    <definedName name="_34__123Graph_ACHART_24" hidden="1">[42]U!$C$4:$E$4</definedName>
    <definedName name="_34__123Graph_CCHART_5" hidden="1">[30]řady_sloupce!$G$10:$G$25</definedName>
    <definedName name="_341__123Graph_FCHART_2" hidden="1">[30]řady_sloupce!$D$9:$D$24</definedName>
    <definedName name="_342__123Graph_FCHART_23" localSheetId="29" hidden="1">[42]S!#REF!</definedName>
    <definedName name="_342__123Graph_FCHART_23" hidden="1">[42]S!#REF!</definedName>
    <definedName name="_343__123Graph_FCHART_27" hidden="1">[42]K!$B$29:$D$29</definedName>
    <definedName name="_344__123Graph_FCHART_3" hidden="1">[38]D!$C$10:$E$10</definedName>
    <definedName name="_345__123Graph_FCHART_33" hidden="1">[42]K!$B$28:$E$28</definedName>
    <definedName name="_346__123Graph_FCHART_37" localSheetId="29" hidden="1">[42]S!#REF!</definedName>
    <definedName name="_346__123Graph_FCHART_37" hidden="1">[42]S!#REF!</definedName>
    <definedName name="_347__123Graph_FCHART_4" hidden="1">[38]E!$C$10:$E$10</definedName>
    <definedName name="_348__123Graph_FCHART_5" localSheetId="29" hidden="1">[38]F!#REF!</definedName>
    <definedName name="_348__123Graph_FCHART_5" hidden="1">[38]F!#REF!</definedName>
    <definedName name="_35__123Graph_ACHART_25" hidden="1">[42]U!$B$10:$D$10</definedName>
    <definedName name="_35__123Graph_CCHART_6" hidden="1">[30]řady_sloupce!$E$2:$E$14</definedName>
    <definedName name="_352__123Graph_FCHART_7" hidden="1">[30]řady_sloupce!$F$3:$F$14</definedName>
    <definedName name="_353__123Graph_LBL_ACHART_23" localSheetId="29" hidden="1">[42]S!#REF!</definedName>
    <definedName name="_353__123Graph_LBL_ACHART_23" hidden="1">[42]S!#REF!</definedName>
    <definedName name="_354__123Graph_LBL_ACHART_24" hidden="1">[42]U!$C$4:$E$4</definedName>
    <definedName name="_355__123Graph_LBL_ACHART_26" hidden="1">[42]H!$B$137:$H$137</definedName>
    <definedName name="_356__123Graph_LBL_ACHART_28" hidden="1">[42]C!$I$8:$K$8</definedName>
    <definedName name="_357__123Graph_LBL_ACHART_3" hidden="1">[38]D!$C$5:$I$5</definedName>
    <definedName name="_358__123Graph_LBL_ACHART_31" hidden="1">[42]M!$B$88:$I$88</definedName>
    <definedName name="_359__123Graph_LBL_ACHART_36" hidden="1">[42]D!$B$111:$G$111</definedName>
    <definedName name="_36__123Graph_ACHART_26" hidden="1">[42]H!$B$137:$H$137</definedName>
    <definedName name="_36__123Graph_CCHART_7" hidden="1">[30]řady_sloupce!$E$3:$E$14</definedName>
    <definedName name="_360__123Graph_LBL_ACHART_37" localSheetId="29" hidden="1">[42]S!#REF!</definedName>
    <definedName name="_360__123Graph_LBL_ACHART_37" hidden="1">[42]S!#REF!</definedName>
    <definedName name="_361__123Graph_LBL_ACHART_39" hidden="1">[42]D!$B$154:$G$154</definedName>
    <definedName name="_362__123Graph_LBL_ACHART_4" hidden="1">[38]E!$C$5:$I$5</definedName>
    <definedName name="_363__123Graph_LBL_ACHART_6" localSheetId="29" hidden="1">[38]F!#REF!</definedName>
    <definedName name="_363__123Graph_LBL_ACHART_6" hidden="1">[38]F!#REF!</definedName>
    <definedName name="_364__123Graph_LBL_BCHART_23" localSheetId="29" hidden="1">[42]S!#REF!</definedName>
    <definedName name="_364__123Graph_LBL_BCHART_23" hidden="1">[42]S!#REF!</definedName>
    <definedName name="_365__123Graph_LBL_BCHART_24" hidden="1">[42]U!$C$5:$E$5</definedName>
    <definedName name="_366__123Graph_LBL_BCHART_28" hidden="1">[42]C!$I$9:$K$9</definedName>
    <definedName name="_367__123Graph_LBL_BCHART_3" hidden="1">[38]D!$C$6:$I$6</definedName>
    <definedName name="_368__123Graph_LBL_BCHART_31" hidden="1">[42]M!$B$89:$I$89</definedName>
    <definedName name="_369__123Graph_LBL_BCHART_32" hidden="1">[42]H!$F$146:$H$146</definedName>
    <definedName name="_37__123Graph_ACHART_27" hidden="1">[42]K!$B$24:$D$24</definedName>
    <definedName name="_37__123Graph_ACPI_ER_LOG" hidden="1">[53]ER!#REF!</definedName>
    <definedName name="_37__123Graph_CCHART_8" hidden="1">[51]diferencial!$E$257:$E$381</definedName>
    <definedName name="_370__123Graph_LBL_BCHART_36" hidden="1">[42]D!$B$112:$G$112</definedName>
    <definedName name="_371__123Graph_LBL_BCHART_37" localSheetId="29" hidden="1">[42]S!#REF!</definedName>
    <definedName name="_371__123Graph_LBL_BCHART_37" hidden="1">[42]S!#REF!</definedName>
    <definedName name="_372__123Graph_LBL_BCHART_39" hidden="1">[42]D!$B$155:$G$155</definedName>
    <definedName name="_373__123Graph_LBL_BCHART_4" hidden="1">[38]E!$C$6:$I$6</definedName>
    <definedName name="_374__123Graph_LBL_BCHART_6" localSheetId="29" hidden="1">[38]F!#REF!</definedName>
    <definedName name="_374__123Graph_LBL_BCHART_6" hidden="1">[38]F!#REF!</definedName>
    <definedName name="_375__123Graph_LBL_CCHART_1" hidden="1">[42]A!$B$17:$H$17</definedName>
    <definedName name="_376__123Graph_LBL_CCHART_24" hidden="1">[42]U!$C$6:$E$6</definedName>
    <definedName name="_377__123Graph_LBL_CCHART_26" hidden="1">[42]H!$B$139:$H$139</definedName>
    <definedName name="_378__123Graph_LBL_CCHART_28" hidden="1">[42]C!$I$10:$K$10</definedName>
    <definedName name="_379__123Graph_LBL_CCHART_32" hidden="1">[42]H!$F$147:$H$147</definedName>
    <definedName name="_38__123Graph_ACHART_28" hidden="1">[42]C!$I$8:$K$8</definedName>
    <definedName name="_38__123Graph_CCHART_9" hidden="1">[51]sazby!$E$507:$E$632</definedName>
    <definedName name="_380__123Graph_LBL_CCHART_36" hidden="1">[42]D!$B$113:$G$113</definedName>
    <definedName name="_381__123Graph_LBL_CCHART_39" hidden="1">[42]D!$B$156:$G$156</definedName>
    <definedName name="_382__123Graph_LBL_CCHART_6" localSheetId="29" hidden="1">[38]F!#REF!</definedName>
    <definedName name="_382__123Graph_LBL_CCHART_6" hidden="1">[38]F!#REF!</definedName>
    <definedName name="_383__123Graph_LBL_DCHART_11" hidden="1">[42]O!$B$19:$H$19</definedName>
    <definedName name="_384__123Graph_LBL_DCHART_20" localSheetId="29" hidden="1">[42]A!#REF!</definedName>
    <definedName name="_384__123Graph_LBL_DCHART_20" hidden="1">[42]A!#REF!</definedName>
    <definedName name="_385__123Graph_LBL_DCHART_23" localSheetId="29" hidden="1">[42]S!#REF!</definedName>
    <definedName name="_385__123Graph_LBL_DCHART_23" hidden="1">[42]S!#REF!</definedName>
    <definedName name="_386__123Graph_LBL_DCHART_32" hidden="1">[42]H!$F$148:$H$148</definedName>
    <definedName name="_387__123Graph_LBL_DCHART_36" hidden="1">[42]D!$B$114:$G$114</definedName>
    <definedName name="_388__123Graph_LBL_DCHART_39" hidden="1">[42]D!$B$157:$G$157</definedName>
    <definedName name="_389__123Graph_LBL_ECHART_20" hidden="1">[42]A!$B$17:$H$17</definedName>
    <definedName name="_39__123Graph_ACHART_29" hidden="1">[42]P!$C$102:$J$102</definedName>
    <definedName name="_39__123Graph_DCHART_1" hidden="1">[30]řady_sloupce!$C$8:$S$8</definedName>
    <definedName name="_390__123Graph_LBL_ECHART_26" hidden="1">[42]H!$B$143:$H$143</definedName>
    <definedName name="_391__123Graph_LBL_ECHART_38" hidden="1">[42]F!$B$18:$I$18</definedName>
    <definedName name="_392__123Graph_LBL_ECHART_9" hidden="1">[42]F!$B$18:$I$18</definedName>
    <definedName name="_393__123Graph_LBL_FCHART_3" hidden="1">[38]D!$C$10:$I$10</definedName>
    <definedName name="_394__123Graph_LBL_FCHART_4" hidden="1">[38]E!$C$10:$I$10</definedName>
    <definedName name="_399__123Graph_XCHART_1" hidden="1">[30]řady_sloupce!$A$5:$A$40</definedName>
    <definedName name="_4___123Graph_AChart_4A" hidden="1">[7]CPIINDEX!$O$239:$O$298</definedName>
    <definedName name="_4__123Graph_ACHART_1" hidden="1">[34]A!$C$31:$AJ$31</definedName>
    <definedName name="_4__123Graph_ACHART_12" hidden="1">[35]pracovni!$AL$111:$AL$117</definedName>
    <definedName name="_4__123Graph_ACHART_2" hidden="1">[34]A!$C$31:$AJ$31</definedName>
    <definedName name="_4__123Graph_AChart_2A" hidden="1">[33]CPIINDEX!$K$203:$K$304</definedName>
    <definedName name="_4__123Graph_AChart_4A" hidden="1">[31]CPIINDEX!$O$239:$O$298</definedName>
    <definedName name="_4__123Graph_CCHART_8" hidden="1">#REF!</definedName>
    <definedName name="_4__123Graph_CDEV_EMPL" hidden="1">'[50]Time series'!#REF!</definedName>
    <definedName name="_40__123Graph_DCHART_10" hidden="1">[32]pracovni!$F$49:$F$65</definedName>
    <definedName name="_404__123Graph_XCHART_10" hidden="1">[32]pracovni!$A$49:$A$65</definedName>
    <definedName name="_408__123Graph_XCHART_11" hidden="1">[30]řady_sloupce!$B$6:$B$47</definedName>
    <definedName name="_41__123Graph_DCHART_13" hidden="1">[37]D!$G$150:$G$161</definedName>
    <definedName name="_410__123Graph_XCHART_13" hidden="1">[37]D!$D$150:$D$161</definedName>
    <definedName name="_411__123Graph_XCHART_14" hidden="1">[42]D!$A$58:$A$64</definedName>
    <definedName name="_412__123Graph_XCHART_15" hidden="1">[39]grafy!$S$105:$S$121</definedName>
    <definedName name="_413__123Graph_XCHART_16" localSheetId="29" hidden="1">[39]grafy!#REF!</definedName>
    <definedName name="_413__123Graph_XCHART_16" hidden="1">[39]grafy!#REF!</definedName>
    <definedName name="_414__123Graph_XCHART_17" localSheetId="29" hidden="1">[39]grafy!#REF!</definedName>
    <definedName name="_414__123Graph_XCHART_17" hidden="1">[39]grafy!#REF!</definedName>
    <definedName name="_415__123Graph_XCHART_18" hidden="1">[42]H!$A$79:$A$82</definedName>
    <definedName name="_416__123Graph_XCHART_19" hidden="1">[42]H!$B$78:$H$78</definedName>
    <definedName name="_42__123Graph_DCHART_2" hidden="1">[30]řady_sloupce!$F$20:$AI$20</definedName>
    <definedName name="_421__123Graph_XCHART_2" hidden="1">[30]řady_sloupce!$A$5:$A$43</definedName>
    <definedName name="_422__123Graph_XCHART_20" hidden="1">[38]P!$J$39:$J$44</definedName>
    <definedName name="_423__123Graph_XCHART_22" hidden="1">[42]C!$A$57:$A$63</definedName>
    <definedName name="_424__123Graph_XCHART_23" hidden="1">'[39] data'!$A$30:$A$71</definedName>
    <definedName name="_425__123Graph_XCHART_24" hidden="1">'[39] data'!$DM$54:$DM$66</definedName>
    <definedName name="_426__123Graph_XCHART_25" hidden="1">[42]U!$B$3:$D$3</definedName>
    <definedName name="_427__123Graph_XCHART_26" hidden="1">'[39] data'!$A$54:$A$67</definedName>
    <definedName name="_428__123Graph_XCHART_27" hidden="1">'[39] data'!$A$54:$A$67</definedName>
    <definedName name="_429__123Graph_XCHART_28" hidden="1">'[39] data'!$A$66:$A$67</definedName>
    <definedName name="_43__123Graph_DCHART_3" hidden="1">[30]řady_sloupce!$Z$20:$Z$31</definedName>
    <definedName name="_430__123Graph_XCHART_29" hidden="1">'[39] data'!$A$54:$A$67</definedName>
    <definedName name="_434__123Graph_XCHART_3" hidden="1">[30]řady_sloupce!$A$5:$A$40</definedName>
    <definedName name="_435__123Graph_XCHART_30" hidden="1">'[39] data'!$A$54:$A$71</definedName>
    <definedName name="_436__123Graph_XCHART_31" hidden="1">[42]M!$B$87:$I$87</definedName>
    <definedName name="_437__123Graph_XCHART_33" hidden="1">[39]grafy!$AE$74:$AE$75</definedName>
    <definedName name="_438__123Graph_XCHART_34" localSheetId="29" hidden="1">[39]grafy!#REF!</definedName>
    <definedName name="_438__123Graph_XCHART_34" hidden="1">[39]grafy!#REF!</definedName>
    <definedName name="_439__123Graph_XCHART_35" hidden="1">[39]grafy!$N$299:$N$300</definedName>
    <definedName name="_44__123Graph_ACHART_3" hidden="1">[30]řady_sloupce!$D$5:$D$40</definedName>
    <definedName name="_44__123Graph_DCHART_4" hidden="1">'[35]produkt a mzda'!$R$4:$R$32</definedName>
    <definedName name="_440__123Graph_XCHART_39" hidden="1">'[39] data'!$A$53:$A$70</definedName>
    <definedName name="_444__123Graph_XCHART_4" hidden="1">[30]řady_sloupce!$A$5:$A$43</definedName>
    <definedName name="_445__123Graph_XCHART_41" localSheetId="29" hidden="1">[39]grafy!#REF!</definedName>
    <definedName name="_445__123Graph_XCHART_41" hidden="1">[39]grafy!#REF!</definedName>
    <definedName name="_446__123Graph_XCHART_42" hidden="1">[39]grafy!$T$124:$T$126</definedName>
    <definedName name="_448__123Graph_XCHART_5" hidden="1">[37]C!$G$121:$G$138</definedName>
    <definedName name="_45" localSheetId="29" hidden="1">#REF!</definedName>
    <definedName name="_45" hidden="1">#REF!</definedName>
    <definedName name="_45__123Graph_ACHART_30" hidden="1">[42]M!$B$59:$I$59</definedName>
    <definedName name="_45__123Graph_DCHART_6" hidden="1">[30]řady_sloupce!$D$2:$D$17</definedName>
    <definedName name="_450__123Graph_XCHART_6" hidden="1">[37]C!$G$121:$G$138</definedName>
    <definedName name="_454__123Graph_XCHART_7" hidden="1">[30]řady_sloupce!$B$6:$B$48</definedName>
    <definedName name="_455__123Graph_XCHART_8" hidden="1">[42]H!$A$50:$A$55</definedName>
    <definedName name="_46__123Graph_ACHART_31" hidden="1">[42]M!$B$88:$I$88</definedName>
    <definedName name="_46__123Graph_DCHART_7" hidden="1">[30]řady_sloupce!$D$3:$D$14</definedName>
    <definedName name="_460__123Graph_XCHART_9" hidden="1">[32]pracovni!$A$29:$A$45</definedName>
    <definedName name="_47__123Graph_ACHART_32" hidden="1">[42]H!$B$145:$C$145</definedName>
    <definedName name="_47__123Graph_DCHART_9" hidden="1">[51]sazby!$F$507:$F$632</definedName>
    <definedName name="_48__123Graph_ACHART_33" hidden="1">[42]K!$B$23:$E$23</definedName>
    <definedName name="_48__123Graph_AGROWTH_CPI" hidden="1">[43]Data!#REF!</definedName>
    <definedName name="_48__123Graph_ECHART_1" hidden="1">[30]řady_sloupce!$C$9:$S$9</definedName>
    <definedName name="_49__123Graph_ACHART_34" hidden="1">[42]D!$E$87:$E$90</definedName>
    <definedName name="_49__123Graph_AIBA_IBRD" hidden="1">[11]WB!$Q$62:$AK$62</definedName>
    <definedName name="_49__123Graph_ECHART_10" hidden="1">'[35]PH a mzda'!$R$226:$R$235</definedName>
    <definedName name="_5___123Graph_BChart_1A" hidden="1">[7]CPIINDEX!$S$263:$S$310</definedName>
    <definedName name="_5__123Graph_ACHART_1" hidden="1">[30]řady_sloupce!$B$5:$B$40</definedName>
    <definedName name="_5__123Graph_ACHART_13" hidden="1">[37]D!$H$184:$H$184</definedName>
    <definedName name="_5__123Graph_ACHART_2" hidden="1">[34]A!$C$31:$AJ$31</definedName>
    <definedName name="_5__123Graph_ADEV_EMPL" hidden="1">'[41]Time series'!#REF!</definedName>
    <definedName name="_5__123Graph_BChart_1A" hidden="1">[31]CPIINDEX!$S$263:$S$310</definedName>
    <definedName name="_5__123Graph_CSWE_EMPL" hidden="1">'[50]Time series'!#REF!</definedName>
    <definedName name="_5__123Graph_DCHART_8" hidden="1">#REF!</definedName>
    <definedName name="_50__123Graph_ACHART_35" hidden="1">[42]H!$B$172:$C$172</definedName>
    <definedName name="_50__123Graph_AINVENT_SALES" hidden="1">#REF!</definedName>
    <definedName name="_50__123Graph_ECHART_2" localSheetId="29" hidden="1">[30]řady_sloupce!#REF!</definedName>
    <definedName name="_50__123Graph_ECHART_2" hidden="1">[30]řady_sloupce!#REF!</definedName>
    <definedName name="_51__123Graph_ACHART_36" hidden="1">[42]D!$B$111:$G$111</definedName>
    <definedName name="_51__123Graph_AMIMPMA_1" hidden="1">#REF!</definedName>
    <definedName name="_51__123Graph_ECHART_5" hidden="1">[30]řady_sloupce!$E$10:$E$25</definedName>
    <definedName name="_52__123Graph_ACHART_37" localSheetId="29" hidden="1">[42]S!#REF!</definedName>
    <definedName name="_52__123Graph_ACHART_37" hidden="1">[42]S!#REF!</definedName>
    <definedName name="_52__123Graph_ANDA_OIN" hidden="1">#REF!</definedName>
    <definedName name="_52__123Graph_ECHART_7" hidden="1">[30]řady_sloupce!$G$3:$G$14</definedName>
    <definedName name="_53__123Graph_ACHART_38" hidden="1">[42]F!$B$58:$I$58</definedName>
    <definedName name="_53__123Graph_AR_BMONEY" hidden="1">#REF!</definedName>
    <definedName name="_53__123Graph_ECHART_9" hidden="1">[32]pracovni!$F$29:$F$45</definedName>
    <definedName name="_54__123Graph_ACHART_39" hidden="1">[42]D!$B$154:$G$154</definedName>
    <definedName name="_54__123Graph_FCHART_10" hidden="1">'[35]PH a mzda'!$H$226:$H$235</definedName>
    <definedName name="_55__123Graph_FCHART_2" hidden="1">[30]řady_sloupce!$D$9:$D$24</definedName>
    <definedName name="_56__123Graph_FCHART_7" hidden="1">[30]řady_sloupce!$F$3:$F$14</definedName>
    <definedName name="_57__123Graph_XCHART_1" hidden="1">[30]řady_sloupce!$A$5:$A$40</definedName>
    <definedName name="_58__123Graph_XCHART_10" hidden="1">[32]pracovni!$A$49:$A$65</definedName>
    <definedName name="_59__123Graph_ACHART_4" hidden="1">[30]řady_sloupce!$E$5:$E$43</definedName>
    <definedName name="_59__123Graph_XCHART_11" hidden="1">[30]řady_sloupce!$B$6:$B$47</definedName>
    <definedName name="_6___123Graph_BChart_3A" hidden="1">[7]CPIINDEX!#REF!</definedName>
    <definedName name="_6__123Graph_ACHART_2" hidden="1">[30]řady_sloupce!$E$5:$E$43</definedName>
    <definedName name="_6__123Graph_AChart_3A" hidden="1">[33]CPIINDEX!$O$203:$O$304</definedName>
    <definedName name="_6__123Graph_AIBA_IBRD" hidden="1">[40]WB!$Q$62:$AK$62</definedName>
    <definedName name="_6__123Graph_BCHART_1" hidden="1">[34]A!$C$28:$AJ$28</definedName>
    <definedName name="_6__123Graph_DGROWTH_CPI" hidden="1">[52]Data!#REF!</definedName>
    <definedName name="_6__123Graph_XCHART_8" hidden="1">#REF!</definedName>
    <definedName name="_60__123Graph_ACHART_40" localSheetId="29" hidden="1">[39]grafy!#REF!</definedName>
    <definedName name="_60__123Graph_ACHART_40" hidden="1">[39]grafy!#REF!</definedName>
    <definedName name="_60__123Graph_XCHART_13" hidden="1">[37]D!$D$150:$D$161</definedName>
    <definedName name="_61__123Graph_ACHART_41" localSheetId="29" hidden="1">[39]grafy!#REF!</definedName>
    <definedName name="_61__123Graph_ACHART_41" hidden="1">[39]grafy!#REF!</definedName>
    <definedName name="_61__123Graph_XCHART_2" hidden="1">[30]řady_sloupce!$A$5:$A$43</definedName>
    <definedName name="_62__123Graph_ACHART_42" hidden="1">[39]grafy!$U$124:$U$126</definedName>
    <definedName name="_62__123Graph_XCHART_3" hidden="1">[30]řady_sloupce!$A$5:$A$40</definedName>
    <definedName name="_63__123Graph_XCHART_4" hidden="1">[30]řady_sloupce!$A$5:$A$43</definedName>
    <definedName name="_64__123Graph_ASEIGNOR" hidden="1">[36]seignior!#REF!</definedName>
    <definedName name="_64__123Graph_XCHART_5" hidden="1">[37]C!$G$121:$G$138</definedName>
    <definedName name="_65__123Graph_AWB_ADJ_PRJ" hidden="1">[11]WB!$Q$255:$AK$255</definedName>
    <definedName name="_65__123Graph_XCHART_6" hidden="1">[37]C!$G$121:$G$138</definedName>
    <definedName name="_66__123Graph_BCHART_1" hidden="1">[46]IPC1988!$E$176:$E$182</definedName>
    <definedName name="_66__123Graph_XCHART_7" hidden="1">[30]řady_sloupce!$B$6:$B$48</definedName>
    <definedName name="_67" localSheetId="29" hidden="1">#REF!</definedName>
    <definedName name="_67" hidden="1">#REF!</definedName>
    <definedName name="_67__123Graph_ACHART_5" hidden="1">[30]řady_sloupce!$C$10:$C$25</definedName>
    <definedName name="_67__123Graph_BCHART_2" hidden="1">[46]IPC1988!$D$176:$D$182</definedName>
    <definedName name="_67__123Graph_XCHART_9" hidden="1">[32]pracovni!$A$29:$A$45</definedName>
    <definedName name="_7___123Graph_BChart_4A" hidden="1">[7]CPIINDEX!#REF!</definedName>
    <definedName name="_7__123Graph_ACHART_3" hidden="1">[30]řady_sloupce!$D$5:$D$40</definedName>
    <definedName name="_7__123Graph_BCHART_2" hidden="1">[34]A!$C$36:$AJ$36</definedName>
    <definedName name="_7__123Graph_BDEV_EMPL" hidden="1">'[41]Time series'!#REF!</definedName>
    <definedName name="_7__123Graph_XREALEX_WAGE" hidden="1">[54]PRIVATE!#REF!</definedName>
    <definedName name="_72__123Graph_ACHART_6" hidden="1">[30]řady_sloupce!$C$2:$C$14</definedName>
    <definedName name="_76__123Graph_ACHART_7" hidden="1">[30]řady_sloupce!$C$3:$C$14</definedName>
    <definedName name="_79__123Graph_BCPI_ER_LOG" hidden="1">[53]ER!#REF!</definedName>
    <definedName name="_8___123Graph_XChart_1A" hidden="1">[7]CPIINDEX!$B$263:$B$310</definedName>
    <definedName name="_8__123Graph_ACHART_4" hidden="1">[30]řady_sloupce!$E$5:$E$43</definedName>
    <definedName name="_8__123Graph_AChart_4A" hidden="1">[33]CPIINDEX!$O$239:$O$298</definedName>
    <definedName name="_8__123Graph_AIBA_IBRD" hidden="1">[40]WB!$Q$62:$AK$62</definedName>
    <definedName name="_8__123Graph_AWB_ADJ_PRJ" hidden="1">[40]WB!$Q$255:$AK$255</definedName>
    <definedName name="_8__123Graph_BCHART_1" hidden="1">[34]A!$C$28:$AJ$28</definedName>
    <definedName name="_81__123Graph_ACHART_8" hidden="1">[30]řady_sloupce!$F$6:$F$22</definedName>
    <definedName name="_86__123Graph_ACHART_9" hidden="1">[30]řady_sloupce!$C$5:$C$9</definedName>
    <definedName name="_9___123Graph_XChart_2A" hidden="1">[7]CPIINDEX!$B$203:$B$310</definedName>
    <definedName name="_9__123Graph_ACHART_5" hidden="1">[30]řady_sloupce!$C$10:$C$25</definedName>
    <definedName name="_9__123Graph_BCHART_1" hidden="1">[34]A!$C$28:$AJ$28</definedName>
    <definedName name="_9__123Graph_BCHART_2" hidden="1">[34]A!$C$36:$AJ$36</definedName>
    <definedName name="_9__123Graph_CCHART_1" hidden="1">[34]A!$C$24:$AJ$24</definedName>
    <definedName name="_9__123Graph_CDEV_EMPL" hidden="1">'[41]Time series'!#REF!</definedName>
    <definedName name="_90__123Graph_BIBA_IBRD" hidden="1">[53]WB!#REF!</definedName>
    <definedName name="_91__123Graph_BCHART_1" hidden="1">[30]řady_sloupce!$C$5:$C$40</definedName>
    <definedName name="_91__123Graph_BNDA_OIN" hidden="1">#REF!</definedName>
    <definedName name="_92__123Graph_BR_BMONEY" hidden="1">#REF!</definedName>
    <definedName name="_96__123Graph_BCHART_10" hidden="1">[32]pracovni!$D$49:$D$65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plsng.head.f_reptitle">'[55] kamattám.lista H1480'!#REF!</definedName>
    <definedName name="_bplsng.r_branch.g_branch.f_branch">'[55] kamattám.lista H1480'!#REF!</definedName>
    <definedName name="_bplsng.r_branch.r_loan.g_prod.f_prodname">'[55] kamattám.lista H1480'!#REF!</definedName>
    <definedName name="_bplsng.r_branch.r_loan.g_prod.f_prodtype">'[55] kamattám.lista H1480'!#REF!</definedName>
    <definedName name="_bplsng.r_branch.r_loan.r_tract.g_sum.f_sum">'[55] kamattám.lista H1480'!#REF!</definedName>
    <definedName name="_bplsng.r_branch.r_loan.r_tract.g_sum.f_sumbr">'[55] kamattám.lista H1480'!#REF!</definedName>
    <definedName name="_bplsng.r_branch.r_loan.r_tract.g_trname.f_trname">'[55] kamattám.lista H1480'!#REF!</definedName>
    <definedName name="_bplver.r_branch.r_loan.g_prod">'[55] kamattám.lista H1480'!#REF!</definedName>
    <definedName name="_bplver.r_branch.r_loan.r_tract.g_sum">'[55] kamattám.lista H1480'!#REF!</definedName>
    <definedName name="_bplver.r_branch.r_loan.r_tract.g_trname">'[55] kamattám.lista H1480'!#REF!</definedName>
    <definedName name="_c11_baseline">OFFSET(#REF!,0,0,COUNTA(#REF!))</definedName>
    <definedName name="_c11_datum">OFFSET(#REF!,0,0,COUNTA(#REF!))</definedName>
    <definedName name="_c11_dbaseline">OFFSET(#REF!,0,0,COUNTA(#REF!))</definedName>
    <definedName name="_c11_dummyfcastminus">OFFSET(#REF!,0,0,COUNTA(#REF!))</definedName>
    <definedName name="_c11_dummyfcastplus">OFFSET(#REF!,0,0,COUNTA(#REF!))</definedName>
    <definedName name="_c11_lower30">OFFSET(#REF!,0,0,COUNTA(#REF!))</definedName>
    <definedName name="_c11_lower60">OFFSET(#REF!,0,0,COUNTA(#REF!))</definedName>
    <definedName name="_c11_lower90">OFFSET(#REF!,0,0,COUNTA(#REF!))</definedName>
    <definedName name="_c11_target">OFFSET(#REF!,0,0,COUNTA(#REF!))</definedName>
    <definedName name="_c11_upper30">OFFSET(#REF!,0,0,COUNTA(#REF!))</definedName>
    <definedName name="_c11_upper60">OFFSET(#REF!,0,0,COUNTA(#REF!))</definedName>
    <definedName name="_c11_upper90">OFFSET(#REF!,0,0,COUNTA(#REF!))</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OFFSET(#REF!,0,0,COUNTA(#REF!))</definedName>
    <definedName name="_c12_CPIexcltax">OFFSET(#REF!,0,0,COUNTA(#REF!))</definedName>
    <definedName name="_c12_datum">OFFSET(#REF!,0,0,COUNTA(#REF!))</definedName>
    <definedName name="_c12_dummyfcastminus">OFFSET(#REF!,0,0,COUNTA(#REF!))</definedName>
    <definedName name="_c12_dummyfcastplus">OFFSET(#REF!,0,0,COUNTA(#REF!))</definedName>
    <definedName name="_c13_core">OFFSET(#REF!,0,0,COUNTA(#REF!))</definedName>
    <definedName name="_c13_CPI">OFFSET(#REF!,0,0,COUNTA(#REF!))</definedName>
    <definedName name="_c13_datum">OFFSET(#REF!,0,0,COUNTA(#REF!))</definedName>
    <definedName name="_c13_dummyfcastminus">OFFSET(#REF!,0,0,COUNTA(#REF!))</definedName>
    <definedName name="_c13_dummyfcastplus">OFFSET(#REF!,0,0,COUNTA(#REF!))</definedName>
    <definedName name="_c13_indirecttax">OFFSET(#REF!,0,0,COUNTA(#REF!))</definedName>
    <definedName name="_c13_noncore">OFFSET(#REF!,0,0,COUNTA(#REF!))</definedName>
    <definedName name="_c14_baseline">OFFSET(#REF!,0,0,COUNTA(#REF!))</definedName>
    <definedName name="_c14_datum">OFFSET(#REF!,0,0,COUNTA(#REF!))</definedName>
    <definedName name="_c14_dbaseline">OFFSET(#REF!,0,0,COUNTA(#REF!))</definedName>
    <definedName name="_c14_dummyfcastminus">OFFSET(#REF!,0,0,COUNTA(#REF!))</definedName>
    <definedName name="_c14_dummyfcastplus">OFFSET(#REF!,0,0,COUNTA(#REF!))</definedName>
    <definedName name="_c14_lower30">OFFSET(#REF!,0,0,COUNTA(#REF!))</definedName>
    <definedName name="_c14_lower60">OFFSET(#REF!,0,0,COUNTA(#REF!))</definedName>
    <definedName name="_c14_lower90">OFFSET(#REF!,0,0,COUNTA(#REF!))</definedName>
    <definedName name="_c14_upper30">OFFSET(#REF!,0,0,COUNTA(#REF!))</definedName>
    <definedName name="_c14_upper60">OFFSET(#REF!,0,0,COUNTA(#REF!))</definedName>
    <definedName name="_c14_upper90">OFFSET(#REF!,0,0,COUNTA(#REF!))</definedName>
    <definedName name="_c15_consumption">OFFSET('[56]c1-7'!$B$16,0,0,COUNTA('[56]c1-7'!$A$16:$A$1005))</definedName>
    <definedName name="_c15_datum">OFFSET('[56]c1-7'!$A$16,0,0,COUNTA('[56]c1-7'!$A$16:$A$1005))</definedName>
    <definedName name="_c15_dummyfcastminus">OFFSET('[56]c1-7'!#REF!,0,0,COUNTA('[56]c1-7'!$A$16:$A$1005))</definedName>
    <definedName name="_c15_dummyfcastplus">OFFSET('[56]c1-7'!#REF!,0,0,COUNTA('[56]c1-7'!$A$16:$A$1005))</definedName>
    <definedName name="_c15_GDP">OFFSET('[56]c1-7'!$G$16,0,0,COUNTA('[56]c1-7'!$A$16:$A$1005))</definedName>
    <definedName name="_c15_government">OFFSET('[56]c1-7'!$C$16,0,0,COUNTA('[56]c1-7'!$A$16:$A$1005))</definedName>
    <definedName name="_c15_inventories">OFFSET('[56]c1-7'!$E$16,0,0,COUNTA('[56]c1-7'!$A$16:$A$1005))</definedName>
    <definedName name="_c15_investment">OFFSET('[56]c1-7'!$D$16,0,0,COUNTA('[56]c1-7'!$A$16:$A$1005))</definedName>
    <definedName name="_c15_netexport">OFFSET('[56]c1-7'!$F$16,0,0,COUNTA('[56]c1-7'!$A$16:$A$1005))</definedName>
    <definedName name="_c16_datum">OFFSET('[56]c1-8'!$A$17,0,0,COUNTA('[56]c1-8'!$A$17:$A$1006))</definedName>
    <definedName name="_c16_dummyfcastminus">OFFSET('[56]c1-8'!$F$17,0,0,COUNTA('[56]c1-8'!$A$17:$A$1006))</definedName>
    <definedName name="_c16_dummyfcastplus">OFFSET('[56]c1-8'!$E$17,0,0,COUNTA('[56]c1-8'!$A$17:$A$1006))</definedName>
    <definedName name="_c16_export">OFFSET('[56]c1-8'!$C$17,0,0,COUNTA('[56]c1-8'!$A$17:$A$1006))</definedName>
    <definedName name="_c16_exportshare">OFFSET('[56]c1-8'!$B$17,0,0,COUNTA('[56]c1-8'!$A$17:$A$1006))</definedName>
    <definedName name="_c16_externaldemand">OFFSET('[56]c1-8'!$D$17,0,0,COUNTA('[56]c1-8'!$A$17:$A$1006))</definedName>
    <definedName name="_c17_datum">OFFSET('[56]c1-9'!$A$17,0,0,COUNTA('[56]c1-9'!$A$17:$A$1006))</definedName>
    <definedName name="_c17_Ic">OFFSET('[56]c1-9'!$D$17,0,0,COUNTA('[56]c1-9'!$A$17:$A$1006))</definedName>
    <definedName name="_c17_Ig">OFFSET('[56]c1-9'!$B$17,0,0,COUNTA('[56]c1-9'!$A$17:$A$1006))</definedName>
    <definedName name="_c17_Ih">OFFSET('[56]c1-9'!$C$17,0,0,COUNTA('[56]c1-9'!$A$17:$A$1006))</definedName>
    <definedName name="_c18_consrate">OFFSET(#REF!,0,0,COUNTA(#REF!))</definedName>
    <definedName name="_c18_datum">OFFSET(#REF!,0,0,COUNTA(#REF!))</definedName>
    <definedName name="_c18_dummyfcastminus">OFFSET(#REF!,0,0,COUNTA(#REF!))</definedName>
    <definedName name="_c18_dummyfcastplus">OFFSET(#REF!,0,0,COUNTA(#REF!))</definedName>
    <definedName name="_c18_irate">OFFSET(#REF!,0,0,COUNTA(#REF!))</definedName>
    <definedName name="_c18_netsaving">OFFSET(#REF!,0,0,COUNTA(#REF!))</definedName>
    <definedName name="_c19_borrfirm">OFFSET('[56]c1-11'!$B$16,0,0,COUNTA('[56]c1-11'!$A$16:$A$1005))</definedName>
    <definedName name="_c19_borrfirm2">OFFSET('[56]c1-11'!$C$16,0,0,COUNTA('[56]c1-11'!$A$16:$A$1005))</definedName>
    <definedName name="_c19_borrhouse">OFFSET('[56]c1-11'!$D$16,0,0,COUNTA('[56]c1-11'!$A$16:$A$1005))</definedName>
    <definedName name="_c19_borrhouse2">OFFSET('[56]c1-11'!$E$16,0,0,COUNTA('[56]c1-11'!$A$16:$A$1005))</definedName>
    <definedName name="_c19_datum">OFFSET('[56]c1-11'!$A$16,0,0,COUNTA('[56]c1-11'!$A$16:$A$1005))</definedName>
    <definedName name="_c31_China">OFFSET('[57]c3-1'!$F$11,0,0,COUNTA('[57]c3-1'!$A$11:$A$1000))</definedName>
    <definedName name="_c31_datum">OFFSET('[57]c3-1'!$A$11,0,0,COUNTA('[57]c3-1'!$A$11:$A$1000))</definedName>
    <definedName name="_c31_EA">OFFSET('[57]c3-1'!$C$11,0,0,COUNTA('[57]c3-1'!$A$11:$A$1000))</definedName>
    <definedName name="_c31_Japan">OFFSET('[57]c3-1'!$E$11,0,0,COUNTA('[57]c3-1'!$A$11:$A$1000))</definedName>
    <definedName name="_c31_Russia">OFFSET('[57]c3-1'!$G$11,0,0,COUNTA('[57]c3-1'!$A$11:$A$1000))</definedName>
    <definedName name="_c31_USA">OFFSET('[57]c3-1'!$D$11,0,0,COUNTA('[57]c3-1'!$A$11:$A$1000))</definedName>
    <definedName name="_c310_c">OFFSET('[57]c3-10'!$B$11,0,0,COUNTA('[57]c3-10'!$A$11:$A$1000))</definedName>
    <definedName name="_c310_datum">OFFSET('[57]c3-10'!$A$11,0,0,COUNTA('[57]c3-10'!$A$11:$A$1000))</definedName>
    <definedName name="_c310_g">OFFSET('[57]c3-10'!$C$11,0,0,COUNTA('[57]c3-10'!$A$11:$A$1000))</definedName>
    <definedName name="_c310_i">OFFSET('[57]c3-10'!$D$11,0,0,COUNTA('[57]c3-10'!$A$11:$A$1000))</definedName>
    <definedName name="_c310_inventories">OFFSET('[57]c3-10'!$E$11,0,0,COUNTA('[57]c3-10'!$A$11:$A$1000))</definedName>
    <definedName name="_c310_nx">OFFSET('[57]c3-10'!$F$11,0,0,COUNTA('[57]c3-10'!$A$11:$A$1000))</definedName>
    <definedName name="_c310_y">OFFSET('[57]c3-10'!$G$11,0,0,COUNTA('[57]c3-10'!$A$11:$A$1000))</definedName>
    <definedName name="_c311_datum">OFFSET('[57]c3-11'!$A$11,0,0,COUNTA('[57]c3-11'!$A$11:$A$1000))</definedName>
    <definedName name="_c311_m">OFFSET('[57]c3-11'!$C$11,0,0,COUNTA('[57]c3-11'!$A$11:$A$1000))</definedName>
    <definedName name="_c311_nx">OFFSET('[57]c3-11'!$D$11,0,0,COUNTA('[57]c3-11'!$A$11:$A$1000))</definedName>
    <definedName name="_c311_x">OFFSET('[57]c3-11'!$B$11,0,0,COUNTA('[57]c3-11'!$A$11:$A$1000))</definedName>
    <definedName name="_c312_automobile">OFFSET('[57]c3-12'!$B$11,0,0,COUNTA('[57]c3-12'!$A$11:$A$1000))</definedName>
    <definedName name="_c312_datum">OFFSET('[57]c3-12'!$A$11,0,0,COUNTA('[57]c3-12'!$A$11:$A$1000))</definedName>
    <definedName name="_c312_other">OFFSET('[57]c3-12'!$C$11,0,0,COUNTA('[57]c3-12'!$A$11:$A$1000))</definedName>
    <definedName name="_c312_total">OFFSET('[57]c3-12'!$D$11,0,0,COUNTA('[57]c3-12'!$A$11:$A$1000))</definedName>
    <definedName name="_c313_datum">OFFSET(#REF!,0,0,COUNTA(#REF!))</definedName>
    <definedName name="_c313_netcreditflow">OFFSET(#REF!,0,0,COUNTA(#REF!))</definedName>
    <definedName name="_c313_netfinancialwealth">OFFSET(#REF!,0,0,COUNTA(#REF!))</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OFFSET(#REF!,0,0,COUNTA(#REF!))</definedName>
    <definedName name="_c315_datum">OFFSET(#REF!,0,0,COUNTA(#REF!))</definedName>
    <definedName name="_c315_netwage">OFFSET(#REF!,0,0,COUNTA(#REF!))</definedName>
    <definedName name="_c315_retailsales">OFFSET(#REF!,0,0,COUNTA(#REF!))</definedName>
    <definedName name="_c316_bankconsumer">OFFSET(#REF!,0,0,COUNTA(#REF!))</definedName>
    <definedName name="_c316_bankhouse">OFFSET(#REF!,0,0,COUNTA(#REF!))</definedName>
    <definedName name="_c316_datum">OFFSET(#REF!,0,0,COUNTA(#REF!))</definedName>
    <definedName name="_c316_netflow">OFFSET(#REF!,0,0,COUNTA(#REF!))</definedName>
    <definedName name="_c316_nonbankconsumer">OFFSET(#REF!,0,0,COUNTA(#REF!))</definedName>
    <definedName name="_c316_nonbankhouse">OFFSET(#REF!,0,0,COUNTA(#REF!))</definedName>
    <definedName name="_c318_datum">OFFSET(#REF!,0,0,COUNTA(#REF!))</definedName>
    <definedName name="_c318_manufacturing">OFFSET(#REF!,0,0,COUNTA(#REF!))</definedName>
    <definedName name="_c318_total">OFFSET(#REF!,0,0,COUNTA(#REF!))</definedName>
    <definedName name="_c319_constructionpermit">OFFSET('[57]c3-19'!$C$11,0,0,COUNTA('[57]c3-19'!$A$11:$A$1000))</definedName>
    <definedName name="_c319_datum">OFFSET('[57]c3-19'!$A$11,0,0,COUNTA('[57]c3-19'!$A$11:$A$1000))</definedName>
    <definedName name="_c319_puttouse">OFFSET('[57]c3-19'!$B$11,0,0,COUNTA('[57]c3-19'!$A$11:$A$1000))</definedName>
    <definedName name="_c320_banklong">OFFSET('[57]c3-20'!$B$11,0,0,COUNTA('[57]c3-20'!$A$11:$A$1000))</definedName>
    <definedName name="_c320_bankshort">OFFSET('[57]c3-20'!$C$11,0,0,COUNTA('[57]c3-20'!$A$11:$A$1000))</definedName>
    <definedName name="_c320_datum">OFFSET('[57]c3-20'!$A$11,0,0,COUNTA('[57]c3-20'!$A$11:$A$1000))</definedName>
    <definedName name="_c320_nonbanklong">OFFSET('[57]c3-20'!$D$11,0,0,COUNTA('[57]c3-20'!$A$11:$A$1000))</definedName>
    <definedName name="_c320_nonbankshort">OFFSET('[57]c3-20'!$E$11,0,0,COUNTA('[57]c3-20'!$A$11:$A$1000))</definedName>
    <definedName name="_c320_total">OFFSET('[57]c3-20'!$F$11,0,0,COUNTA('[57]c3-20'!$A$11:$A$1000))</definedName>
    <definedName name="_c321_consumption">OFFSET('[57]c3-21'!$C$11,0,0,COUNTA('[57]c3-21'!$A$11:$A$1000))</definedName>
    <definedName name="_c321_datum">OFFSET('[57]c3-21'!$A$11,0,0,COUNTA('[57]c3-21'!$A$11:$A$1000))</definedName>
    <definedName name="_c321_governmentinvestment">OFFSET('[57]c3-21'!$D$11,0,0,COUNTA('[57]c3-21'!$A$11:$A$1000))</definedName>
    <definedName name="_c321_transfer">OFFSET('[57]c3-21'!$B$11,0,0,COUNTA('[57]c3-21'!$A$11:$A$1000))</definedName>
    <definedName name="_c322_contribution">OFFSET(#REF!,0,0,COUNTA(#REF!))</definedName>
    <definedName name="_c322_datum">OFFSET(#REF!,0,0,COUNTA(#REF!))</definedName>
    <definedName name="_c322_inventories">OFFSET(#REF!,0,0,COUNTA(#REF!))</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OFFSET('[57]c3-25'!$A$11,0,0,COUNTA('[57]c3-25'!$A$11:$A$1000))</definedName>
    <definedName name="_c325_datum_hun">OFFSET('[57]c3-25'!$D$11,0,0,COUNTA('[57]c3-25'!$A$11:$A$1000))</definedName>
    <definedName name="_c325_qoq_growth">OFFSET('[57]c3-25'!$C$11,0,0,COUNTA('[57]c3-25'!$A$11:$A$1000))</definedName>
    <definedName name="_c325_yoy_growth">OFFSET('[57]c3-25'!$B$11,0,0,COUNTA('[57]c3-25'!$A$11:$A$1000))</definedName>
    <definedName name="_c326_agriculture">OFFSET(#REF!,0,0,COUNTA(#REF!))</definedName>
    <definedName name="_c326_construction">OFFSET(#REF!,0,0,COUNTA(#REF!))</definedName>
    <definedName name="_c326_datum">OFFSET(#REF!,0,0,COUNTA(#REF!))</definedName>
    <definedName name="_c326_GDP">OFFSET(#REF!,0,0,COUNTA(#REF!))</definedName>
    <definedName name="_c326_industry">OFFSET(#REF!,0,0,COUNTA(#REF!))</definedName>
    <definedName name="_c326_marketservices">OFFSET(#REF!,0,0,COUNTA(#REF!))</definedName>
    <definedName name="_c326_publicservices">OFFSET(#REF!,0,0,COUNTA(#REF!))</definedName>
    <definedName name="_c326_taxes">OFFSET(#REF!,0,0,COUNTA(#REF!))</definedName>
    <definedName name="_c327_automobile">OFFSET(#REF!,0,0,COUNTA(#REF!))</definedName>
    <definedName name="_c327_datum">OFFSET(#REF!,0,0,COUNTA(#REF!))</definedName>
    <definedName name="_c327_electronics">OFFSET(#REF!,0,0,COUNTA(#REF!))</definedName>
    <definedName name="_c327_industry">OFFSET(#REF!,0,0,COUNTA(#REF!))</definedName>
    <definedName name="_c327_other">OFFSET(#REF!,0,0,COUNTA(#REF!))</definedName>
    <definedName name="_c328_datum">OFFSET('[57]c3-28'!$A$11,0,0,COUNTA('[57]c3-28'!$A$11:$A$1000))</definedName>
    <definedName name="_c328_ESI">OFFSET('[57]c3-28'!$C$11,0,0,COUNTA('[57]c3-28'!$A$11:$A$1000))</definedName>
    <definedName name="_c328_neworders">OFFSET('[57]c3-28'!$B$11,0,0,COUNTA('[57]c3-28'!$A$11:$A$1000))</definedName>
    <definedName name="_c329_construction">OFFSET(#REF!,0,0,COUNTA(#REF!))</definedName>
    <definedName name="_c329_constructionorder">OFFSET(#REF!,0,0,COUNTA(#REF!))</definedName>
    <definedName name="_c329_datum">OFFSET(#REF!,0,0,COUNTA(#REF!))</definedName>
    <definedName name="_c329_ESI">OFFSET(#REF!,0,0,COUNTA(#REF!))</definedName>
    <definedName name="_c33_datum">OFFSET('[57]c3-3'!$A$11,0,0,COUNTA('[57]c3-3'!$A$11:$A$1000))</definedName>
    <definedName name="_c33_EABCI">OFFSET('[57]c3-3'!$D$11,0,0,COUNTA('[57]c3-3'!$A$11:$A$1000))</definedName>
    <definedName name="_c33_IFO">OFFSET('[57]c3-3'!$C$11,0,0,COUNTA('[57]c3-3'!$A$11:$A$1000))</definedName>
    <definedName name="_c330_agricultural">OFFSET('[57]c3-31'!$B$11,0,0,COUNTA('[57]c3-31'!$A$11:$A$1000))</definedName>
    <definedName name="_c330_cerealproduction">OFFSET('[57]c3-31'!$C$11,0,0,COUNTA('[57]c3-31'!$A$11:$A$1000))</definedName>
    <definedName name="_c330_cropaverage">OFFSET('[57]c3-31'!$D$11,0,0,COUNTA('[57]c3-31'!$A$11:$A$1000))</definedName>
    <definedName name="_c330_datum">OFFSET('[57]c3-31'!$A$11,0,0,COUNTA('[57]c3-31'!$A$11:$A$1000))</definedName>
    <definedName name="_c331_datum">OFFSET(#REF!,0,0,COUNTA(#REF!))</definedName>
    <definedName name="_c331_food">OFFSET(#REF!,0,0,COUNTA(#REF!))</definedName>
    <definedName name="_c331_fuel">OFFSET(#REF!,0,0,COUNTA(#REF!))</definedName>
    <definedName name="_c331_nonfood">OFFSET(#REF!,0,0,COUNTA(#REF!))</definedName>
    <definedName name="_c331_retailsales">OFFSET(#REF!,0,0,COUNTA(#REF!))</definedName>
    <definedName name="_c332_datum">OFFSET('[57]c3-32'!$A$11,0,0,COUNTA('[57]c3-32'!$A$11:$A$1000))</definedName>
    <definedName name="_c332_domesticnights">OFFSET('[57]c3-32'!$C$11,0,0,COUNTA('[57]c3-32'!$A$11:$A$1000))</definedName>
    <definedName name="_c332_foreignnights">OFFSET('[57]c3-32'!$B$11,0,0,COUNTA('[57]c3-32'!$A$11:$A$1000))</definedName>
    <definedName name="_c332_totalnights">OFFSET('[57]c3-32'!$D$11,0,0,COUNTA('[57]c3-32'!$A$11:$A$1000))</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OFFSET(#REF!,0,0,COUNTA(#REF!))</definedName>
    <definedName name="_c334_employmentrate">OFFSET(#REF!,0,0,COUNTA(#REF!))</definedName>
    <definedName name="_c334_participationrate">OFFSET(#REF!,0,0,COUNTA(#REF!))</definedName>
    <definedName name="_c334_unemploymentrate">OFFSET(#REF!,0,0,COUNTA(#REF!))</definedName>
    <definedName name="_c335_datum">OFFSET(#REF!,0,0,COUNTA(#REF!))</definedName>
    <definedName name="_c335_employment">OFFSET(#REF!,0,0,COUNTA(#REF!))</definedName>
    <definedName name="_c335_hoursworked">OFFSET(#REF!,0,0,COUNTA(#REF!))</definedName>
    <definedName name="_c336_businessemployment">OFFSET('[57]c3-37'!$B$12,0,0,COUNTA('[57]c3-37'!$A$12:$A$1001))</definedName>
    <definedName name="_c336_datum">OFFSET('[57]c3-37'!$A$12,0,0,COUNTA('[57]c3-37'!$A$12:$A$1001))</definedName>
    <definedName name="_c336_newvacancies">OFFSET('[57]c3-37'!$C$12,0,0,COUNTA('[57]c3-37'!$A$12:$A$1001))</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OFFSET('[57]c3-41'!$A$11,0,0,COUNTA('[57]c3-41'!$A$11:$A$1000))</definedName>
    <definedName name="_c341_outputgap">OFFSET('[57]c3-41'!$C$11,0,0,COUNTA('[57]c3-41'!$A$11:$A$1000))</definedName>
    <definedName name="_c341_resourceutilization">OFFSET('[57]c3-41'!$B$11,0,0,COUNTA('[57]c3-41'!$A$11:$A$1000))</definedName>
    <definedName name="_c341_uncertantybandminus">OFFSET('[57]c3-41'!$D$11,0,0,COUNTA('[57]c3-41'!$A$11:$A$1000))</definedName>
    <definedName name="_c341_uncertantybandplus">OFFSET('[57]c3-41'!$E$11,0,0,COUNTA('[57]c3-41'!$A$11:$A$1000))</definedName>
    <definedName name="_c342_datum">OFFSET('[57]c3-42'!$A$11,0,0,COUNTA('[57]c3-42'!$A$11:$A$1000))</definedName>
    <definedName name="_c342_manufacturing">OFFSET('[57]c3-42'!$B$11,0,0,COUNTA('[57]c3-42'!$A$11:$A$1000))</definedName>
    <definedName name="_c342_marketservices">OFFSET('[57]c3-42'!$C$11,0,0,COUNTA('[57]c3-42'!$A$11:$A$1000))</definedName>
    <definedName name="_c343_construction">OFFSET(#REF!,0,0,COUNTA(#REF!))</definedName>
    <definedName name="_c343_datum">OFFSET(#REF!,0,0,COUNTA(#REF!))</definedName>
    <definedName name="_c343_industry">OFFSET(#REF!,0,0,COUNTA(#REF!))</definedName>
    <definedName name="_c343_services">OFFSET(#REF!,0,0,COUNTA(#REF!))</definedName>
    <definedName name="_c344_datum">OFFSET(#REF!,0,0,COUNTA(#REF!))</definedName>
    <definedName name="_c344_grossearnings">OFFSET(#REF!,0,0,COUNTA(#REF!))</definedName>
    <definedName name="_c344_grossearningswopremium">OFFSET(#REF!,0,0,COUNTA(#REF!))</definedName>
    <definedName name="_c346_datum">OFFSET(#REF!,0,0,COUNTA(#REF!))</definedName>
    <definedName name="_c346_wageover120">OFFSET(#REF!,0,0,COUNTA(#REF!))</definedName>
    <definedName name="_c346_wageunder120">OFFSET(#REF!,0,0,COUNTA(#REF!))</definedName>
    <definedName name="_c347_datum">OFFSET(#REF!,0,0,COUNTA(#REF!))</definedName>
    <definedName name="_c347_domesticemployment">OFFSET(#REF!,0,0,COUNTA(#REF!))</definedName>
    <definedName name="_c347_labourcost">OFFSET(#REF!,0,0,COUNTA(#REF!))</definedName>
    <definedName name="_c347_ULC">OFFSET(#REF!,0,0,COUNTA(#REF!))</definedName>
    <definedName name="_c347_valueadded">OFFSET(#REF!,0,0,COUNTA(#REF!))</definedName>
    <definedName name="_c348_animalproduct">OFFSET(#REF!,0,0,COUNTA(#REF!))</definedName>
    <definedName name="_c348_cereals">OFFSET(#REF!,0,0,COUNTA(#REF!))</definedName>
    <definedName name="_c348_datum">OFFSET(#REF!,0,0,COUNTA(#REF!))</definedName>
    <definedName name="_c348_seasonalproducts">OFFSET(#REF!,0,0,COUNTA(#REF!))</definedName>
    <definedName name="_c348_total">OFFSET(#REF!,0,0,COUNTA(#REF!))</definedName>
    <definedName name="_c349_consumergoods">OFFSET(#REF!,0,0,COUNTA(#REF!))</definedName>
    <definedName name="_c349_consumergoodscalculated">OFFSET(#REF!,0,0,COUNTA(#REF!))</definedName>
    <definedName name="_c349_datum">OFFSET(#REF!,0,0,COUNTA(#REF!))</definedName>
    <definedName name="_c349_energyproducts">OFFSET(#REF!,0,0,COUNTA(#REF!))</definedName>
    <definedName name="_c349_intermediategoods">OFFSET(#REF!,0,0,COUNTA(#REF!))</definedName>
    <definedName name="_c35_brenteur">OFFSET('[57]c3-5'!$C$11,0,0,COUNTA('[57]c3-5'!$A$11:$A$1000))</definedName>
    <definedName name="_c35_brenthuf">OFFSET('[57]c3-5'!#REF!,0,0,COUNTA('[57]c3-5'!$A$11:$A$1000))</definedName>
    <definedName name="_c35_brentusd">OFFSET('[57]c3-5'!$B$11,0,0,COUNTA('[57]c3-5'!$A$11:$A$1000))</definedName>
    <definedName name="_c35_datum">OFFSET('[57]c3-5'!$A$11,0,0,COUNTA('[57]c3-5'!$A$11:$A$1000))</definedName>
    <definedName name="_c35_dummyfcastminus">OFFSET('[57]c3-5'!$E$11,0,0,COUNTA('[57]c3-5'!$A$11:$A$1000))</definedName>
    <definedName name="_c35_dummyfcastplus">OFFSET('[57]c3-5'!$D$11,0,0,COUNTA('[57]c3-5'!$A$11:$A$1000))</definedName>
    <definedName name="_c350_datum">OFFSET(#REF!,0,0,COUNTA(#REF!))</definedName>
    <definedName name="_c350_HICP">OFFSET(#REF!,0,0,COUNTA(#REF!))</definedName>
    <definedName name="_c350_PPI">OFFSET(#REF!,0,0,COUNTA(#REF!))</definedName>
    <definedName name="_c350_worldprices">OFFSET(#REF!,0,0,COUNTA(#REF!))</definedName>
    <definedName name="_c351_CPI">OFFSET(#REF!,0,0,COUNTA(#REF!))</definedName>
    <definedName name="_c351_datum">OFFSET(#REF!,0,0,COUNTA(#REF!))</definedName>
    <definedName name="_c351_foodandenergy">OFFSET(#REF!,0,0,COUNTA(#REF!))</definedName>
    <definedName name="_c351_others">OFFSET(#REF!,0,0,COUNTA(#REF!))</definedName>
    <definedName name="_c351_primaryeffects">OFFSET(#REF!,0,0,COUNTA(#REF!))</definedName>
    <definedName name="_c352_coreinflation">OFFSET(#REF!,0,0,COUNTA(#REF!))</definedName>
    <definedName name="_c352_coreinflationindirect">OFFSET(#REF!,0,0,COUNTA(#REF!))</definedName>
    <definedName name="_c352_datum">OFFSET(#REF!,0,0,COUNTA(#REF!))</definedName>
    <definedName name="_c352_demandsensitive">OFFSET(#REF!,0,0,COUNTA(#REF!))</definedName>
    <definedName name="_c352_stickyprices">OFFSET(#REF!,0,0,COUNTA(#REF!))</definedName>
    <definedName name="_c353_datum">OFFSET(#REF!,0,0,COUNTA(#REF!))</definedName>
    <definedName name="_c353_marketservices">OFFSET(#REF!,0,0,COUNTA(#REF!))</definedName>
    <definedName name="_c353_tradables">OFFSET(#REF!,0,0,COUNTA(#REF!))</definedName>
    <definedName name="_c354_balance">OFFSET(#REF!,0,0,COUNTA(#REF!))</definedName>
    <definedName name="_c354_CPI">OFFSET(#REF!,0,0,COUNTA(#REF!))</definedName>
    <definedName name="_c354_datum">OFFSET(#REF!,0,0,COUNTA(#REF!))</definedName>
    <definedName name="_c355_actualinflation">OFFSET(#REF!,0,0,COUNTA(#REF!))</definedName>
    <definedName name="_c355_datum">OFFSET(#REF!,0,0,COUNTA(#REF!))</definedName>
    <definedName name="_c355_inflationtarget">OFFSET(#REF!,0,0,COUNTA(#REF!))</definedName>
    <definedName name="_c355_minimuminflation">OFFSET(#REF!,0,0,COUNTA(#REF!))</definedName>
    <definedName name="_c355_rangeinflation">OFFSET(#REF!,0,0,COUNTA(#REF!))</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OFFSET('[57]c3-6'!$E$11,0,0,COUNTA('[57]c3-6'!$A$11:$A$1000))</definedName>
    <definedName name="_c36_commodityfix">OFFSET('[57]c3-6'!$I$11,0,0,COUNTA('[57]c3-6'!$A$11:$A$1000))</definedName>
    <definedName name="_c36_datum">OFFSET('[57]c3-6'!$A$11,0,0,COUNTA('[57]c3-6'!$A$11:$A$1000))</definedName>
    <definedName name="_c36_food">OFFSET('[57]c3-6'!$B$11,0,0,COUNTA('[57]c3-6'!$A$11:$A$1000))</definedName>
    <definedName name="_c36_foodfix">OFFSET('[57]c3-6'!$F$11,0,0,COUNTA('[57]c3-6'!$A$11:$A$1000))</definedName>
    <definedName name="_c36_metals">OFFSET('[57]c3-6'!$C$11,0,0,COUNTA('[57]c3-6'!$A$11:$A$1000))</definedName>
    <definedName name="_c36_metalsfix">OFFSET('[57]c3-6'!$G$11,0,0,COUNTA('[57]c3-6'!$A$11:$A$1000))</definedName>
    <definedName name="_c36_oil">OFFSET('[57]c3-6'!$D$11,0,0,COUNTA('[57]c3-6'!$A$11:$A$1000))</definedName>
    <definedName name="_c36_oilfix">OFFSET('[57]c3-6'!$H$11,0,0,COUNTA('[57]c3-6'!$A$11:$A$1000))</definedName>
    <definedName name="_c37_China">OFFSET('[57]c3-7'!$E$11,0,0,COUNTA('[57]c3-7'!$A$11:$A$1000))</definedName>
    <definedName name="_c37_datum">OFFSET('[57]c3-7'!$A$11,0,0,COUNTA('[57]c3-7'!$A$11:$A$1000))</definedName>
    <definedName name="_c37_EA">OFFSET('[57]c3-7'!$B$11,0,0,COUNTA('[57]c3-7'!$A$11:$A$1000))</definedName>
    <definedName name="_c37_Japan">OFFSET('[57]c3-7'!$D$11,0,0,COUNTA('[57]c3-7'!$A$11:$A$1000))</definedName>
    <definedName name="_c37_Russia">OFFSET('[57]c3-7'!$F$11,0,0,COUNTA('[57]c3-7'!$A$11:$A$1000))</definedName>
    <definedName name="_c37_USA">OFFSET('[57]c3-7'!$C$11,0,0,COUNTA('[57]c3-7'!$A$11:$A$1000))</definedName>
    <definedName name="_c38_datum">OFFSET('[57]c3-8'!$A$11,0,0,COUNTA('[57]c3-8'!$A$11:$A$985))</definedName>
    <definedName name="_c38_dummyfcastminus">OFFSET('[57]c3-8'!$G$11,0,0,COUNTA('[57]c3-8'!$A$11:$A$985))</definedName>
    <definedName name="_c38_dummyfcastplus">OFFSET('[57]c3-8'!$F$11,0,0,COUNTA('[57]c3-8'!$A$11:$A$985))</definedName>
    <definedName name="_c38_Greece">OFFSET('[57]c3-8'!$E$11,0,0,COUNTA('[57]c3-8'!$A$11:$A$985))</definedName>
    <definedName name="_c38_Italy">OFFSET('[57]c3-8'!$B$11,0,0,COUNTA('[57]c3-8'!$A$11:$A$985))</definedName>
    <definedName name="_c38_Portugal">OFFSET('[57]c3-8'!$C$11,0,0,COUNTA('[57]c3-8'!$A$11:$A$985))</definedName>
    <definedName name="_c38_Spain">OFFSET('[57]c3-8'!$D$11,0,0,COUNTA('[57]c3-8'!$A$11:$A$985))</definedName>
    <definedName name="_c41_ceemea">OFFSET('[58]c4-1'!$E$11,0,0,COUNTA('[58]c4-1'!$A$11:$A$100000))</definedName>
    <definedName name="_c41_croatia">OFFSET('[58]c4-1'!$D$11,0,0,COUNTA('[58]c4-1'!$A$11:$A$100000))</definedName>
    <definedName name="_c41_datum">OFFSET('[58]c4-1'!$A$11,0,0,COUNTA('[58]c4-1'!$A$11:$A$100000))</definedName>
    <definedName name="_c41_hungary">OFFSET('[58]c4-1'!$B$11,0,0,COUNTA('[58]c4-1'!$A$11:$A$100000))</definedName>
    <definedName name="_c41_romania">OFFSET('[58]c4-1'!$C$11,0,0,COUNTA('[58]c4-1'!$A$11:$A$100000))</definedName>
    <definedName name="_c410_datum">OFFSET(#REF!,0,0,COUNTA(#REF!))</definedName>
    <definedName name="_c410_eurinterest">OFFSET(#REF!,0,0,COUNTA(#REF!))</definedName>
    <definedName name="_c410_eurspread">OFFSET(#REF!,0,0,COUNTA(#REF!))</definedName>
    <definedName name="_c410_hufinterest">OFFSET(#REF!,0,0,COUNTA(#REF!))</definedName>
    <definedName name="_c410_hufspread">OFFSET(#REF!,0,0,COUNTA(#REF!))</definedName>
    <definedName name="_c412_cloans">OFFSET(#REF!,0,0,COUNTA(#REF!))</definedName>
    <definedName name="_c412_datum">OFFSET(#REF!,0,0,COUNTA(#REF!))</definedName>
    <definedName name="_c412_hloans">OFFSET(#REF!,0,0,COUNTA(#REF!))</definedName>
    <definedName name="_c412_hlspread">OFFSET(#REF!,0,0,COUNTA(#REF!))</definedName>
    <definedName name="_c414_datum">OFFSET(#REF!,0,0,COUNTA(#REF!))</definedName>
    <definedName name="_c414_depositir">OFFSET(#REF!,0,0,COUNTA(#REF!))</definedName>
    <definedName name="_c414_zcir">OFFSET(#REF!,0,0,COUNTA(#REF!))</definedName>
    <definedName name="_c42_CDS">OFFSET('[58]c4-2'!$D$11,0,0,COUNTA('[58]c4-2'!$A$11:$A$100000))</definedName>
    <definedName name="_c42_countryspecific">OFFSET('[58]c4-2'!$C$11,0,0,COUNTA('[58]c4-2'!$A$11:$A$100000))</definedName>
    <definedName name="_c42_datum">OFFSET('[58]c4-2'!$A$11,0,0,COUNTA('[58]c4-2'!$A$11:$A$100000))</definedName>
    <definedName name="_c42_external">OFFSET('[58]c4-2'!$B$11,0,0,COUNTA('[58]c4-2'!$A$11:$A$100000))</definedName>
    <definedName name="_c43_datum">OFFSET('[58]c4-3'!$A$11,0,0,COUNTA('[58]c4-3'!$A$11:$A$100000))</definedName>
    <definedName name="_c43_hungary">OFFSET('[58]c4-3'!$B$11,0,0,COUNTA('[58]c4-3'!$A$11:$A$100000))</definedName>
    <definedName name="_c43_poland">OFFSET('[58]c4-3'!$C$11,0,0,COUNTA('[58]c4-3'!$A$11:$A$100000))</definedName>
    <definedName name="_c43_romania">OFFSET('[58]c4-3'!$D$11,0,0,COUNTA('[58]c4-3'!$A$11:$A$100000))</definedName>
    <definedName name="_c44_datum">OFFSET('[58]c4-4'!$A$11,0,0,COUNTA('[58]c4-4'!$A$11:$A$100000))</definedName>
    <definedName name="_c44_eurczk">OFFSET('[58]c4-4'!$C$11,0,0,COUNTA('[58]c4-4'!$A$11:$A$100000))</definedName>
    <definedName name="_c44_eurhuf">OFFSET('[58]c4-4'!$B$11,0,0,COUNTA('[58]c4-4'!$A$11:$A$100000))</definedName>
    <definedName name="_c44_eurpln">OFFSET('[58]c4-4'!$D$11,0,0,COUNTA('[58]c4-4'!$A$11:$A$100000))</definedName>
    <definedName name="_c45_datum">OFFSET('[58]c4-5'!$A$11,0,0,COUNTA('[58]c4-5'!$A$11:$A$100000))</definedName>
    <definedName name="_c45_eurhuf">OFFSET('[58]c4-5'!$C$11,0,0,COUNTA('[58]c4-5'!$A$11:$A$100000))</definedName>
    <definedName name="_c45_skewness">OFFSET('[58]c4-5'!$B$11,0,0,COUNTA('[58]c4-5'!$A$11:$A$100000))</definedName>
    <definedName name="_c46_datum">OFFSET('[58]c4-6'!$A$11,0,0,COUNTA('[58]c4-6'!$A$11:$A$100000))</definedName>
    <definedName name="_c46_hufpurchase">OFFSET('[58]c4-6'!$C$11,0,0,COUNTA('[58]c4-6'!$A$11:$A$100000))</definedName>
    <definedName name="_c46_netFX">OFFSET('[58]c4-6'!$B$11,0,0,COUNTA('[58]c4-6'!$A$11:$A$100000))</definedName>
    <definedName name="_c47_datum">OFFSET('[58]c4-7'!$A$11,0,0,COUNTA('[58]c4-7'!$A$11:$A$100000))</definedName>
    <definedName name="_c47_percentage">OFFSET('[58]c4-7'!$C$11,0,0,COUNTA('[58]c4-7'!$A$11:$A$100000))</definedName>
    <definedName name="_c47_stock">OFFSET('[58]c4-7'!$B$11,0,0,COUNTA('[58]c4-7'!$A$11:$A$100000))</definedName>
    <definedName name="_c48_10year">OFFSET('[58]c4-8'!$D$11,0,0,COUNTA('[58]c4-8'!$A$11:$A$100000))</definedName>
    <definedName name="_c48_3month">OFFSET('[58]c4-8'!$B$11,0,0,COUNTA('[58]c4-8'!$A$11:$A$100000))</definedName>
    <definedName name="_c48_3year">OFFSET('[58]c4-8'!$C$11,0,0,COUNTA('[58]c4-8'!$A$11:$A$100000))</definedName>
    <definedName name="_c48_datum">OFFSET('[58]c4-8'!$A$11,0,0,COUNTA('[58]c4-8'!$A$11:$A$100000))</definedName>
    <definedName name="_c51_datum">OFFSET(#REF!,0,0,COUNTA(#REF!))</definedName>
    <definedName name="_c51_externalfinancing">OFFSET(#REF!,0,0,COUNTA(#REF!))</definedName>
    <definedName name="_c51_goodandservice">OFFSET(#REF!,0,0,COUNTA(#REF!))</definedName>
    <definedName name="_c51_income">OFFSET(#REF!,0,0,COUNTA(#REF!))</definedName>
    <definedName name="_c51_transfer">OFFSET(#REF!,0,0,COUNTA(#REF!))</definedName>
    <definedName name="_c510_datum">OFFSET(#REF!,0,0,COUNTA(#REF!))</definedName>
    <definedName name="_c510_expenditure">OFFSET(#REF!,0,0,COUNTA(#REF!))</definedName>
    <definedName name="_c511_datum">OFFSET(#REF!,0,0,COUNTA(#REF!))</definedName>
    <definedName name="_c511_fiscalimpulse">OFFSET(#REF!,0,0,COUNTA(#REF!))</definedName>
    <definedName name="_c511_primarybalance">OFFSET(#REF!,0,0,COUNTA(#REF!))</definedName>
    <definedName name="_c512_datum">OFFSET(#REF!,0,0,COUNTA(#REF!))</definedName>
    <definedName name="_c512_EUtransfer">OFFSET(#REF!,0,0,COUNTA(#REF!))</definedName>
    <definedName name="_c512_government">OFFSET(#REF!,0,0,COUNTA(#REF!))</definedName>
    <definedName name="_c512_governmentwoEUtransfer">OFFSET(#REF!,0,0,COUNTA(#REF!))</definedName>
    <definedName name="_c513_datum">OFFSET(#REF!,0,0,COUNTA(#REF!))</definedName>
    <definedName name="_c513_publicdebt">OFFSET(#REF!,0,0,COUNTA(#REF!))</definedName>
    <definedName name="_c52_datum">OFFSET(#REF!,0,0,COUNTA(#REF!))</definedName>
    <definedName name="_c52_debtgenerating">OFFSET(#REF!,0,0,COUNTA(#REF!))</definedName>
    <definedName name="_c52_derivatives">OFFSET(#REF!,0,0,COUNTA(#REF!))</definedName>
    <definedName name="_c52_externalfinancingcca">OFFSET(#REF!,0,0,COUNTA(#REF!))</definedName>
    <definedName name="_c52_externalfinancingfa">OFFSET(#REF!,0,0,COUNTA(#REF!))</definedName>
    <definedName name="_c52_nondebtgenerating">OFFSET(#REF!,0,0,COUNTA(#REF!))</definedName>
    <definedName name="_c53_datum">OFFSET(#REF!,0,0,COUNTA(#REF!))</definedName>
    <definedName name="_c53_FDI">OFFSET(#REF!,0,0,COUNTA(#REF!))</definedName>
    <definedName name="_c53_nondebtgenerating">OFFSET(#REF!,0,0,COUNTA(#REF!))</definedName>
    <definedName name="_c53_portfolio">OFFSET(#REF!,0,0,COUNTA(#REF!))</definedName>
    <definedName name="_c54_datum">OFFSET(#REF!,0,0,COUNTA(#REF!))</definedName>
    <definedName name="_c54_FDIHungary">OFFSET(#REF!,0,0,COUNTA(#REF!))</definedName>
    <definedName name="_c54_FDIreinvestedearnings">OFFSET(#REF!,0,0,COUNTA(#REF!))</definedName>
    <definedName name="_c54_FDIsharesandloans">OFFSET(#REF!,0,0,COUNTA(#REF!))</definedName>
    <definedName name="_c54_netFDI">OFFSET(#REF!,0,0,COUNTA(#REF!))</definedName>
    <definedName name="_c55_banking">OFFSET(#REF!,0,0,COUNTA(#REF!))</definedName>
    <definedName name="_c55_datum">OFFSET(#REF!,0,0,COUNTA(#REF!))</definedName>
    <definedName name="_c55_externalfinancing">OFFSET(#REF!,0,0,COUNTA(#REF!))</definedName>
    <definedName name="_c55_government">OFFSET(#REF!,0,0,COUNTA(#REF!))</definedName>
    <definedName name="_c55_other">OFFSET(#REF!,0,0,COUNTA(#REF!))</definedName>
    <definedName name="_c56_banking">OFFSET(#REF!,0,0,COUNTA(#REF!))</definedName>
    <definedName name="_c56_corporation">OFFSET(#REF!,0,0,COUNTA(#REF!))</definedName>
    <definedName name="_c56_datum">OFFSET(#REF!,0,0,COUNTA(#REF!))</definedName>
    <definedName name="_c56_government">OFFSET(#REF!,0,0,COUNTA(#REF!))</definedName>
    <definedName name="_c56_grossexternal">OFFSET(#REF!,0,0,COUNTA(#REF!))</definedName>
    <definedName name="_c56_netexternal">OFFSET(#REF!,0,0,COUNTA(#REF!))</definedName>
    <definedName name="_c57_datum">OFFSET(#REF!,0,0,COUNTA(#REF!))</definedName>
    <definedName name="_c57_dummyfcastminus">OFFSET(#REF!,0,0,COUNTA(#REF!))</definedName>
    <definedName name="_c57_dummyfcastplus">OFFSET(#REF!,0,0,COUNTA(#REF!))</definedName>
    <definedName name="_c57_externalcca">OFFSET(#REF!,0,0,COUNTA(#REF!))</definedName>
    <definedName name="_c57_externalfa">OFFSET(#REF!,0,0,COUNTA(#REF!))</definedName>
    <definedName name="_c57_goodandservice">OFFSET(#REF!,0,0,COUNTA(#REF!))</definedName>
    <definedName name="_c57_income">OFFSET(#REF!,0,0,COUNTA(#REF!))</definedName>
    <definedName name="_c57_transfer">OFFSET(#REF!,0,0,COUNTA(#REF!))</definedName>
    <definedName name="_c58_corporation">OFFSET(#REF!,0,0,COUNTA(#REF!))</definedName>
    <definedName name="_c58_datum">OFFSET(#REF!,0,0,COUNTA(#REF!))</definedName>
    <definedName name="_c58_dummyfcastminus">OFFSET(#REF!,0,0,COUNTA(#REF!))</definedName>
    <definedName name="_c58_dummyfcastplus">OFFSET(#REF!,0,0,COUNTA(#REF!))</definedName>
    <definedName name="_c58_externalcca">OFFSET(#REF!,0,0,COUNTA(#REF!))</definedName>
    <definedName name="_c58_externalfa">OFFSET(#REF!,0,0,COUNTA(#REF!))</definedName>
    <definedName name="_c58_government">OFFSET(#REF!,0,0,COUNTA(#REF!))</definedName>
    <definedName name="_c58_household">OFFSET(#REF!,0,0,COUNTA(#REF!))</definedName>
    <definedName name="_c59_averageinterest">OFFSET(#REF!,0,0,COUNTA(#REF!))</definedName>
    <definedName name="_c59_datum">OFFSET(#REF!,0,0,COUNTA(#REF!))</definedName>
    <definedName name="_c59_dummyfcastminus">OFFSET(#REF!,0,0,COUNTA(#REF!))</definedName>
    <definedName name="_c59_dummyfcastplus">OFFSET(#REF!,0,0,COUNTA(#REF!))</definedName>
    <definedName name="_c59_foreignrate">OFFSET(#REF!,0,0,COUNTA(#REF!))</definedName>
    <definedName name="_c59_hufrate">OFFSET(#REF!,0,0,COUNTA(#REF!))</definedName>
    <definedName name="_cp1" localSheetId="29" hidden="1">{"'előző év december'!$A$2:$CP$214"}</definedName>
    <definedName name="_cp1" hidden="1">{"'előző év december'!$A$2:$CP$214"}</definedName>
    <definedName name="_cp10" localSheetId="29" hidden="1">{"'előző év december'!$A$2:$CP$214"}</definedName>
    <definedName name="_cp10" hidden="1">{"'előző év december'!$A$2:$CP$214"}</definedName>
    <definedName name="_cp11" localSheetId="29" hidden="1">{"'előző év december'!$A$2:$CP$214"}</definedName>
    <definedName name="_cp11" hidden="1">{"'előző év december'!$A$2:$CP$214"}</definedName>
    <definedName name="_cp2" localSheetId="29" hidden="1">{"'előző év december'!$A$2:$CP$214"}</definedName>
    <definedName name="_cp2" hidden="1">{"'előző év december'!$A$2:$CP$214"}</definedName>
    <definedName name="_cp3" localSheetId="29" hidden="1">{"'előző év december'!$A$2:$CP$214"}</definedName>
    <definedName name="_cp3" hidden="1">{"'előző év december'!$A$2:$CP$214"}</definedName>
    <definedName name="_cp4" localSheetId="29" hidden="1">{"'előző év december'!$A$2:$CP$214"}</definedName>
    <definedName name="_cp4" hidden="1">{"'előző év december'!$A$2:$CP$214"}</definedName>
    <definedName name="_cp5" localSheetId="29" hidden="1">{"'előző év december'!$A$2:$CP$214"}</definedName>
    <definedName name="_cp5" hidden="1">{"'előző év december'!$A$2:$CP$214"}</definedName>
    <definedName name="_cp6" localSheetId="29" hidden="1">{"'előző év december'!$A$2:$CP$214"}</definedName>
    <definedName name="_cp6" hidden="1">{"'előző év december'!$A$2:$CP$214"}</definedName>
    <definedName name="_cp7" localSheetId="29" hidden="1">{"'előző év december'!$A$2:$CP$214"}</definedName>
    <definedName name="_cp7" hidden="1">{"'előző év december'!$A$2:$CP$214"}</definedName>
    <definedName name="_cp8" localSheetId="29" hidden="1">{"'előző év december'!$A$2:$CP$214"}</definedName>
    <definedName name="_cp8" hidden="1">{"'előző év december'!$A$2:$CP$214"}</definedName>
    <definedName name="_cp9" localSheetId="29" hidden="1">{"'előző év december'!$A$2:$CP$214"}</definedName>
    <definedName name="_cp9" hidden="1">{"'előző év december'!$A$2:$CP$214"}</definedName>
    <definedName name="_cpr2" localSheetId="29" hidden="1">{"'előző év december'!$A$2:$CP$214"}</definedName>
    <definedName name="_cpr2" hidden="1">{"'előző év december'!$A$2:$CP$214"}</definedName>
    <definedName name="_cpr3" localSheetId="29" hidden="1">{"'előző év december'!$A$2:$CP$214"}</definedName>
    <definedName name="_cpr3" hidden="1">{"'előző év december'!$A$2:$CP$214"}</definedName>
    <definedName name="_cpr4" localSheetId="29" hidden="1">{"'előző év december'!$A$2:$CP$214"}</definedName>
    <definedName name="_cpr4" hidden="1">{"'előző év december'!$A$2:$CP$214"}</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29" hidden="1">#REF!</definedName>
    <definedName name="_Fill" hidden="1">#REF!</definedName>
    <definedName name="_Fill1" hidden="1">#REF!</definedName>
    <definedName name="_Filler" hidden="1">[59]A!$A$43:$A$598</definedName>
    <definedName name="_FILLL" hidden="1">[60]Fund_Credit!#REF!</definedName>
    <definedName name="_filterd" hidden="1">[61]C!$P$428:$T$428</definedName>
    <definedName name="_xlnm._FilterDatabase" localSheetId="43" hidden="1">'3.18. ábra'!$A$4:$F$92</definedName>
    <definedName name="_xlnm._FilterDatabase" localSheetId="44" hidden="1">'3.19. ábra'!$A$1:$A$46</definedName>
    <definedName name="_xlnm._FilterDatabase" hidden="1">[62]C!$P$428:$T$428</definedName>
    <definedName name="_ftnref1_50">'[63]Table 39_'!#REF!</definedName>
    <definedName name="_ftnref1_50_10">'[64]Table 39_'!#REF!</definedName>
    <definedName name="_ftnref1_50_15">'[64]Table 39_'!#REF!</definedName>
    <definedName name="_ftnref1_50_18">'[64]Table 39_'!#REF!</definedName>
    <definedName name="_ftnref1_50_19">'[64]Table 39_'!#REF!</definedName>
    <definedName name="_ftnref1_50_20">'[64]Table 39_'!#REF!</definedName>
    <definedName name="_ftnref1_50_21">'[64]Table 39_'!#REF!</definedName>
    <definedName name="_ftnref1_50_23">'[64]Table 39_'!#REF!</definedName>
    <definedName name="_ftnref1_50_24">'[64]Table 39_'!#REF!</definedName>
    <definedName name="_ftnref1_50_27">'[65]Table 39_'!#REF!</definedName>
    <definedName name="_ftnref1_50_28">'[65]Table 39_'!#REF!</definedName>
    <definedName name="_ftnref1_50_4">'[64]Table 39_'!#REF!</definedName>
    <definedName name="_ftnref1_50_5">'[64]Table 39_'!#REF!</definedName>
    <definedName name="_ftnref1_50_9">'[65]Table 39_'!#REF!</definedName>
    <definedName name="_ftnref1_51">'[63]Table 39_'!#REF!</definedName>
    <definedName name="_ftnref1_51_10">'[64]Table 39_'!#REF!</definedName>
    <definedName name="_ftnref1_51_15">'[64]Table 39_'!#REF!</definedName>
    <definedName name="_ftnref1_51_18">'[64]Table 39_'!#REF!</definedName>
    <definedName name="_ftnref1_51_19">'[64]Table 39_'!#REF!</definedName>
    <definedName name="_ftnref1_51_20">'[64]Table 39_'!#REF!</definedName>
    <definedName name="_ftnref1_51_21">'[64]Table 39_'!#REF!</definedName>
    <definedName name="_ftnref1_51_23">'[64]Table 39_'!#REF!</definedName>
    <definedName name="_ftnref1_51_24">'[64]Table 39_'!#REF!</definedName>
    <definedName name="_ftnref1_51_4">'[64]Table 39_'!#REF!</definedName>
    <definedName name="_ftnref1_51_5">'[64]Table 39_'!#REF!</definedName>
    <definedName name="_ftref1_50">'[63]Table 39_'!#REF!</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h">'[64]Table 39_'!#REF!</definedName>
    <definedName name="_IFR2">#N/A</definedName>
    <definedName name="_IFR22">#N/A</definedName>
    <definedName name="_IFR23">#N/A</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hidden="1">[42]B!#REF!</definedName>
    <definedName name="_Key2" hidden="1">#REF!</definedName>
    <definedName name="_l" localSheetId="29" hidden="1">{"'előző év december'!$A$2:$CP$214"}</definedName>
    <definedName name="_l" hidden="1">{"'előző év december'!$A$2:$CP$214"}</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#N/A</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29" hidden="1">{"'előző év december'!$A$2:$CP$214"}</definedName>
    <definedName name="_p" hidden="1">{"'előző év december'!$A$2:$CP$214"}</definedName>
    <definedName name="_Parse_In" hidden="1">#REF!</definedName>
    <definedName name="_Parse_Out" hidden="1">#REF!</definedName>
    <definedName name="_Regression_Int" hidden="1">1</definedName>
    <definedName name="_Regression_Out" hidden="1">'[35]produkt a mzda'!$AJ$25</definedName>
    <definedName name="_Regression_X" hidden="1">'[35]produkt a mzda'!$AE$25:$AE$37</definedName>
    <definedName name="_Regression_Y" hidden="1">'[35]produkt a mzda'!$AG$25:$AG$37</definedName>
    <definedName name="_s">'[26]5.5'!$A$1:$E$27</definedName>
    <definedName name="_S11_SKA_1_QA">#REF!</definedName>
    <definedName name="_S11_SKA_1_QG">#REF!</definedName>
    <definedName name="_S11_SKA_10_QA">#REF!</definedName>
    <definedName name="_S11_SKA_10_QG">#REF!</definedName>
    <definedName name="_S11_SKA_11_QA">#REF!</definedName>
    <definedName name="_S11_SKA_11_QG">#REF!</definedName>
    <definedName name="_S11_SKA_12_QA">#REF!</definedName>
    <definedName name="_S11_SKA_12_QG">#REF!</definedName>
    <definedName name="_S11_SKA_13_QA">#REF!</definedName>
    <definedName name="_S11_SKA_13_QG">#REF!</definedName>
    <definedName name="_S11_SKA_14_QA">#REF!</definedName>
    <definedName name="_S11_SKA_14_QG">#REF!</definedName>
    <definedName name="_S11_SKA_15_QA">#REF!</definedName>
    <definedName name="_S11_SKA_15_QG">#REF!</definedName>
    <definedName name="_S11_SKA_16_QA">#REF!</definedName>
    <definedName name="_S11_SKA_16_QG">#REF!</definedName>
    <definedName name="_S11_SKA_17_QA">#REF!</definedName>
    <definedName name="_S11_SKA_17_QG">#REF!</definedName>
    <definedName name="_S11_SKA_18_QA">#REF!</definedName>
    <definedName name="_S11_SKA_18_QG">#REF!</definedName>
    <definedName name="_S11_SKA_19_QA">#REF!</definedName>
    <definedName name="_S11_SKA_19_QG">#REF!</definedName>
    <definedName name="_S11_SKA_2_QA">#REF!</definedName>
    <definedName name="_S11_SKA_2_QG">#REF!</definedName>
    <definedName name="_S11_SKA_20_QA">#REF!</definedName>
    <definedName name="_S11_SKA_20_QG">#REF!</definedName>
    <definedName name="_S11_SKA_21_QA">#REF!</definedName>
    <definedName name="_S11_SKA_21_QG">#REF!</definedName>
    <definedName name="_S11_SKA_22_QA">#REF!</definedName>
    <definedName name="_S11_SKA_22_QG">#REF!</definedName>
    <definedName name="_S11_SKA_23_QA">#REF!</definedName>
    <definedName name="_S11_SKA_23_QG">#REF!</definedName>
    <definedName name="_S11_SKA_3_QA">#REF!</definedName>
    <definedName name="_S11_SKA_3_QG">#REF!</definedName>
    <definedName name="_S11_SKA_4_QA">#REF!</definedName>
    <definedName name="_S11_SKA_4_QG">#REF!</definedName>
    <definedName name="_S11_SKA_5_QA">#REF!</definedName>
    <definedName name="_S11_SKA_5_QG">#REF!</definedName>
    <definedName name="_S11_SKA_6_QA">#REF!</definedName>
    <definedName name="_S11_SKA_6_QG">#REF!</definedName>
    <definedName name="_S11_SKA_7_QA">#REF!</definedName>
    <definedName name="_S11_SKA_7_QG">#REF!</definedName>
    <definedName name="_S11_SKA_8_QA">#REF!</definedName>
    <definedName name="_S11_SKA_8_QG">#REF!</definedName>
    <definedName name="_S11_SKA_9_QA">#REF!</definedName>
    <definedName name="_S11_SKA_9_QG">#REF!</definedName>
    <definedName name="_S11_SKL_1_QA">#REF!</definedName>
    <definedName name="_S11_SKL_1_QG">#REF!</definedName>
    <definedName name="_S11_SKL_10_QA">#REF!</definedName>
    <definedName name="_S11_SKL_10_QG">#REF!</definedName>
    <definedName name="_S11_SKL_11_QA">#REF!</definedName>
    <definedName name="_S11_SKL_11_QG">#REF!</definedName>
    <definedName name="_S11_SKL_12_QA">#REF!</definedName>
    <definedName name="_S11_SKL_12_QG">#REF!</definedName>
    <definedName name="_S11_SKL_13_QA">#REF!</definedName>
    <definedName name="_S11_SKL_13_QG">#REF!</definedName>
    <definedName name="_S11_SKL_14_QA">#REF!</definedName>
    <definedName name="_S11_SKL_14_QG">#REF!</definedName>
    <definedName name="_S11_SKL_15_QA">#REF!</definedName>
    <definedName name="_S11_SKL_15_QG">#REF!</definedName>
    <definedName name="_S11_SKL_16_QA">#REF!</definedName>
    <definedName name="_S11_SKL_16_QG">#REF!</definedName>
    <definedName name="_S11_SKL_17_QA">#REF!</definedName>
    <definedName name="_S11_SKL_17_QG">#REF!</definedName>
    <definedName name="_S11_SKL_18_QA">#REF!</definedName>
    <definedName name="_S11_SKL_18_QG">#REF!</definedName>
    <definedName name="_S11_SKL_19_QA">#REF!</definedName>
    <definedName name="_S11_SKL_19_QG">#REF!</definedName>
    <definedName name="_S11_SKL_20_QA">#REF!</definedName>
    <definedName name="_S11_SKL_20_QG">#REF!</definedName>
    <definedName name="_S11_SKL_21_QA">#REF!</definedName>
    <definedName name="_S11_SKL_21_QG">#REF!</definedName>
    <definedName name="_S11_SKL_22_QA">#REF!</definedName>
    <definedName name="_S11_SKL_22_QG">#REF!</definedName>
    <definedName name="_S11_SKL_23_QA">#REF!</definedName>
    <definedName name="_S11_SKL_23_QG">#REF!</definedName>
    <definedName name="_S11_SKL_3_QA">#REF!</definedName>
    <definedName name="_S11_SKL_3_QG">#REF!</definedName>
    <definedName name="_S11_SKL_4_QA">#REF!</definedName>
    <definedName name="_S11_SKL_4_QG">#REF!</definedName>
    <definedName name="_S11_SKL_5_QA">#REF!</definedName>
    <definedName name="_S11_SKL_5_QG">#REF!</definedName>
    <definedName name="_S11_SKL_6_QA">#REF!</definedName>
    <definedName name="_S11_SKL_6_QG">#REF!</definedName>
    <definedName name="_S11_SKL_7_QA">#REF!</definedName>
    <definedName name="_S11_SKL_7_QG">#REF!</definedName>
    <definedName name="_S11_SKL_8_QA">#REF!</definedName>
    <definedName name="_S11_SKL_8_QG">#REF!</definedName>
    <definedName name="_S11_SKL_9_QA">#REF!</definedName>
    <definedName name="_S11_SKL_9_QG">#REF!</definedName>
    <definedName name="_S11_SKL_99_QA">#REF!</definedName>
    <definedName name="_S11_SKL_99_QG">#REF!</definedName>
    <definedName name="_S11_SNA_1_QA">#REF!</definedName>
    <definedName name="_S11_SNA_1_QG">#REF!</definedName>
    <definedName name="_S11_SNA_10_QA">#REF!</definedName>
    <definedName name="_S11_SNA_10_QG">#REF!</definedName>
    <definedName name="_S11_SNA_11_QA">#REF!</definedName>
    <definedName name="_S11_SNA_11_QG">#REF!</definedName>
    <definedName name="_S11_SNA_12_QA">#REF!</definedName>
    <definedName name="_S11_SNA_12_QG">#REF!</definedName>
    <definedName name="_S11_SNA_13_QA">#REF!</definedName>
    <definedName name="_S11_SNA_13_QG">#REF!</definedName>
    <definedName name="_S11_SNA_14_QA">#REF!</definedName>
    <definedName name="_S11_SNA_14_QG">#REF!</definedName>
    <definedName name="_S11_SNA_15_QA">#REF!</definedName>
    <definedName name="_S11_SNA_15_QG">#REF!</definedName>
    <definedName name="_S11_SNA_16_QA">#REF!</definedName>
    <definedName name="_S11_SNA_16_QG">#REF!</definedName>
    <definedName name="_S11_SNA_17_QA">#REF!</definedName>
    <definedName name="_S11_SNA_17_QG">#REF!</definedName>
    <definedName name="_S11_SNA_18_QA">#REF!</definedName>
    <definedName name="_S11_SNA_18_QG">#REF!</definedName>
    <definedName name="_S11_SNA_19_QA">#REF!</definedName>
    <definedName name="_S11_SNA_19_QG">#REF!</definedName>
    <definedName name="_S11_SNA_2_QA">#REF!</definedName>
    <definedName name="_S11_SNA_2_QG">#REF!</definedName>
    <definedName name="_S11_SNA_20_QA">#REF!</definedName>
    <definedName name="_S11_SNA_20_QG">#REF!</definedName>
    <definedName name="_S11_SNA_21_QA">#REF!</definedName>
    <definedName name="_S11_SNA_21_QG">#REF!</definedName>
    <definedName name="_S11_SNA_22_QA">#REF!</definedName>
    <definedName name="_S11_SNA_22_QG">#REF!</definedName>
    <definedName name="_S11_SNA_23_QA">#REF!</definedName>
    <definedName name="_S11_SNA_23_QG">#REF!</definedName>
    <definedName name="_S11_SNA_3_QA">#REF!</definedName>
    <definedName name="_S11_SNA_3_QG">#REF!</definedName>
    <definedName name="_S11_SNA_4_QA">#REF!</definedName>
    <definedName name="_S11_SNA_4_QG">#REF!</definedName>
    <definedName name="_S11_SNA_5_QA">#REF!</definedName>
    <definedName name="_S11_SNA_5_QG">#REF!</definedName>
    <definedName name="_S11_SNA_6_QA">#REF!</definedName>
    <definedName name="_S11_SNA_6_QG">#REF!</definedName>
    <definedName name="_S11_SNA_7_QA">#REF!</definedName>
    <definedName name="_S11_SNA_7_QG">#REF!</definedName>
    <definedName name="_S11_SNA_8_QA">#REF!</definedName>
    <definedName name="_S11_SNA_8_QG">#REF!</definedName>
    <definedName name="_S11_SNA_9_QA">#REF!</definedName>
    <definedName name="_S11_SNA_9_QG">#REF!</definedName>
    <definedName name="_S11_SNL_1_QA">#REF!</definedName>
    <definedName name="_S11_SNL_1_QG">#REF!</definedName>
    <definedName name="_S11_SNL_10_QA">#REF!</definedName>
    <definedName name="_S11_SNL_10_QG">#REF!</definedName>
    <definedName name="_S11_SNL_11_QA">#REF!</definedName>
    <definedName name="_S11_SNL_11_QG">#REF!</definedName>
    <definedName name="_S11_SNL_12_QA">#REF!</definedName>
    <definedName name="_S11_SNL_12_QG">#REF!</definedName>
    <definedName name="_S11_SNL_13_QA">#REF!</definedName>
    <definedName name="_S11_SNL_13_QG">#REF!</definedName>
    <definedName name="_S11_SNL_14_QA">#REF!</definedName>
    <definedName name="_S11_SNL_14_QG">#REF!</definedName>
    <definedName name="_S11_SNL_15_QA">#REF!</definedName>
    <definedName name="_S11_SNL_15_QG">#REF!</definedName>
    <definedName name="_S11_SNL_16_QA">#REF!</definedName>
    <definedName name="_S11_SNL_16_QG">#REF!</definedName>
    <definedName name="_S11_SNL_17_QA">#REF!</definedName>
    <definedName name="_S11_SNL_17_QG">#REF!</definedName>
    <definedName name="_S11_SNL_18_QA">#REF!</definedName>
    <definedName name="_S11_SNL_18_QG">#REF!</definedName>
    <definedName name="_S11_SNL_19_QA">#REF!</definedName>
    <definedName name="_S11_SNL_19_QG">#REF!</definedName>
    <definedName name="_S11_SNL_20_QA">#REF!</definedName>
    <definedName name="_S11_SNL_20_QG">#REF!</definedName>
    <definedName name="_S11_SNL_21_QA">#REF!</definedName>
    <definedName name="_S11_SNL_21_QG">#REF!</definedName>
    <definedName name="_S11_SNL_22_QA">#REF!</definedName>
    <definedName name="_S11_SNL_22_QG">#REF!</definedName>
    <definedName name="_S11_SNL_23_QA">#REF!</definedName>
    <definedName name="_S11_SNL_23_QG">#REF!</definedName>
    <definedName name="_S11_SNL_3_QA">#REF!</definedName>
    <definedName name="_S11_SNL_3_QG">#REF!</definedName>
    <definedName name="_S11_SNL_4_QA">#REF!</definedName>
    <definedName name="_S11_SNL_4_QG">#REF!</definedName>
    <definedName name="_S11_SNL_5_QA">#REF!</definedName>
    <definedName name="_S11_SNL_5_QG">#REF!</definedName>
    <definedName name="_S11_SNL_6_QA">#REF!</definedName>
    <definedName name="_S11_SNL_6_QG">#REF!</definedName>
    <definedName name="_S11_SNL_7_QA">#REF!</definedName>
    <definedName name="_S11_SNL_7_QG">#REF!</definedName>
    <definedName name="_S11_SNL_8_QA">#REF!</definedName>
    <definedName name="_S11_SNL_8_QG">#REF!</definedName>
    <definedName name="_S11_SNL_9_QA">#REF!</definedName>
    <definedName name="_S11_SNL_9_QG">#REF!</definedName>
    <definedName name="_S11_SNL_99_QA">#REF!</definedName>
    <definedName name="_S11_SNL_99_QG">#REF!</definedName>
    <definedName name="_S11_TKA_1_QA">#REF!</definedName>
    <definedName name="_S11_TKA_1_QAS">#REF!</definedName>
    <definedName name="_S11_TKA_1_QASG">#REF!</definedName>
    <definedName name="_S11_TKA_1_QG">#REF!</definedName>
    <definedName name="_S11_TKA_10_QA">#REF!</definedName>
    <definedName name="_S11_TKA_10_QG">#REF!</definedName>
    <definedName name="_S11_TKA_11_QA">#REF!</definedName>
    <definedName name="_S11_TKA_11_QG">#REF!</definedName>
    <definedName name="_S11_TKA_12_QA">#REF!</definedName>
    <definedName name="_S11_TKA_12_QG">#REF!</definedName>
    <definedName name="_S11_TKA_13_QA">#REF!</definedName>
    <definedName name="_S11_TKA_13_QG">#REF!</definedName>
    <definedName name="_S11_TKA_14_QA">#REF!</definedName>
    <definedName name="_S11_TKA_14_QG">#REF!</definedName>
    <definedName name="_S11_TKA_15_QA">#REF!</definedName>
    <definedName name="_S11_TKA_15_QG">#REF!</definedName>
    <definedName name="_S11_TKA_16_QA">#REF!</definedName>
    <definedName name="_S11_TKA_16_QG">#REF!</definedName>
    <definedName name="_S11_TKA_17_QA">#REF!</definedName>
    <definedName name="_S11_TKA_17_QG">#REF!</definedName>
    <definedName name="_S11_TKA_18_QA">#REF!</definedName>
    <definedName name="_S11_TKA_18_QG">#REF!</definedName>
    <definedName name="_S11_TKA_19_QA">#REF!</definedName>
    <definedName name="_S11_TKA_19_QG">#REF!</definedName>
    <definedName name="_S11_TKA_2_QA">#REF!</definedName>
    <definedName name="_S11_TKA_2_QG">#REF!</definedName>
    <definedName name="_S11_TKA_20_QA">#REF!</definedName>
    <definedName name="_S11_TKA_20_QG">#REF!</definedName>
    <definedName name="_S11_TKA_21_QA">#REF!</definedName>
    <definedName name="_S11_TKA_21_QG">#REF!</definedName>
    <definedName name="_S11_TKA_22_QA">#REF!</definedName>
    <definedName name="_S11_TKA_22_QG">#REF!</definedName>
    <definedName name="_S11_TKA_23_QA">#REF!</definedName>
    <definedName name="_S11_TKA_23_QG">#REF!</definedName>
    <definedName name="_S11_TKA_3_QA">#REF!</definedName>
    <definedName name="_S11_TKA_3_QG">#REF!</definedName>
    <definedName name="_S11_TKA_4_QA">#REF!</definedName>
    <definedName name="_S11_TKA_4_QG">#REF!</definedName>
    <definedName name="_S11_TKA_5_QA">#REF!</definedName>
    <definedName name="_S11_TKA_5_QG">#REF!</definedName>
    <definedName name="_S11_TKA_6_QA">#REF!</definedName>
    <definedName name="_S11_TKA_6_QG">#REF!</definedName>
    <definedName name="_S11_TKA_7_QA">#REF!</definedName>
    <definedName name="_S11_TKA_7_QG">#REF!</definedName>
    <definedName name="_S11_TKA_8_QA">#REF!</definedName>
    <definedName name="_S11_TKA_8_QG">#REF!</definedName>
    <definedName name="_S11_TKA_9_QA">#REF!</definedName>
    <definedName name="_S11_TKA_9_QG">#REF!</definedName>
    <definedName name="_S11_TKL_1_QA">#REF!</definedName>
    <definedName name="_S11_TKL_1_QAS">#REF!</definedName>
    <definedName name="_S11_TKL_1_QASG">#REF!</definedName>
    <definedName name="_S11_TKL_1_QG">#REF!</definedName>
    <definedName name="_S11_TKL_10_QA">#REF!</definedName>
    <definedName name="_S11_TKL_10_QG">#REF!</definedName>
    <definedName name="_S11_TKL_11_QA">#REF!</definedName>
    <definedName name="_S11_TKL_11_QG">#REF!</definedName>
    <definedName name="_S11_TKL_12_QA">#REF!</definedName>
    <definedName name="_S11_TKL_12_QG">#REF!</definedName>
    <definedName name="_S11_TKL_13_QA">#REF!</definedName>
    <definedName name="_S11_TKL_13_QG">#REF!</definedName>
    <definedName name="_S11_TKL_14_QA">#REF!</definedName>
    <definedName name="_S11_TKL_14_QG">#REF!</definedName>
    <definedName name="_S11_TKL_15_QA">#REF!</definedName>
    <definedName name="_S11_TKL_15_QG">#REF!</definedName>
    <definedName name="_S11_TKL_16_QA">#REF!</definedName>
    <definedName name="_S11_TKL_16_QG">#REF!</definedName>
    <definedName name="_S11_TKL_17_QA">#REF!</definedName>
    <definedName name="_S11_TKL_17_QG">#REF!</definedName>
    <definedName name="_S11_TKL_18_QA">#REF!</definedName>
    <definedName name="_S11_TKL_18_QG">#REF!</definedName>
    <definedName name="_S11_TKL_19_QA">#REF!</definedName>
    <definedName name="_S11_TKL_19_QG">#REF!</definedName>
    <definedName name="_S11_TKL_20_QA">#REF!</definedName>
    <definedName name="_S11_TKL_20_QG">#REF!</definedName>
    <definedName name="_S11_TKL_21_QA">#REF!</definedName>
    <definedName name="_S11_TKL_21_QG">#REF!</definedName>
    <definedName name="_S11_TKL_22_QA">#REF!</definedName>
    <definedName name="_S11_TKL_22_QG">#REF!</definedName>
    <definedName name="_S11_TKL_23_QA">#REF!</definedName>
    <definedName name="_S11_TKL_23_QG">#REF!</definedName>
    <definedName name="_S11_TKL_3_QA">#REF!</definedName>
    <definedName name="_S11_TKL_3_QG">#REF!</definedName>
    <definedName name="_S11_TKL_4_QA">#REF!</definedName>
    <definedName name="_S11_TKL_4_QG">#REF!</definedName>
    <definedName name="_S11_TKL_5_QA">#REF!</definedName>
    <definedName name="_S11_TKL_5_QG">#REF!</definedName>
    <definedName name="_S11_TKL_6_QA">#REF!</definedName>
    <definedName name="_S11_TKL_6_QG">#REF!</definedName>
    <definedName name="_S11_TKL_7_QA">#REF!</definedName>
    <definedName name="_S11_TKL_7_QG">#REF!</definedName>
    <definedName name="_S11_TKL_8_QA">#REF!</definedName>
    <definedName name="_S11_TKL_8_QG">#REF!</definedName>
    <definedName name="_S11_TKL_9_QA">#REF!</definedName>
    <definedName name="_S11_TKL_9_QG">#REF!</definedName>
    <definedName name="_S11_TKL_99_QA">#REF!</definedName>
    <definedName name="_S11_TKL_99_QAS">#REF!</definedName>
    <definedName name="_S11_TKL_99_QASG">#REF!</definedName>
    <definedName name="_S11_TKL_99_QG">#REF!</definedName>
    <definedName name="_S11_TNA_1_QA">#REF!</definedName>
    <definedName name="_S11_TNA_1_QG">#REF!</definedName>
    <definedName name="_S11_TNA_10_QA">#REF!</definedName>
    <definedName name="_S11_TNA_10_QG">#REF!</definedName>
    <definedName name="_S11_TNA_11_QA">#REF!</definedName>
    <definedName name="_S11_TNA_11_QG">#REF!</definedName>
    <definedName name="_S11_TNA_12_QA">#REF!</definedName>
    <definedName name="_S11_TNA_12_QG">#REF!</definedName>
    <definedName name="_S11_TNA_13_QA">#REF!</definedName>
    <definedName name="_S11_TNA_13_QG">#REF!</definedName>
    <definedName name="_S11_TNA_14_QA">#REF!</definedName>
    <definedName name="_S11_TNA_14_QG">#REF!</definedName>
    <definedName name="_S11_TNA_15_QA">#REF!</definedName>
    <definedName name="_S11_TNA_15_QG">#REF!</definedName>
    <definedName name="_S11_TNA_16_QA">#REF!</definedName>
    <definedName name="_S11_TNA_16_QG">#REF!</definedName>
    <definedName name="_S11_TNA_17_QA">#REF!</definedName>
    <definedName name="_S11_TNA_17_QG">#REF!</definedName>
    <definedName name="_S11_TNA_18_QA">#REF!</definedName>
    <definedName name="_S11_TNA_18_QG">#REF!</definedName>
    <definedName name="_S11_TNA_19_QA">#REF!</definedName>
    <definedName name="_S11_TNA_19_QG">#REF!</definedName>
    <definedName name="_S11_TNA_2_QA">#REF!</definedName>
    <definedName name="_S11_TNA_2_QG">#REF!</definedName>
    <definedName name="_S11_TNA_20_QA">#REF!</definedName>
    <definedName name="_S11_TNA_20_QG">#REF!</definedName>
    <definedName name="_S11_TNA_21_QA">#REF!</definedName>
    <definedName name="_S11_TNA_21_QG">#REF!</definedName>
    <definedName name="_S11_TNA_22_QA">#REF!</definedName>
    <definedName name="_S11_TNA_22_QG">#REF!</definedName>
    <definedName name="_S11_TNA_23_QA">#REF!</definedName>
    <definedName name="_S11_TNA_23_QG">#REF!</definedName>
    <definedName name="_S11_TNA_3_QA">#REF!</definedName>
    <definedName name="_S11_TNA_3_QG">#REF!</definedName>
    <definedName name="_S11_TNA_4_QA">#REF!</definedName>
    <definedName name="_S11_TNA_4_QG">#REF!</definedName>
    <definedName name="_S11_TNA_5_QA">#REF!</definedName>
    <definedName name="_S11_TNA_5_QG">#REF!</definedName>
    <definedName name="_S11_TNA_6_QA">#REF!</definedName>
    <definedName name="_S11_TNA_6_QG">#REF!</definedName>
    <definedName name="_S11_TNA_7_QA">#REF!</definedName>
    <definedName name="_S11_TNA_7_QG">#REF!</definedName>
    <definedName name="_S11_TNA_8_QA">#REF!</definedName>
    <definedName name="_S11_TNA_8_QG">#REF!</definedName>
    <definedName name="_S11_TNA_9_QA">#REF!</definedName>
    <definedName name="_S11_TNA_9_QG">#REF!</definedName>
    <definedName name="_S11_TNL_1_QA">#REF!</definedName>
    <definedName name="_S11_TNL_1_QG">#REF!</definedName>
    <definedName name="_S11_TNL_10_QA">#REF!</definedName>
    <definedName name="_S11_TNL_10_QG">#REF!</definedName>
    <definedName name="_S11_TNL_11_QA">#REF!</definedName>
    <definedName name="_S11_TNL_11_QG">#REF!</definedName>
    <definedName name="_S11_TNL_12_QA">#REF!</definedName>
    <definedName name="_S11_TNL_12_QG">#REF!</definedName>
    <definedName name="_S11_TNL_13_QA">#REF!</definedName>
    <definedName name="_S11_TNL_13_QG">#REF!</definedName>
    <definedName name="_S11_TNL_14_QA">#REF!</definedName>
    <definedName name="_S11_TNL_14_QG">#REF!</definedName>
    <definedName name="_S11_TNL_15_QA">#REF!</definedName>
    <definedName name="_S11_TNL_15_QG">#REF!</definedName>
    <definedName name="_S11_TNL_16_QA">#REF!</definedName>
    <definedName name="_S11_TNL_16_QG">#REF!</definedName>
    <definedName name="_S11_TNL_17_QA">#REF!</definedName>
    <definedName name="_S11_TNL_17_QG">#REF!</definedName>
    <definedName name="_S11_TNL_18_QA">#REF!</definedName>
    <definedName name="_S11_TNL_18_QG">#REF!</definedName>
    <definedName name="_S11_TNL_19_QA">#REF!</definedName>
    <definedName name="_S11_TNL_19_QG">#REF!</definedName>
    <definedName name="_S11_TNL_20_QA">#REF!</definedName>
    <definedName name="_S11_TNL_20_QG">#REF!</definedName>
    <definedName name="_S11_TNL_21_QA">#REF!</definedName>
    <definedName name="_S11_TNL_21_QG">#REF!</definedName>
    <definedName name="_S11_TNL_22_QA">#REF!</definedName>
    <definedName name="_S11_TNL_22_QG">#REF!</definedName>
    <definedName name="_S11_TNL_23_QA">#REF!</definedName>
    <definedName name="_S11_TNL_23_QG">#REF!</definedName>
    <definedName name="_S11_TNL_3_QA">#REF!</definedName>
    <definedName name="_S11_TNL_3_QG">#REF!</definedName>
    <definedName name="_S11_TNL_4_QA">#REF!</definedName>
    <definedName name="_S11_TNL_4_QG">#REF!</definedName>
    <definedName name="_S11_TNL_5_QA">#REF!</definedName>
    <definedName name="_S11_TNL_5_QG">#REF!</definedName>
    <definedName name="_S11_TNL_6_QA">#REF!</definedName>
    <definedName name="_S11_TNL_6_QG">#REF!</definedName>
    <definedName name="_S11_TNL_7_QA">#REF!</definedName>
    <definedName name="_S11_TNL_7_QG">#REF!</definedName>
    <definedName name="_S11_TNL_8_QA">#REF!</definedName>
    <definedName name="_S11_TNL_8_QG">#REF!</definedName>
    <definedName name="_S11_TNL_9_QA">#REF!</definedName>
    <definedName name="_S11_TNL_9_QG">#REF!</definedName>
    <definedName name="_S11_TNL_99_QA">#REF!</definedName>
    <definedName name="_S11_TNL_99_QAS">#REF!</definedName>
    <definedName name="_S11_TNL_99_QASG">#REF!</definedName>
    <definedName name="_S11_TNL_99_QG">#REF!</definedName>
    <definedName name="_S12_SKA_1_QA">#REF!</definedName>
    <definedName name="_S12_SKA_1_QG">#REF!</definedName>
    <definedName name="_S12_SKA_10_QA">#REF!</definedName>
    <definedName name="_S12_SKA_10_QG">#REF!</definedName>
    <definedName name="_S12_SKA_11_QA">#REF!</definedName>
    <definedName name="_S12_SKA_11_QG">#REF!</definedName>
    <definedName name="_S12_SKA_12_QA">#REF!</definedName>
    <definedName name="_S12_SKA_12_QG">#REF!</definedName>
    <definedName name="_S12_SKA_13_QA">#REF!</definedName>
    <definedName name="_S12_SKA_13_QG">#REF!</definedName>
    <definedName name="_S12_SKA_14_QA">#REF!</definedName>
    <definedName name="_S12_SKA_14_QG">#REF!</definedName>
    <definedName name="_S12_SKA_15_QA">#REF!</definedName>
    <definedName name="_S12_SKA_15_QG">#REF!</definedName>
    <definedName name="_S12_SKA_16_QA">#REF!</definedName>
    <definedName name="_S12_SKA_16_QG">#REF!</definedName>
    <definedName name="_S12_SKA_17_QA">#REF!</definedName>
    <definedName name="_S12_SKA_17_QG">#REF!</definedName>
    <definedName name="_S12_SKA_18_QA">#REF!</definedName>
    <definedName name="_S12_SKA_18_QG">#REF!</definedName>
    <definedName name="_S12_SKA_19_QA">#REF!</definedName>
    <definedName name="_S12_SKA_19_QG">#REF!</definedName>
    <definedName name="_S12_SKA_2_QA">#REF!</definedName>
    <definedName name="_S12_SKA_2_QG">#REF!</definedName>
    <definedName name="_S12_SKA_20_QA">#REF!</definedName>
    <definedName name="_S12_SKA_20_QG">#REF!</definedName>
    <definedName name="_S12_SKA_21_QA">#REF!</definedName>
    <definedName name="_S12_SKA_21_QG">#REF!</definedName>
    <definedName name="_S12_SKA_22_QA">#REF!</definedName>
    <definedName name="_S12_SKA_22_QG">#REF!</definedName>
    <definedName name="_S12_SKA_23_QA">#REF!</definedName>
    <definedName name="_S12_SKA_23_QG">#REF!</definedName>
    <definedName name="_S12_SKA_3_QA">#REF!</definedName>
    <definedName name="_S12_SKA_3_QG">#REF!</definedName>
    <definedName name="_S12_SKA_4_QA">#REF!</definedName>
    <definedName name="_S12_SKA_4_QG">#REF!</definedName>
    <definedName name="_S12_SKA_5_QA">#REF!</definedName>
    <definedName name="_S12_SKA_5_QG">#REF!</definedName>
    <definedName name="_S12_SKA_6_QA">#REF!</definedName>
    <definedName name="_S12_SKA_6_QG">#REF!</definedName>
    <definedName name="_S12_SKA_7_QA">#REF!</definedName>
    <definedName name="_S12_SKA_7_QG">#REF!</definedName>
    <definedName name="_S12_SKA_8_QA">#REF!</definedName>
    <definedName name="_S12_SKA_8_QG">#REF!</definedName>
    <definedName name="_S12_SKA_9_QA">#REF!</definedName>
    <definedName name="_S12_SKA_9_QG">#REF!</definedName>
    <definedName name="_S12_SKL_1_QA">#REF!</definedName>
    <definedName name="_S12_SKL_1_QG">#REF!</definedName>
    <definedName name="_S12_SKL_10_QA">#REF!</definedName>
    <definedName name="_S12_SKL_10_QG">#REF!</definedName>
    <definedName name="_S12_SKL_11_QA">#REF!</definedName>
    <definedName name="_S12_SKL_11_QG">#REF!</definedName>
    <definedName name="_S12_SKL_12_QA">#REF!</definedName>
    <definedName name="_S12_SKL_12_QG">#REF!</definedName>
    <definedName name="_S12_SKL_13_QA">#REF!</definedName>
    <definedName name="_S12_SKL_13_QG">#REF!</definedName>
    <definedName name="_S12_SKL_14_QA">#REF!</definedName>
    <definedName name="_S12_SKL_14_QG">#REF!</definedName>
    <definedName name="_S12_SKL_15_QA">#REF!</definedName>
    <definedName name="_S12_SKL_15_QG">#REF!</definedName>
    <definedName name="_S12_SKL_16_QA">#REF!</definedName>
    <definedName name="_S12_SKL_16_QG">#REF!</definedName>
    <definedName name="_S12_SKL_17_QA">#REF!</definedName>
    <definedName name="_S12_SKL_17_QG">#REF!</definedName>
    <definedName name="_S12_SKL_18_QA">#REF!</definedName>
    <definedName name="_S12_SKL_18_QG">#REF!</definedName>
    <definedName name="_S12_SKL_19_QA">#REF!</definedName>
    <definedName name="_S12_SKL_19_QG">#REF!</definedName>
    <definedName name="_S12_SKL_20_QA">#REF!</definedName>
    <definedName name="_S12_SKL_20_QG">#REF!</definedName>
    <definedName name="_S12_SKL_21_QA">#REF!</definedName>
    <definedName name="_S12_SKL_21_QG">#REF!</definedName>
    <definedName name="_S12_SKL_22_QA">#REF!</definedName>
    <definedName name="_S12_SKL_22_QG">#REF!</definedName>
    <definedName name="_S12_SKL_23_QA">#REF!</definedName>
    <definedName name="_S12_SKL_23_QG">#REF!</definedName>
    <definedName name="_S12_SKL_3_QA">#REF!</definedName>
    <definedName name="_S12_SKL_3_QG">#REF!</definedName>
    <definedName name="_S12_SKL_4_QA">#REF!</definedName>
    <definedName name="_S12_SKL_4_QG">#REF!</definedName>
    <definedName name="_S12_SKL_5_QA">#REF!</definedName>
    <definedName name="_S12_SKL_5_QG">#REF!</definedName>
    <definedName name="_S12_SKL_6_QA">#REF!</definedName>
    <definedName name="_S12_SKL_6_QG">#REF!</definedName>
    <definedName name="_S12_SKL_7_QA">#REF!</definedName>
    <definedName name="_S12_SKL_7_QG">#REF!</definedName>
    <definedName name="_S12_SKL_8_QA">#REF!</definedName>
    <definedName name="_S12_SKL_8_QG">#REF!</definedName>
    <definedName name="_S12_SKL_9_QA">#REF!</definedName>
    <definedName name="_S12_SKL_9_QG">#REF!</definedName>
    <definedName name="_S12_SKL_99_QA">#REF!</definedName>
    <definedName name="_S12_SKL_99_QG">#REF!</definedName>
    <definedName name="_S12_SNA_1_QA">#REF!</definedName>
    <definedName name="_S12_SNA_1_QG">#REF!</definedName>
    <definedName name="_S12_SNA_10_QA">#REF!</definedName>
    <definedName name="_S12_SNA_10_QG">#REF!</definedName>
    <definedName name="_S12_SNA_11_QA">#REF!</definedName>
    <definedName name="_S12_SNA_11_QG">#REF!</definedName>
    <definedName name="_S12_SNA_12_QA">#REF!</definedName>
    <definedName name="_S12_SNA_12_QG">#REF!</definedName>
    <definedName name="_S12_SNA_13_QA">#REF!</definedName>
    <definedName name="_S12_SNA_13_QG">#REF!</definedName>
    <definedName name="_S12_SNA_14_QA">#REF!</definedName>
    <definedName name="_S12_SNA_14_QG">#REF!</definedName>
    <definedName name="_S12_SNA_15_QA">#REF!</definedName>
    <definedName name="_S12_SNA_15_QG">#REF!</definedName>
    <definedName name="_S12_SNA_16_QA">#REF!</definedName>
    <definedName name="_S12_SNA_16_QG">#REF!</definedName>
    <definedName name="_S12_SNA_17_QA">#REF!</definedName>
    <definedName name="_S12_SNA_17_QG">#REF!</definedName>
    <definedName name="_S12_SNA_18_QA">#REF!</definedName>
    <definedName name="_S12_SNA_18_QG">#REF!</definedName>
    <definedName name="_S12_SNA_19_QA">#REF!</definedName>
    <definedName name="_S12_SNA_19_QG">#REF!</definedName>
    <definedName name="_S12_SNA_2_QA">#REF!</definedName>
    <definedName name="_S12_SNA_2_QG">#REF!</definedName>
    <definedName name="_S12_SNA_20_QA">#REF!</definedName>
    <definedName name="_S12_SNA_20_QG">#REF!</definedName>
    <definedName name="_S12_SNA_21_QA">#REF!</definedName>
    <definedName name="_S12_SNA_21_QG">#REF!</definedName>
    <definedName name="_S12_SNA_22_QA">#REF!</definedName>
    <definedName name="_S12_SNA_22_QG">#REF!</definedName>
    <definedName name="_S12_SNA_23_QA">#REF!</definedName>
    <definedName name="_S12_SNA_23_QG">#REF!</definedName>
    <definedName name="_S12_SNA_3_QA">#REF!</definedName>
    <definedName name="_S12_SNA_3_QG">#REF!</definedName>
    <definedName name="_S12_SNA_4_QA">#REF!</definedName>
    <definedName name="_S12_SNA_4_QG">#REF!</definedName>
    <definedName name="_S12_SNA_5_QA">#REF!</definedName>
    <definedName name="_S12_SNA_5_QG">#REF!</definedName>
    <definedName name="_S12_SNA_6_QA">#REF!</definedName>
    <definedName name="_S12_SNA_6_QG">#REF!</definedName>
    <definedName name="_S12_SNA_7_QA">#REF!</definedName>
    <definedName name="_S12_SNA_7_QG">#REF!</definedName>
    <definedName name="_S12_SNA_8_QA">#REF!</definedName>
    <definedName name="_S12_SNA_8_QG">#REF!</definedName>
    <definedName name="_S12_SNA_9_QA">#REF!</definedName>
    <definedName name="_S12_SNA_9_QG">#REF!</definedName>
    <definedName name="_S12_SNL_1_QA">#REF!</definedName>
    <definedName name="_S12_SNL_1_QG">#REF!</definedName>
    <definedName name="_S12_SNL_10_QA">#REF!</definedName>
    <definedName name="_S12_SNL_10_QG">#REF!</definedName>
    <definedName name="_S12_SNL_11_QA">#REF!</definedName>
    <definedName name="_S12_SNL_11_QG">#REF!</definedName>
    <definedName name="_S12_SNL_12_QA">#REF!</definedName>
    <definedName name="_S12_SNL_12_QG">#REF!</definedName>
    <definedName name="_S12_SNL_13_QA">#REF!</definedName>
    <definedName name="_S12_SNL_13_QG">#REF!</definedName>
    <definedName name="_S12_SNL_14_QA">#REF!</definedName>
    <definedName name="_S12_SNL_14_QG">#REF!</definedName>
    <definedName name="_S12_SNL_15_QA">#REF!</definedName>
    <definedName name="_S12_SNL_15_QG">#REF!</definedName>
    <definedName name="_S12_SNL_16_QA">#REF!</definedName>
    <definedName name="_S12_SNL_16_QG">#REF!</definedName>
    <definedName name="_S12_SNL_17_QA">#REF!</definedName>
    <definedName name="_S12_SNL_17_QG">#REF!</definedName>
    <definedName name="_S12_SNL_18_QA">#REF!</definedName>
    <definedName name="_S12_SNL_18_QG">#REF!</definedName>
    <definedName name="_S12_SNL_19_QA">#REF!</definedName>
    <definedName name="_S12_SNL_19_QG">#REF!</definedName>
    <definedName name="_S12_SNL_20_QA">#REF!</definedName>
    <definedName name="_S12_SNL_20_QG">#REF!</definedName>
    <definedName name="_S12_SNL_21_QA">#REF!</definedName>
    <definedName name="_S12_SNL_21_QG">#REF!</definedName>
    <definedName name="_S12_SNL_22_QA">#REF!</definedName>
    <definedName name="_S12_SNL_22_QG">#REF!</definedName>
    <definedName name="_S12_SNL_23_QA">#REF!</definedName>
    <definedName name="_S12_SNL_23_QG">#REF!</definedName>
    <definedName name="_S12_SNL_3_QA">#REF!</definedName>
    <definedName name="_S12_SNL_3_QG">#REF!</definedName>
    <definedName name="_S12_SNL_4_QA">#REF!</definedName>
    <definedName name="_S12_SNL_4_QG">#REF!</definedName>
    <definedName name="_S12_SNL_5_QA">#REF!</definedName>
    <definedName name="_S12_SNL_5_QG">#REF!</definedName>
    <definedName name="_S12_SNL_6_QA">#REF!</definedName>
    <definedName name="_S12_SNL_6_QG">#REF!</definedName>
    <definedName name="_S12_SNL_7_QA">#REF!</definedName>
    <definedName name="_S12_SNL_7_QG">#REF!</definedName>
    <definedName name="_S12_SNL_8_QA">#REF!</definedName>
    <definedName name="_S12_SNL_8_QG">#REF!</definedName>
    <definedName name="_S12_SNL_9_QA">#REF!</definedName>
    <definedName name="_S12_SNL_9_QG">#REF!</definedName>
    <definedName name="_S12_SNL_99_QA">#REF!</definedName>
    <definedName name="_S12_SNL_99_QG">#REF!</definedName>
    <definedName name="_S12_TKA_1_QA">#REF!</definedName>
    <definedName name="_S12_TKA_1_QG">#REF!</definedName>
    <definedName name="_S12_TKA_10_QA">#REF!</definedName>
    <definedName name="_S12_TKA_10_QG">#REF!</definedName>
    <definedName name="_S12_TKA_11_QA">#REF!</definedName>
    <definedName name="_S12_TKA_11_QG">#REF!</definedName>
    <definedName name="_S12_TKA_12_QA">#REF!</definedName>
    <definedName name="_S12_TKA_12_QG">#REF!</definedName>
    <definedName name="_S12_TKA_13_QA">#REF!</definedName>
    <definedName name="_S12_TKA_13_QG">#REF!</definedName>
    <definedName name="_S12_TKA_14_QA">#REF!</definedName>
    <definedName name="_S12_TKA_14_QG">#REF!</definedName>
    <definedName name="_S12_TKA_15_QA">#REF!</definedName>
    <definedName name="_S12_TKA_15_QG">#REF!</definedName>
    <definedName name="_S12_TKA_16_QA">#REF!</definedName>
    <definedName name="_S12_TKA_16_QG">#REF!</definedName>
    <definedName name="_S12_TKA_17_QA">#REF!</definedName>
    <definedName name="_S12_TKA_17_QG">#REF!</definedName>
    <definedName name="_S12_TKA_18_QA">#REF!</definedName>
    <definedName name="_S12_TKA_18_QG">#REF!</definedName>
    <definedName name="_S12_TKA_19_QA">#REF!</definedName>
    <definedName name="_S12_TKA_19_QG">#REF!</definedName>
    <definedName name="_S12_TKA_2_QA">#REF!</definedName>
    <definedName name="_S12_TKA_2_QG">#REF!</definedName>
    <definedName name="_S12_TKA_20_QA">#REF!</definedName>
    <definedName name="_S12_TKA_20_QG">#REF!</definedName>
    <definedName name="_S12_TKA_21_QA">#REF!</definedName>
    <definedName name="_S12_TKA_21_QG">#REF!</definedName>
    <definedName name="_S12_TKA_22_QA">#REF!</definedName>
    <definedName name="_S12_TKA_22_QG">#REF!</definedName>
    <definedName name="_S12_TKA_23_QA">#REF!</definedName>
    <definedName name="_S12_TKA_23_QG">#REF!</definedName>
    <definedName name="_S12_TKA_3_QA">#REF!</definedName>
    <definedName name="_S12_TKA_3_QG">#REF!</definedName>
    <definedName name="_S12_TKA_4_QA">#REF!</definedName>
    <definedName name="_S12_TKA_4_QG">#REF!</definedName>
    <definedName name="_S12_TKA_5_QA">#REF!</definedName>
    <definedName name="_S12_TKA_5_QG">#REF!</definedName>
    <definedName name="_S12_TKA_6_QA">#REF!</definedName>
    <definedName name="_S12_TKA_6_QG">#REF!</definedName>
    <definedName name="_S12_TKA_7_QA">#REF!</definedName>
    <definedName name="_S12_TKA_7_QG">#REF!</definedName>
    <definedName name="_S12_TKA_8_QA">#REF!</definedName>
    <definedName name="_S12_TKA_8_QG">#REF!</definedName>
    <definedName name="_S12_TKA_9_QA">#REF!</definedName>
    <definedName name="_S12_TKA_9_QG">#REF!</definedName>
    <definedName name="_S12_TKL_1_QA">#REF!</definedName>
    <definedName name="_S12_TKL_1_QG">#REF!</definedName>
    <definedName name="_S12_TKL_10_QA">#REF!</definedName>
    <definedName name="_S12_TKL_10_QG">#REF!</definedName>
    <definedName name="_S12_TKL_11_QA">#REF!</definedName>
    <definedName name="_S12_TKL_11_QG">#REF!</definedName>
    <definedName name="_S12_TKL_12_QA">#REF!</definedName>
    <definedName name="_S12_TKL_12_QG">#REF!</definedName>
    <definedName name="_S12_TKL_13_QA">#REF!</definedName>
    <definedName name="_S12_TKL_13_QG">#REF!</definedName>
    <definedName name="_S12_TKL_14_QA">#REF!</definedName>
    <definedName name="_S12_TKL_14_QG">#REF!</definedName>
    <definedName name="_S12_TKL_15_QA">#REF!</definedName>
    <definedName name="_S12_TKL_15_QG">#REF!</definedName>
    <definedName name="_S12_TKL_16_QA">#REF!</definedName>
    <definedName name="_S12_TKL_16_QG">#REF!</definedName>
    <definedName name="_S12_TKL_17_QA">#REF!</definedName>
    <definedName name="_S12_TKL_17_QG">#REF!</definedName>
    <definedName name="_S12_TKL_18_QA">#REF!</definedName>
    <definedName name="_S12_TKL_18_QG">#REF!</definedName>
    <definedName name="_S12_TKL_19_QA">#REF!</definedName>
    <definedName name="_S12_TKL_19_QG">#REF!</definedName>
    <definedName name="_S12_TKL_20_QA">#REF!</definedName>
    <definedName name="_S12_TKL_20_QG">#REF!</definedName>
    <definedName name="_S12_TKL_21_QA">#REF!</definedName>
    <definedName name="_S12_TKL_21_QG">#REF!</definedName>
    <definedName name="_S12_TKL_22_QA">#REF!</definedName>
    <definedName name="_S12_TKL_22_QG">#REF!</definedName>
    <definedName name="_S12_TKL_23_QA">#REF!</definedName>
    <definedName name="_S12_TKL_23_QG">#REF!</definedName>
    <definedName name="_S12_TKL_3_QA">#REF!</definedName>
    <definedName name="_S12_TKL_3_QG">#REF!</definedName>
    <definedName name="_S12_TKL_4_QA">#REF!</definedName>
    <definedName name="_S12_TKL_4_QG">#REF!</definedName>
    <definedName name="_S12_TKL_5_QA">#REF!</definedName>
    <definedName name="_S12_TKL_5_QG">#REF!</definedName>
    <definedName name="_S12_TKL_6_QA">#REF!</definedName>
    <definedName name="_S12_TKL_6_QG">#REF!</definedName>
    <definedName name="_S12_TKL_7_QA">#REF!</definedName>
    <definedName name="_S12_TKL_7_QG">#REF!</definedName>
    <definedName name="_S12_TKL_8_QA">#REF!</definedName>
    <definedName name="_S12_TKL_8_QG">#REF!</definedName>
    <definedName name="_S12_TKL_9_QA">#REF!</definedName>
    <definedName name="_S12_TKL_9_QG">#REF!</definedName>
    <definedName name="_S12_TKL_99_QA">#REF!</definedName>
    <definedName name="_S12_TKL_99_QG">#REF!</definedName>
    <definedName name="_S12_TNA_1_QA">#REF!</definedName>
    <definedName name="_S12_TNA_1_QG">#REF!</definedName>
    <definedName name="_S12_TNA_10_QA">#REF!</definedName>
    <definedName name="_S12_TNA_10_QG">#REF!</definedName>
    <definedName name="_S12_TNA_11_QA">#REF!</definedName>
    <definedName name="_S12_TNA_11_QG">#REF!</definedName>
    <definedName name="_S12_TNA_12_QA">#REF!</definedName>
    <definedName name="_S12_TNA_12_QG">#REF!</definedName>
    <definedName name="_S12_TNA_13_QA">#REF!</definedName>
    <definedName name="_S12_TNA_13_QG">#REF!</definedName>
    <definedName name="_S12_TNA_14_QA">#REF!</definedName>
    <definedName name="_S12_TNA_14_QG">#REF!</definedName>
    <definedName name="_S12_TNA_15_QA">#REF!</definedName>
    <definedName name="_S12_TNA_15_QG">#REF!</definedName>
    <definedName name="_S12_TNA_16_QA">#REF!</definedName>
    <definedName name="_S12_TNA_16_QG">#REF!</definedName>
    <definedName name="_S12_TNA_17_QA">#REF!</definedName>
    <definedName name="_S12_TNA_17_QG">#REF!</definedName>
    <definedName name="_S12_TNA_18_QA">#REF!</definedName>
    <definedName name="_S12_TNA_18_QG">#REF!</definedName>
    <definedName name="_S12_TNA_19_QA">#REF!</definedName>
    <definedName name="_S12_TNA_19_QG">#REF!</definedName>
    <definedName name="_S12_TNA_2_QA">#REF!</definedName>
    <definedName name="_S12_TNA_2_QG">#REF!</definedName>
    <definedName name="_S12_TNA_20_QA">#REF!</definedName>
    <definedName name="_S12_TNA_20_QG">#REF!</definedName>
    <definedName name="_S12_TNA_21_QA">#REF!</definedName>
    <definedName name="_S12_TNA_21_QG">#REF!</definedName>
    <definedName name="_S12_TNA_22_QA">#REF!</definedName>
    <definedName name="_S12_TNA_22_QG">#REF!</definedName>
    <definedName name="_S12_TNA_23_QA">#REF!</definedName>
    <definedName name="_S12_TNA_23_QG">#REF!</definedName>
    <definedName name="_S12_TNA_3_QA">#REF!</definedName>
    <definedName name="_S12_TNA_3_QG">#REF!</definedName>
    <definedName name="_S12_TNA_4_QA">#REF!</definedName>
    <definedName name="_S12_TNA_4_QG">#REF!</definedName>
    <definedName name="_S12_TNA_5_QA">#REF!</definedName>
    <definedName name="_S12_TNA_5_QG">#REF!</definedName>
    <definedName name="_S12_TNA_6_QA">#REF!</definedName>
    <definedName name="_S12_TNA_6_QG">#REF!</definedName>
    <definedName name="_S12_TNA_7_QA">#REF!</definedName>
    <definedName name="_S12_TNA_7_QG">#REF!</definedName>
    <definedName name="_S12_TNA_8_QA">#REF!</definedName>
    <definedName name="_S12_TNA_8_QG">#REF!</definedName>
    <definedName name="_S12_TNA_9_QA">#REF!</definedName>
    <definedName name="_S12_TNA_9_QG">#REF!</definedName>
    <definedName name="_S12_TNL_1_QA">#REF!</definedName>
    <definedName name="_S12_TNL_1_QG">#REF!</definedName>
    <definedName name="_S12_TNL_10_QA">#REF!</definedName>
    <definedName name="_S12_TNL_10_QG">#REF!</definedName>
    <definedName name="_S12_TNL_11_QA">#REF!</definedName>
    <definedName name="_S12_TNL_11_QG">#REF!</definedName>
    <definedName name="_S12_TNL_12_QA">#REF!</definedName>
    <definedName name="_S12_TNL_12_QG">#REF!</definedName>
    <definedName name="_S12_TNL_13_QA">#REF!</definedName>
    <definedName name="_S12_TNL_13_QG">#REF!</definedName>
    <definedName name="_S12_TNL_14_QA">#REF!</definedName>
    <definedName name="_S12_TNL_14_QG">#REF!</definedName>
    <definedName name="_S12_TNL_15_QA">#REF!</definedName>
    <definedName name="_S12_TNL_15_QG">#REF!</definedName>
    <definedName name="_S12_TNL_16_QA">#REF!</definedName>
    <definedName name="_S12_TNL_16_QG">#REF!</definedName>
    <definedName name="_S12_TNL_17_QA">#REF!</definedName>
    <definedName name="_S12_TNL_17_QG">#REF!</definedName>
    <definedName name="_S12_TNL_18_QA">#REF!</definedName>
    <definedName name="_S12_TNL_18_QG">#REF!</definedName>
    <definedName name="_S12_TNL_19_QA">#REF!</definedName>
    <definedName name="_S12_TNL_19_QG">#REF!</definedName>
    <definedName name="_S12_TNL_20_QA">#REF!</definedName>
    <definedName name="_S12_TNL_20_QG">#REF!</definedName>
    <definedName name="_S12_TNL_21_QA">#REF!</definedName>
    <definedName name="_S12_TNL_21_QG">#REF!</definedName>
    <definedName name="_S12_TNL_22_QA">#REF!</definedName>
    <definedName name="_S12_TNL_22_QG">#REF!</definedName>
    <definedName name="_S12_TNL_23_QA">#REF!</definedName>
    <definedName name="_S12_TNL_23_QG">#REF!</definedName>
    <definedName name="_S12_TNL_3_QA">#REF!</definedName>
    <definedName name="_S12_TNL_3_QG">#REF!</definedName>
    <definedName name="_S12_TNL_4_QA">#REF!</definedName>
    <definedName name="_S12_TNL_4_QG">#REF!</definedName>
    <definedName name="_S12_TNL_5_QA">#REF!</definedName>
    <definedName name="_S12_TNL_5_QG">#REF!</definedName>
    <definedName name="_S12_TNL_6_QA">#REF!</definedName>
    <definedName name="_S12_TNL_6_QG">#REF!</definedName>
    <definedName name="_S12_TNL_7_QA">#REF!</definedName>
    <definedName name="_S12_TNL_7_QG">#REF!</definedName>
    <definedName name="_S12_TNL_8_QA">#REF!</definedName>
    <definedName name="_S12_TNL_8_QG">#REF!</definedName>
    <definedName name="_S12_TNL_9_QA">#REF!</definedName>
    <definedName name="_S12_TNL_9_QG">#REF!</definedName>
    <definedName name="_S12_TNL_99_QA">#REF!</definedName>
    <definedName name="_S12_TNL_99_QAS">#REF!</definedName>
    <definedName name="_S12_TNL_99_QASG">#REF!</definedName>
    <definedName name="_S12_TNL_99_QG">#REF!</definedName>
    <definedName name="_S121_SKA_1_QA">#REF!</definedName>
    <definedName name="_S121_SKA_1_QG">#REF!</definedName>
    <definedName name="_S121_SKA_10_QA">#REF!</definedName>
    <definedName name="_S121_SKA_10_QG">#REF!</definedName>
    <definedName name="_S121_SKA_11_QA">#REF!</definedName>
    <definedName name="_S121_SKA_11_QG">#REF!</definedName>
    <definedName name="_S121_SKA_12_QA">#REF!</definedName>
    <definedName name="_S121_SKA_12_QG">#REF!</definedName>
    <definedName name="_S121_SKA_13_QA">#REF!</definedName>
    <definedName name="_S121_SKA_13_QG">#REF!</definedName>
    <definedName name="_S121_SKA_14_QA">#REF!</definedName>
    <definedName name="_S121_SKA_14_QG">#REF!</definedName>
    <definedName name="_S121_SKA_15_QA">#REF!</definedName>
    <definedName name="_S121_SKA_15_QG">#REF!</definedName>
    <definedName name="_S121_SKA_16_QA">#REF!</definedName>
    <definedName name="_S121_SKA_16_QG">#REF!</definedName>
    <definedName name="_S121_SKA_17_QA">#REF!</definedName>
    <definedName name="_S121_SKA_17_QG">#REF!</definedName>
    <definedName name="_S121_SKA_18_QA">#REF!</definedName>
    <definedName name="_S121_SKA_18_QG">#REF!</definedName>
    <definedName name="_S121_SKA_19_QA">#REF!</definedName>
    <definedName name="_S121_SKA_19_QG">#REF!</definedName>
    <definedName name="_S121_SKA_2_QA">#REF!</definedName>
    <definedName name="_S121_SKA_2_QG">#REF!</definedName>
    <definedName name="_S121_SKA_20_QA">#REF!</definedName>
    <definedName name="_S121_SKA_20_QG">#REF!</definedName>
    <definedName name="_S121_SKA_21_QA">#REF!</definedName>
    <definedName name="_S121_SKA_21_QG">#REF!</definedName>
    <definedName name="_S121_SKA_22_QA">#REF!</definedName>
    <definedName name="_S121_SKA_22_QG">#REF!</definedName>
    <definedName name="_S121_SKA_23_QA">#REF!</definedName>
    <definedName name="_S121_SKA_23_QG">#REF!</definedName>
    <definedName name="_S121_SKA_3_QA">#REF!</definedName>
    <definedName name="_S121_SKA_3_QG">#REF!</definedName>
    <definedName name="_S121_SKA_4_QA">#REF!</definedName>
    <definedName name="_S121_SKA_4_QG">#REF!</definedName>
    <definedName name="_S121_SKA_5_QA">#REF!</definedName>
    <definedName name="_S121_SKA_5_QG">#REF!</definedName>
    <definedName name="_S121_SKA_6_QA">#REF!</definedName>
    <definedName name="_S121_SKA_6_QG">#REF!</definedName>
    <definedName name="_S121_SKA_7_QA">#REF!</definedName>
    <definedName name="_S121_SKA_7_QG">#REF!</definedName>
    <definedName name="_S121_SKA_8_QA">#REF!</definedName>
    <definedName name="_S121_SKA_8_QG">#REF!</definedName>
    <definedName name="_S121_SKA_9_QA">#REF!</definedName>
    <definedName name="_S121_SKA_9_QG">#REF!</definedName>
    <definedName name="_S121_SKL_1_QA">#REF!</definedName>
    <definedName name="_S121_SKL_1_QG">#REF!</definedName>
    <definedName name="_S121_SKL_10_QA">#REF!</definedName>
    <definedName name="_S121_SKL_10_QG">#REF!</definedName>
    <definedName name="_S121_SKL_11_QA">#REF!</definedName>
    <definedName name="_S121_SKL_11_QG">#REF!</definedName>
    <definedName name="_S121_SKL_12_QA">#REF!</definedName>
    <definedName name="_S121_SKL_12_QG">#REF!</definedName>
    <definedName name="_S121_SKL_13_QA">#REF!</definedName>
    <definedName name="_S121_SKL_13_QG">#REF!</definedName>
    <definedName name="_S121_SKL_14_QA">#REF!</definedName>
    <definedName name="_S121_SKL_14_QG">#REF!</definedName>
    <definedName name="_S121_SKL_15_QA">#REF!</definedName>
    <definedName name="_S121_SKL_15_QG">#REF!</definedName>
    <definedName name="_S121_SKL_16_QA">#REF!</definedName>
    <definedName name="_S121_SKL_16_QG">#REF!</definedName>
    <definedName name="_S121_SKL_17_QA">#REF!</definedName>
    <definedName name="_S121_SKL_17_QG">#REF!</definedName>
    <definedName name="_S121_SKL_18_QA">#REF!</definedName>
    <definedName name="_S121_SKL_18_QG">#REF!</definedName>
    <definedName name="_S121_SKL_19_QA">#REF!</definedName>
    <definedName name="_S121_SKL_19_QG">#REF!</definedName>
    <definedName name="_S121_SKL_20_QA">#REF!</definedName>
    <definedName name="_S121_SKL_20_QG">#REF!</definedName>
    <definedName name="_S121_SKL_21_QA">#REF!</definedName>
    <definedName name="_S121_SKL_21_QG">#REF!</definedName>
    <definedName name="_S121_SKL_22_QA">#REF!</definedName>
    <definedName name="_S121_SKL_22_QG">#REF!</definedName>
    <definedName name="_S121_SKL_23_QA">#REF!</definedName>
    <definedName name="_S121_SKL_23_QG">#REF!</definedName>
    <definedName name="_S121_SKL_3_QA">#REF!</definedName>
    <definedName name="_S121_SKL_3_QG">#REF!</definedName>
    <definedName name="_S121_SKL_4_QA">#REF!</definedName>
    <definedName name="_S121_SKL_4_QG">#REF!</definedName>
    <definedName name="_S121_SKL_5_QA">#REF!</definedName>
    <definedName name="_S121_SKL_5_QG">#REF!</definedName>
    <definedName name="_S121_SKL_6_QA">#REF!</definedName>
    <definedName name="_S121_SKL_6_QG">#REF!</definedName>
    <definedName name="_S121_SKL_7_QA">#REF!</definedName>
    <definedName name="_S121_SKL_7_QG">#REF!</definedName>
    <definedName name="_S121_SKL_8_QA">#REF!</definedName>
    <definedName name="_S121_SKL_8_QG">#REF!</definedName>
    <definedName name="_S121_SKL_9_QA">#REF!</definedName>
    <definedName name="_S121_SKL_9_QG">#REF!</definedName>
    <definedName name="_S121_SKL_99_QA">#REF!</definedName>
    <definedName name="_S121_SKL_99_QG">#REF!</definedName>
    <definedName name="_S121_SNA_1_QA">#REF!</definedName>
    <definedName name="_S121_SNA_1_QG">#REF!</definedName>
    <definedName name="_S121_SNA_10_QA">#REF!</definedName>
    <definedName name="_S121_SNA_10_QG">#REF!</definedName>
    <definedName name="_S121_SNA_11_QA">#REF!</definedName>
    <definedName name="_S121_SNA_11_QG">#REF!</definedName>
    <definedName name="_S121_SNA_12_QA">#REF!</definedName>
    <definedName name="_S121_SNA_12_QG">#REF!</definedName>
    <definedName name="_S121_SNA_13_QA">#REF!</definedName>
    <definedName name="_S121_SNA_13_QG">#REF!</definedName>
    <definedName name="_S121_SNA_14_QA">#REF!</definedName>
    <definedName name="_S121_SNA_14_QG">#REF!</definedName>
    <definedName name="_S121_SNA_15_QA">#REF!</definedName>
    <definedName name="_S121_SNA_15_QG">#REF!</definedName>
    <definedName name="_S121_SNA_16_QA">#REF!</definedName>
    <definedName name="_S121_SNA_16_QG">#REF!</definedName>
    <definedName name="_S121_SNA_17_QA">#REF!</definedName>
    <definedName name="_S121_SNA_17_QG">#REF!</definedName>
    <definedName name="_S121_SNA_18_QA">#REF!</definedName>
    <definedName name="_S121_SNA_18_QG">#REF!</definedName>
    <definedName name="_S121_SNA_19_QA">#REF!</definedName>
    <definedName name="_S121_SNA_19_QG">#REF!</definedName>
    <definedName name="_S121_SNA_2_QA">#REF!</definedName>
    <definedName name="_S121_SNA_2_QG">#REF!</definedName>
    <definedName name="_S121_SNA_20_QA">#REF!</definedName>
    <definedName name="_S121_SNA_20_QG">#REF!</definedName>
    <definedName name="_S121_SNA_21_QA">#REF!</definedName>
    <definedName name="_S121_SNA_21_QG">#REF!</definedName>
    <definedName name="_S121_SNA_22_QA">#REF!</definedName>
    <definedName name="_S121_SNA_22_QG">#REF!</definedName>
    <definedName name="_S121_SNA_23_QA">#REF!</definedName>
    <definedName name="_S121_SNA_23_QG">#REF!</definedName>
    <definedName name="_S121_SNA_3_QA">#REF!</definedName>
    <definedName name="_S121_SNA_3_QG">#REF!</definedName>
    <definedName name="_S121_SNA_4_QA">#REF!</definedName>
    <definedName name="_S121_SNA_4_QG">#REF!</definedName>
    <definedName name="_S121_SNA_5_QA">#REF!</definedName>
    <definedName name="_S121_SNA_5_QG">#REF!</definedName>
    <definedName name="_S121_SNA_6_QA">#REF!</definedName>
    <definedName name="_S121_SNA_6_QG">#REF!</definedName>
    <definedName name="_S121_SNA_7_QA">#REF!</definedName>
    <definedName name="_S121_SNA_7_QG">#REF!</definedName>
    <definedName name="_S121_SNA_8_QA">#REF!</definedName>
    <definedName name="_S121_SNA_8_QG">#REF!</definedName>
    <definedName name="_S121_SNA_9_QA">#REF!</definedName>
    <definedName name="_S121_SNA_9_QG">#REF!</definedName>
    <definedName name="_S121_SNL_1_QA">#REF!</definedName>
    <definedName name="_S121_SNL_1_QG">#REF!</definedName>
    <definedName name="_S121_SNL_10_QA">#REF!</definedName>
    <definedName name="_S121_SNL_10_QG">#REF!</definedName>
    <definedName name="_S121_SNL_11_QA">#REF!</definedName>
    <definedName name="_S121_SNL_11_QG">#REF!</definedName>
    <definedName name="_S121_SNL_12_QA">#REF!</definedName>
    <definedName name="_S121_SNL_12_QG">#REF!</definedName>
    <definedName name="_S121_SNL_13_QA">#REF!</definedName>
    <definedName name="_S121_SNL_13_QG">#REF!</definedName>
    <definedName name="_S121_SNL_14_QA">#REF!</definedName>
    <definedName name="_S121_SNL_14_QG">#REF!</definedName>
    <definedName name="_S121_SNL_15_QA">#REF!</definedName>
    <definedName name="_S121_SNL_15_QG">#REF!</definedName>
    <definedName name="_S121_SNL_16_QA">#REF!</definedName>
    <definedName name="_S121_SNL_16_QG">#REF!</definedName>
    <definedName name="_S121_SNL_17_QA">#REF!</definedName>
    <definedName name="_S121_SNL_17_QG">#REF!</definedName>
    <definedName name="_S121_SNL_18_QA">#REF!</definedName>
    <definedName name="_S121_SNL_18_QG">#REF!</definedName>
    <definedName name="_S121_SNL_19_QA">#REF!</definedName>
    <definedName name="_S121_SNL_19_QG">#REF!</definedName>
    <definedName name="_S121_SNL_20_QA">#REF!</definedName>
    <definedName name="_S121_SNL_20_QG">#REF!</definedName>
    <definedName name="_S121_SNL_21_QA">#REF!</definedName>
    <definedName name="_S121_SNL_21_QG">#REF!</definedName>
    <definedName name="_S121_SNL_22_QA">#REF!</definedName>
    <definedName name="_S121_SNL_22_QG">#REF!</definedName>
    <definedName name="_S121_SNL_23_QA">#REF!</definedName>
    <definedName name="_S121_SNL_23_QG">#REF!</definedName>
    <definedName name="_S121_SNL_3_QA">#REF!</definedName>
    <definedName name="_S121_SNL_3_QG">#REF!</definedName>
    <definedName name="_S121_SNL_4_QA">#REF!</definedName>
    <definedName name="_S121_SNL_4_QG">#REF!</definedName>
    <definedName name="_S121_SNL_5_QA">#REF!</definedName>
    <definedName name="_S121_SNL_5_QG">#REF!</definedName>
    <definedName name="_S121_SNL_6_QA">#REF!</definedName>
    <definedName name="_S121_SNL_6_QG">#REF!</definedName>
    <definedName name="_S121_SNL_7_QA">#REF!</definedName>
    <definedName name="_S121_SNL_7_QG">#REF!</definedName>
    <definedName name="_S121_SNL_8_QA">#REF!</definedName>
    <definedName name="_S121_SNL_8_QG">#REF!</definedName>
    <definedName name="_S121_SNL_9_QA">#REF!</definedName>
    <definedName name="_S121_SNL_9_QG">#REF!</definedName>
    <definedName name="_S121_SNL_99_QA">#REF!</definedName>
    <definedName name="_S121_SNL_99_QG">#REF!</definedName>
    <definedName name="_S121_TKA_1_QA">#REF!</definedName>
    <definedName name="_S121_TKA_1_QG">#REF!</definedName>
    <definedName name="_S121_TKA_10_QA">#REF!</definedName>
    <definedName name="_S121_TKA_10_QG">#REF!</definedName>
    <definedName name="_S121_TKA_11_QA">#REF!</definedName>
    <definedName name="_S121_TKA_11_QG">#REF!</definedName>
    <definedName name="_S121_TKA_12_QA">#REF!</definedName>
    <definedName name="_S121_TKA_12_QG">#REF!</definedName>
    <definedName name="_S121_TKA_13_QA">#REF!</definedName>
    <definedName name="_S121_TKA_13_QG">#REF!</definedName>
    <definedName name="_S121_TKA_14_QA">#REF!</definedName>
    <definedName name="_S121_TKA_14_QG">#REF!</definedName>
    <definedName name="_S121_TKA_15_QA">#REF!</definedName>
    <definedName name="_S121_TKA_15_QG">#REF!</definedName>
    <definedName name="_S121_TKA_16_QA">#REF!</definedName>
    <definedName name="_S121_TKA_16_QG">#REF!</definedName>
    <definedName name="_S121_TKA_17_QA">#REF!</definedName>
    <definedName name="_S121_TKA_17_QG">#REF!</definedName>
    <definedName name="_S121_TKA_18_QA">#REF!</definedName>
    <definedName name="_S121_TKA_18_QG">#REF!</definedName>
    <definedName name="_S121_TKA_19_QA">#REF!</definedName>
    <definedName name="_S121_TKA_19_QG">#REF!</definedName>
    <definedName name="_S121_TKA_2_QA">#REF!</definedName>
    <definedName name="_S121_TKA_2_QG">#REF!</definedName>
    <definedName name="_S121_TKA_20_QA">#REF!</definedName>
    <definedName name="_S121_TKA_20_QG">#REF!</definedName>
    <definedName name="_S121_TKA_21_QA">#REF!</definedName>
    <definedName name="_S121_TKA_21_QG">#REF!</definedName>
    <definedName name="_S121_TKA_22_QA">#REF!</definedName>
    <definedName name="_S121_TKA_22_QG">#REF!</definedName>
    <definedName name="_S121_TKA_23_QA">#REF!</definedName>
    <definedName name="_S121_TKA_23_QG">#REF!</definedName>
    <definedName name="_S121_TKA_3_QA">#REF!</definedName>
    <definedName name="_S121_TKA_3_QG">#REF!</definedName>
    <definedName name="_S121_TKA_4_QA">#REF!</definedName>
    <definedName name="_S121_TKA_4_QG">#REF!</definedName>
    <definedName name="_S121_TKA_5_QA">#REF!</definedName>
    <definedName name="_S121_TKA_5_QG">#REF!</definedName>
    <definedName name="_S121_TKA_6_QA">#REF!</definedName>
    <definedName name="_S121_TKA_6_QG">#REF!</definedName>
    <definedName name="_S121_TKA_7_QA">#REF!</definedName>
    <definedName name="_S121_TKA_7_QG">#REF!</definedName>
    <definedName name="_S121_TKA_8_QA">#REF!</definedName>
    <definedName name="_S121_TKA_8_QG">#REF!</definedName>
    <definedName name="_S121_TKA_9_QA">#REF!</definedName>
    <definedName name="_S121_TKA_9_QG">#REF!</definedName>
    <definedName name="_S121_TKL_1_QA">#REF!</definedName>
    <definedName name="_S121_TKL_1_QG">#REF!</definedName>
    <definedName name="_S121_TKL_10_QA">#REF!</definedName>
    <definedName name="_S121_TKL_10_QG">#REF!</definedName>
    <definedName name="_S121_TKL_11_QA">#REF!</definedName>
    <definedName name="_S121_TKL_11_QG">#REF!</definedName>
    <definedName name="_S121_TKL_12_QA">#REF!</definedName>
    <definedName name="_S121_TKL_12_QG">#REF!</definedName>
    <definedName name="_S121_TKL_13_QA">#REF!</definedName>
    <definedName name="_S121_TKL_13_QG">#REF!</definedName>
    <definedName name="_S121_TKL_14_QA">#REF!</definedName>
    <definedName name="_S121_TKL_14_QG">#REF!</definedName>
    <definedName name="_S121_TKL_15_QA">#REF!</definedName>
    <definedName name="_S121_TKL_15_QG">#REF!</definedName>
    <definedName name="_S121_TKL_16_QA">#REF!</definedName>
    <definedName name="_S121_TKL_16_QG">#REF!</definedName>
    <definedName name="_S121_TKL_17_QA">#REF!</definedName>
    <definedName name="_S121_TKL_17_QG">#REF!</definedName>
    <definedName name="_S121_TKL_18_QA">#REF!</definedName>
    <definedName name="_S121_TKL_18_QG">#REF!</definedName>
    <definedName name="_S121_TKL_19_QA">#REF!</definedName>
    <definedName name="_S121_TKL_19_QG">#REF!</definedName>
    <definedName name="_S121_TKL_20_QA">#REF!</definedName>
    <definedName name="_S121_TKL_20_QG">#REF!</definedName>
    <definedName name="_S121_TKL_21_QA">#REF!</definedName>
    <definedName name="_S121_TKL_21_QG">#REF!</definedName>
    <definedName name="_S121_TKL_22_QA">#REF!</definedName>
    <definedName name="_S121_TKL_22_QG">#REF!</definedName>
    <definedName name="_S121_TKL_23_QA">#REF!</definedName>
    <definedName name="_S121_TKL_23_QG">#REF!</definedName>
    <definedName name="_S121_TKL_3_QA">#REF!</definedName>
    <definedName name="_S121_TKL_3_QG">#REF!</definedName>
    <definedName name="_S121_TKL_4_QA">#REF!</definedName>
    <definedName name="_S121_TKL_4_QG">#REF!</definedName>
    <definedName name="_S121_TKL_5_QA">#REF!</definedName>
    <definedName name="_S121_TKL_5_QG">#REF!</definedName>
    <definedName name="_S121_TKL_6_QA">#REF!</definedName>
    <definedName name="_S121_TKL_6_QG">#REF!</definedName>
    <definedName name="_S121_TKL_7_QA">#REF!</definedName>
    <definedName name="_S121_TKL_7_QG">#REF!</definedName>
    <definedName name="_S121_TKL_8_QA">#REF!</definedName>
    <definedName name="_S121_TKL_8_QG">#REF!</definedName>
    <definedName name="_S121_TKL_9_QA">#REF!</definedName>
    <definedName name="_S121_TKL_9_QG">#REF!</definedName>
    <definedName name="_S121_TKL_99_QA">#REF!</definedName>
    <definedName name="_S121_TKL_99_QG">#REF!</definedName>
    <definedName name="_S121_TNA_1_QA">#REF!</definedName>
    <definedName name="_S121_TNA_1_QG">#REF!</definedName>
    <definedName name="_S121_TNA_10_QA">#REF!</definedName>
    <definedName name="_S121_TNA_10_QG">#REF!</definedName>
    <definedName name="_S121_TNA_11_QA">#REF!</definedName>
    <definedName name="_S121_TNA_11_QG">#REF!</definedName>
    <definedName name="_S121_TNA_12_QA">#REF!</definedName>
    <definedName name="_S121_TNA_12_QG">#REF!</definedName>
    <definedName name="_S121_TNA_13_QA">#REF!</definedName>
    <definedName name="_S121_TNA_13_QG">#REF!</definedName>
    <definedName name="_S121_TNA_14_QA">#REF!</definedName>
    <definedName name="_S121_TNA_14_QG">#REF!</definedName>
    <definedName name="_S121_TNA_15_QA">#REF!</definedName>
    <definedName name="_S121_TNA_15_QG">#REF!</definedName>
    <definedName name="_S121_TNA_16_QA">#REF!</definedName>
    <definedName name="_S121_TNA_16_QG">#REF!</definedName>
    <definedName name="_S121_TNA_17_QA">#REF!</definedName>
    <definedName name="_S121_TNA_17_QG">#REF!</definedName>
    <definedName name="_S121_TNA_18_QA">#REF!</definedName>
    <definedName name="_S121_TNA_18_QG">#REF!</definedName>
    <definedName name="_S121_TNA_19_QA">#REF!</definedName>
    <definedName name="_S121_TNA_19_QG">#REF!</definedName>
    <definedName name="_S121_TNA_2_QA">#REF!</definedName>
    <definedName name="_S121_TNA_2_QG">#REF!</definedName>
    <definedName name="_S121_TNA_20_QA">#REF!</definedName>
    <definedName name="_S121_TNA_20_QG">#REF!</definedName>
    <definedName name="_S121_TNA_21_QA">#REF!</definedName>
    <definedName name="_S121_TNA_21_QG">#REF!</definedName>
    <definedName name="_S121_TNA_22_QA">#REF!</definedName>
    <definedName name="_S121_TNA_22_QG">#REF!</definedName>
    <definedName name="_S121_TNA_23_QA">#REF!</definedName>
    <definedName name="_S121_TNA_23_QG">#REF!</definedName>
    <definedName name="_S121_TNA_3_QA">#REF!</definedName>
    <definedName name="_S121_TNA_3_QG">#REF!</definedName>
    <definedName name="_S121_TNA_4_QA">#REF!</definedName>
    <definedName name="_S121_TNA_4_QG">#REF!</definedName>
    <definedName name="_S121_TNA_5_QA">#REF!</definedName>
    <definedName name="_S121_TNA_5_QG">#REF!</definedName>
    <definedName name="_S121_TNA_6_QA">#REF!</definedName>
    <definedName name="_S121_TNA_6_QG">#REF!</definedName>
    <definedName name="_S121_TNA_7_QA">#REF!</definedName>
    <definedName name="_S121_TNA_7_QG">#REF!</definedName>
    <definedName name="_S121_TNA_8_QA">#REF!</definedName>
    <definedName name="_S121_TNA_8_QG">#REF!</definedName>
    <definedName name="_S121_TNA_9_QA">#REF!</definedName>
    <definedName name="_S121_TNA_9_QG">#REF!</definedName>
    <definedName name="_S121_TNL_1_QA">#REF!</definedName>
    <definedName name="_S121_TNL_1_QG">#REF!</definedName>
    <definedName name="_S121_TNL_10_QA">#REF!</definedName>
    <definedName name="_S121_TNL_10_QG">#REF!</definedName>
    <definedName name="_S121_TNL_11_QA">#REF!</definedName>
    <definedName name="_S121_TNL_11_QG">#REF!</definedName>
    <definedName name="_S121_TNL_12_QA">#REF!</definedName>
    <definedName name="_S121_TNL_12_QG">#REF!</definedName>
    <definedName name="_S121_TNL_13_QA">#REF!</definedName>
    <definedName name="_S121_TNL_13_QG">#REF!</definedName>
    <definedName name="_S121_TNL_14_QA">#REF!</definedName>
    <definedName name="_S121_TNL_14_QG">#REF!</definedName>
    <definedName name="_S121_TNL_15_QA">#REF!</definedName>
    <definedName name="_S121_TNL_15_QG">#REF!</definedName>
    <definedName name="_S121_TNL_16_QA">#REF!</definedName>
    <definedName name="_S121_TNL_16_QG">#REF!</definedName>
    <definedName name="_S121_TNL_17_QA">#REF!</definedName>
    <definedName name="_S121_TNL_17_QG">#REF!</definedName>
    <definedName name="_S121_TNL_18_QA">#REF!</definedName>
    <definedName name="_S121_TNL_18_QG">#REF!</definedName>
    <definedName name="_S121_TNL_19_QA">#REF!</definedName>
    <definedName name="_S121_TNL_19_QG">#REF!</definedName>
    <definedName name="_S121_TNL_20_QA">#REF!</definedName>
    <definedName name="_S121_TNL_20_QG">#REF!</definedName>
    <definedName name="_S121_TNL_21_QA">#REF!</definedName>
    <definedName name="_S121_TNL_21_QG">#REF!</definedName>
    <definedName name="_S121_TNL_22_QA">#REF!</definedName>
    <definedName name="_S121_TNL_22_QG">#REF!</definedName>
    <definedName name="_S121_TNL_23_QA">#REF!</definedName>
    <definedName name="_S121_TNL_23_QG">#REF!</definedName>
    <definedName name="_S121_TNL_3_QA">#REF!</definedName>
    <definedName name="_S121_TNL_3_QG">#REF!</definedName>
    <definedName name="_S121_TNL_4_QA">#REF!</definedName>
    <definedName name="_S121_TNL_4_QG">#REF!</definedName>
    <definedName name="_S121_TNL_5_QA">#REF!</definedName>
    <definedName name="_S121_TNL_5_QG">#REF!</definedName>
    <definedName name="_S121_TNL_6_QA">#REF!</definedName>
    <definedName name="_S121_TNL_6_QG">#REF!</definedName>
    <definedName name="_S121_TNL_7_QA">#REF!</definedName>
    <definedName name="_S121_TNL_7_QG">#REF!</definedName>
    <definedName name="_S121_TNL_8_QA">#REF!</definedName>
    <definedName name="_S121_TNL_8_QG">#REF!</definedName>
    <definedName name="_S121_TNL_9_QA">#REF!</definedName>
    <definedName name="_S121_TNL_9_QG">#REF!</definedName>
    <definedName name="_S121_TNL_99_QA">#REF!</definedName>
    <definedName name="_S121_TNL_99_QG">#REF!</definedName>
    <definedName name="_S122_SKA_1_QA">#REF!</definedName>
    <definedName name="_S122_SKA_1_QG">#REF!</definedName>
    <definedName name="_S122_SKA_10_QA">#REF!</definedName>
    <definedName name="_S122_SKA_10_QG">#REF!</definedName>
    <definedName name="_S122_SKA_11_QA">#REF!</definedName>
    <definedName name="_S122_SKA_11_QG">#REF!</definedName>
    <definedName name="_S122_SKA_12_QA">#REF!</definedName>
    <definedName name="_S122_SKA_12_QG">#REF!</definedName>
    <definedName name="_S122_SKA_13_QA">#REF!</definedName>
    <definedName name="_S122_SKA_13_QG">#REF!</definedName>
    <definedName name="_S122_SKA_14_QA">#REF!</definedName>
    <definedName name="_S122_SKA_14_QG">#REF!</definedName>
    <definedName name="_S122_SKA_15_QA">#REF!</definedName>
    <definedName name="_S122_SKA_15_QG">#REF!</definedName>
    <definedName name="_S122_SKA_16_QA">#REF!</definedName>
    <definedName name="_S122_SKA_16_QG">#REF!</definedName>
    <definedName name="_S122_SKA_17_QA">#REF!</definedName>
    <definedName name="_S122_SKA_17_QG">#REF!</definedName>
    <definedName name="_S122_SKA_18_QA">#REF!</definedName>
    <definedName name="_S122_SKA_18_QG">#REF!</definedName>
    <definedName name="_S122_SKA_19_QA">#REF!</definedName>
    <definedName name="_S122_SKA_19_QG">#REF!</definedName>
    <definedName name="_S122_SKA_2_QA">#REF!</definedName>
    <definedName name="_S122_SKA_2_QG">#REF!</definedName>
    <definedName name="_S122_SKA_20_QA">#REF!</definedName>
    <definedName name="_S122_SKA_20_QG">#REF!</definedName>
    <definedName name="_S122_SKA_21_QA">#REF!</definedName>
    <definedName name="_S122_SKA_21_QG">#REF!</definedName>
    <definedName name="_S122_SKA_22_QA">#REF!</definedName>
    <definedName name="_S122_SKA_22_QG">#REF!</definedName>
    <definedName name="_S122_SKA_23_QA">#REF!</definedName>
    <definedName name="_S122_SKA_23_QG">#REF!</definedName>
    <definedName name="_S122_SKA_3_QA">#REF!</definedName>
    <definedName name="_S122_SKA_3_QG">#REF!</definedName>
    <definedName name="_S122_SKA_4_QA">#REF!</definedName>
    <definedName name="_S122_SKA_4_QG">#REF!</definedName>
    <definedName name="_S122_SKA_5_QA">#REF!</definedName>
    <definedName name="_S122_SKA_5_QG">#REF!</definedName>
    <definedName name="_S122_SKA_6_QA">#REF!</definedName>
    <definedName name="_S122_SKA_6_QG">#REF!</definedName>
    <definedName name="_S122_SKA_7_QA">#REF!</definedName>
    <definedName name="_S122_SKA_7_QG">#REF!</definedName>
    <definedName name="_S122_SKA_8_QA">#REF!</definedName>
    <definedName name="_S122_SKA_8_QG">#REF!</definedName>
    <definedName name="_S122_SKA_9_QA">#REF!</definedName>
    <definedName name="_S122_SKA_9_QG">#REF!</definedName>
    <definedName name="_S122_SKL_1_QA">#REF!</definedName>
    <definedName name="_S122_SKL_1_QG">#REF!</definedName>
    <definedName name="_S122_SKL_10_QA">#REF!</definedName>
    <definedName name="_S122_SKL_10_QG">#REF!</definedName>
    <definedName name="_S122_SKL_11_QA">#REF!</definedName>
    <definedName name="_S122_SKL_11_QG">#REF!</definedName>
    <definedName name="_S122_SKL_12_QA">#REF!</definedName>
    <definedName name="_S122_SKL_12_QG">#REF!</definedName>
    <definedName name="_S122_SKL_13_QA">#REF!</definedName>
    <definedName name="_S122_SKL_13_QG">#REF!</definedName>
    <definedName name="_S122_SKL_14_QA">#REF!</definedName>
    <definedName name="_S122_SKL_14_QG">#REF!</definedName>
    <definedName name="_S122_SKL_15_QA">#REF!</definedName>
    <definedName name="_S122_SKL_15_QG">#REF!</definedName>
    <definedName name="_S122_SKL_16_QA">#REF!</definedName>
    <definedName name="_S122_SKL_16_QG">#REF!</definedName>
    <definedName name="_S122_SKL_17_QA">#REF!</definedName>
    <definedName name="_S122_SKL_17_QG">#REF!</definedName>
    <definedName name="_S122_SKL_18_QA">#REF!</definedName>
    <definedName name="_S122_SKL_18_QG">#REF!</definedName>
    <definedName name="_S122_SKL_19_QA">#REF!</definedName>
    <definedName name="_S122_SKL_19_QG">#REF!</definedName>
    <definedName name="_S122_SKL_20_QA">#REF!</definedName>
    <definedName name="_S122_SKL_20_QG">#REF!</definedName>
    <definedName name="_S122_SKL_21_QA">#REF!</definedName>
    <definedName name="_S122_SKL_21_QG">#REF!</definedName>
    <definedName name="_S122_SKL_22_QA">#REF!</definedName>
    <definedName name="_S122_SKL_22_QG">#REF!</definedName>
    <definedName name="_S122_SKL_23_QA">#REF!</definedName>
    <definedName name="_S122_SKL_23_QG">#REF!</definedName>
    <definedName name="_S122_SKL_3_QA">#REF!</definedName>
    <definedName name="_S122_SKL_3_QG">#REF!</definedName>
    <definedName name="_S122_SKL_4_QA">#REF!</definedName>
    <definedName name="_S122_SKL_4_QG">#REF!</definedName>
    <definedName name="_S122_SKL_5_QA">#REF!</definedName>
    <definedName name="_S122_SKL_5_QG">#REF!</definedName>
    <definedName name="_S122_SKL_6_QA">#REF!</definedName>
    <definedName name="_S122_SKL_6_QG">#REF!</definedName>
    <definedName name="_S122_SKL_7_QA">#REF!</definedName>
    <definedName name="_S122_SKL_7_QG">#REF!</definedName>
    <definedName name="_S122_SKL_8_QA">#REF!</definedName>
    <definedName name="_S122_SKL_8_QG">#REF!</definedName>
    <definedName name="_S122_SKL_9_QA">#REF!</definedName>
    <definedName name="_S122_SKL_9_QG">#REF!</definedName>
    <definedName name="_S122_SKL_99_QA">#REF!</definedName>
    <definedName name="_S122_SKL_99_QG">#REF!</definedName>
    <definedName name="_S122_SNA_1_QA">#REF!</definedName>
    <definedName name="_S122_SNA_1_QG">#REF!</definedName>
    <definedName name="_S122_SNA_10_QA">#REF!</definedName>
    <definedName name="_S122_SNA_10_QG">#REF!</definedName>
    <definedName name="_S122_SNA_11_QA">#REF!</definedName>
    <definedName name="_S122_SNA_11_QG">#REF!</definedName>
    <definedName name="_S122_SNA_12_QA">#REF!</definedName>
    <definedName name="_S122_SNA_12_QG">#REF!</definedName>
    <definedName name="_S122_SNA_13_QA">#REF!</definedName>
    <definedName name="_S122_SNA_13_QG">#REF!</definedName>
    <definedName name="_S122_SNA_14_QA">#REF!</definedName>
    <definedName name="_S122_SNA_14_QG">#REF!</definedName>
    <definedName name="_S122_SNA_15_QA">#REF!</definedName>
    <definedName name="_S122_SNA_15_QG">#REF!</definedName>
    <definedName name="_S122_SNA_16_QA">#REF!</definedName>
    <definedName name="_S122_SNA_16_QG">#REF!</definedName>
    <definedName name="_S122_SNA_17_QA">#REF!</definedName>
    <definedName name="_S122_SNA_17_QG">#REF!</definedName>
    <definedName name="_S122_SNA_18_QA">#REF!</definedName>
    <definedName name="_S122_SNA_18_QG">#REF!</definedName>
    <definedName name="_S122_SNA_19_QA">#REF!</definedName>
    <definedName name="_S122_SNA_19_QG">#REF!</definedName>
    <definedName name="_S122_SNA_2_QA">#REF!</definedName>
    <definedName name="_S122_SNA_2_QG">#REF!</definedName>
    <definedName name="_S122_SNA_20_QA">#REF!</definedName>
    <definedName name="_S122_SNA_20_QG">#REF!</definedName>
    <definedName name="_S122_SNA_21_QA">#REF!</definedName>
    <definedName name="_S122_SNA_21_QG">#REF!</definedName>
    <definedName name="_S122_SNA_22_QA">#REF!</definedName>
    <definedName name="_S122_SNA_22_QG">#REF!</definedName>
    <definedName name="_S122_SNA_23_QA">#REF!</definedName>
    <definedName name="_S122_SNA_23_QG">#REF!</definedName>
    <definedName name="_S122_SNA_3_QA">#REF!</definedName>
    <definedName name="_S122_SNA_3_QG">#REF!</definedName>
    <definedName name="_S122_SNA_4_QA">#REF!</definedName>
    <definedName name="_S122_SNA_4_QG">#REF!</definedName>
    <definedName name="_S122_SNA_5_QA">#REF!</definedName>
    <definedName name="_S122_SNA_5_QG">#REF!</definedName>
    <definedName name="_S122_SNA_6_QA">#REF!</definedName>
    <definedName name="_S122_SNA_6_QG">#REF!</definedName>
    <definedName name="_S122_SNA_7_QA">#REF!</definedName>
    <definedName name="_S122_SNA_7_QG">#REF!</definedName>
    <definedName name="_S122_SNA_8_QA">#REF!</definedName>
    <definedName name="_S122_SNA_8_QG">#REF!</definedName>
    <definedName name="_S122_SNA_9_QA">#REF!</definedName>
    <definedName name="_S122_SNA_9_QG">#REF!</definedName>
    <definedName name="_S122_SNL_1_QA">#REF!</definedName>
    <definedName name="_S122_SNL_1_QG">#REF!</definedName>
    <definedName name="_S122_SNL_10_QA">#REF!</definedName>
    <definedName name="_S122_SNL_10_QG">#REF!</definedName>
    <definedName name="_S122_SNL_11_QA">#REF!</definedName>
    <definedName name="_S122_SNL_11_QG">#REF!</definedName>
    <definedName name="_S122_SNL_12_QA">#REF!</definedName>
    <definedName name="_S122_SNL_12_QG">#REF!</definedName>
    <definedName name="_S122_SNL_13_QA">#REF!</definedName>
    <definedName name="_S122_SNL_13_QG">#REF!</definedName>
    <definedName name="_S122_SNL_14_QA">#REF!</definedName>
    <definedName name="_S122_SNL_14_QG">#REF!</definedName>
    <definedName name="_S122_SNL_15_QA">#REF!</definedName>
    <definedName name="_S122_SNL_15_QG">#REF!</definedName>
    <definedName name="_S122_SNL_16_QA">#REF!</definedName>
    <definedName name="_S122_SNL_16_QG">#REF!</definedName>
    <definedName name="_S122_SNL_17_QA">#REF!</definedName>
    <definedName name="_S122_SNL_17_QG">#REF!</definedName>
    <definedName name="_S122_SNL_18_QA">#REF!</definedName>
    <definedName name="_S122_SNL_18_QG">#REF!</definedName>
    <definedName name="_S122_SNL_19_QA">#REF!</definedName>
    <definedName name="_S122_SNL_19_QG">#REF!</definedName>
    <definedName name="_S122_SNL_20_QA">#REF!</definedName>
    <definedName name="_S122_SNL_20_QG">#REF!</definedName>
    <definedName name="_S122_SNL_21_QA">#REF!</definedName>
    <definedName name="_S122_SNL_21_QG">#REF!</definedName>
    <definedName name="_S122_SNL_22_QA">#REF!</definedName>
    <definedName name="_S122_SNL_22_QG">#REF!</definedName>
    <definedName name="_S122_SNL_23_QA">#REF!</definedName>
    <definedName name="_S122_SNL_23_QG">#REF!</definedName>
    <definedName name="_S122_SNL_3_QA">#REF!</definedName>
    <definedName name="_S122_SNL_3_QG">#REF!</definedName>
    <definedName name="_S122_SNL_4_QA">#REF!</definedName>
    <definedName name="_S122_SNL_4_QG">#REF!</definedName>
    <definedName name="_S122_SNL_5_QA">#REF!</definedName>
    <definedName name="_S122_SNL_5_QG">#REF!</definedName>
    <definedName name="_S122_SNL_6_QA">#REF!</definedName>
    <definedName name="_S122_SNL_6_QG">#REF!</definedName>
    <definedName name="_S122_SNL_7_QA">#REF!</definedName>
    <definedName name="_S122_SNL_7_QG">#REF!</definedName>
    <definedName name="_S122_SNL_8_QA">#REF!</definedName>
    <definedName name="_S122_SNL_8_QG">#REF!</definedName>
    <definedName name="_S122_SNL_9_QA">#REF!</definedName>
    <definedName name="_S122_SNL_9_QG">#REF!</definedName>
    <definedName name="_S122_SNL_99_QA">#REF!</definedName>
    <definedName name="_S122_SNL_99_QG">#REF!</definedName>
    <definedName name="_S122_TKA_1_QA">#REF!</definedName>
    <definedName name="_S122_TKA_1_QG">#REF!</definedName>
    <definedName name="_S122_TKA_10_QA">#REF!</definedName>
    <definedName name="_S122_TKA_10_QG">#REF!</definedName>
    <definedName name="_S122_TKA_11_QA">#REF!</definedName>
    <definedName name="_S122_TKA_11_QG">#REF!</definedName>
    <definedName name="_S122_TKA_12_QA">#REF!</definedName>
    <definedName name="_S122_TKA_12_QG">#REF!</definedName>
    <definedName name="_S122_TKA_13_QA">#REF!</definedName>
    <definedName name="_S122_TKA_13_QG">#REF!</definedName>
    <definedName name="_S122_TKA_14_QA">#REF!</definedName>
    <definedName name="_S122_TKA_14_QG">#REF!</definedName>
    <definedName name="_S122_TKA_15_QA">#REF!</definedName>
    <definedName name="_S122_TKA_15_QG">#REF!</definedName>
    <definedName name="_S122_TKA_16_QA">#REF!</definedName>
    <definedName name="_S122_TKA_16_QG">#REF!</definedName>
    <definedName name="_S122_TKA_17_QA">#REF!</definedName>
    <definedName name="_S122_TKA_17_QG">#REF!</definedName>
    <definedName name="_S122_TKA_18_QA">#REF!</definedName>
    <definedName name="_S122_TKA_18_QG">#REF!</definedName>
    <definedName name="_S122_TKA_19_QA">#REF!</definedName>
    <definedName name="_S122_TKA_19_QG">#REF!</definedName>
    <definedName name="_S122_TKA_2_QA">#REF!</definedName>
    <definedName name="_S122_TKA_2_QG">#REF!</definedName>
    <definedName name="_S122_TKA_20_QA">#REF!</definedName>
    <definedName name="_S122_TKA_20_QG">#REF!</definedName>
    <definedName name="_S122_TKA_21_QA">#REF!</definedName>
    <definedName name="_S122_TKA_21_QG">#REF!</definedName>
    <definedName name="_S122_TKA_22_QA">#REF!</definedName>
    <definedName name="_S122_TKA_22_QG">#REF!</definedName>
    <definedName name="_S122_TKA_23_QA">#REF!</definedName>
    <definedName name="_S122_TKA_23_QG">#REF!</definedName>
    <definedName name="_S122_TKA_3_QA">#REF!</definedName>
    <definedName name="_S122_TKA_3_QG">#REF!</definedName>
    <definedName name="_S122_TKA_4_QA">#REF!</definedName>
    <definedName name="_S122_TKA_4_QG">#REF!</definedName>
    <definedName name="_S122_TKA_5_QA">#REF!</definedName>
    <definedName name="_S122_TKA_5_QG">#REF!</definedName>
    <definedName name="_S122_TKA_6_QA">#REF!</definedName>
    <definedName name="_S122_TKA_6_QG">#REF!</definedName>
    <definedName name="_S122_TKA_7_QA">#REF!</definedName>
    <definedName name="_S122_TKA_7_QG">#REF!</definedName>
    <definedName name="_S122_TKA_8_QA">#REF!</definedName>
    <definedName name="_S122_TKA_8_QG">#REF!</definedName>
    <definedName name="_S122_TKA_9_QA">#REF!</definedName>
    <definedName name="_S122_TKA_9_QG">#REF!</definedName>
    <definedName name="_S122_TKL_1_QA">#REF!</definedName>
    <definedName name="_S122_TKL_1_QG">#REF!</definedName>
    <definedName name="_S122_TKL_10_QA">#REF!</definedName>
    <definedName name="_S122_TKL_10_QG">#REF!</definedName>
    <definedName name="_S122_TKL_11_QA">#REF!</definedName>
    <definedName name="_S122_TKL_11_QG">#REF!</definedName>
    <definedName name="_S122_TKL_12_QA">#REF!</definedName>
    <definedName name="_S122_TKL_12_QG">#REF!</definedName>
    <definedName name="_S122_TKL_13_QA">#REF!</definedName>
    <definedName name="_S122_TKL_13_QG">#REF!</definedName>
    <definedName name="_S122_TKL_14_QA">#REF!</definedName>
    <definedName name="_S122_TKL_14_QG">#REF!</definedName>
    <definedName name="_S122_TKL_15_QA">#REF!</definedName>
    <definedName name="_S122_TKL_15_QG">#REF!</definedName>
    <definedName name="_S122_TKL_16_QA">#REF!</definedName>
    <definedName name="_S122_TKL_16_QG">#REF!</definedName>
    <definedName name="_S122_TKL_17_QA">#REF!</definedName>
    <definedName name="_S122_TKL_17_QG">#REF!</definedName>
    <definedName name="_S122_TKL_18_QA">#REF!</definedName>
    <definedName name="_S122_TKL_18_QG">#REF!</definedName>
    <definedName name="_S122_TKL_19_QA">#REF!</definedName>
    <definedName name="_S122_TKL_19_QG">#REF!</definedName>
    <definedName name="_S122_TKL_20_QA">#REF!</definedName>
    <definedName name="_S122_TKL_20_QG">#REF!</definedName>
    <definedName name="_S122_TKL_21_QA">#REF!</definedName>
    <definedName name="_S122_TKL_21_QG">#REF!</definedName>
    <definedName name="_S122_TKL_22_QA">#REF!</definedName>
    <definedName name="_S122_TKL_22_QG">#REF!</definedName>
    <definedName name="_S122_TKL_23_QA">#REF!</definedName>
    <definedName name="_S122_TKL_23_QG">#REF!</definedName>
    <definedName name="_S122_TKL_3_QA">#REF!</definedName>
    <definedName name="_S122_TKL_3_QG">#REF!</definedName>
    <definedName name="_S122_TKL_4_QA">#REF!</definedName>
    <definedName name="_S122_TKL_4_QG">#REF!</definedName>
    <definedName name="_S122_TKL_5_QA">#REF!</definedName>
    <definedName name="_S122_TKL_5_QG">#REF!</definedName>
    <definedName name="_S122_TKL_6_QA">#REF!</definedName>
    <definedName name="_S122_TKL_6_QG">#REF!</definedName>
    <definedName name="_S122_TKL_7_QA">#REF!</definedName>
    <definedName name="_S122_TKL_7_QG">#REF!</definedName>
    <definedName name="_S122_TKL_8_QA">#REF!</definedName>
    <definedName name="_S122_TKL_8_QG">#REF!</definedName>
    <definedName name="_S122_TKL_9_QA">#REF!</definedName>
    <definedName name="_S122_TKL_9_QG">#REF!</definedName>
    <definedName name="_S122_TKL_99_QA">#REF!</definedName>
    <definedName name="_S122_TKL_99_QG">#REF!</definedName>
    <definedName name="_S122_TNA_1_QA">#REF!</definedName>
    <definedName name="_S122_TNA_1_QG">#REF!</definedName>
    <definedName name="_S122_TNA_10_QA">#REF!</definedName>
    <definedName name="_S122_TNA_10_QG">#REF!</definedName>
    <definedName name="_S122_TNA_11_QA">#REF!</definedName>
    <definedName name="_S122_TNA_11_QG">#REF!</definedName>
    <definedName name="_S122_TNA_12_QA">#REF!</definedName>
    <definedName name="_S122_TNA_12_QG">#REF!</definedName>
    <definedName name="_S122_TNA_13_QA">#REF!</definedName>
    <definedName name="_S122_TNA_13_QG">#REF!</definedName>
    <definedName name="_S122_TNA_14_QA">#REF!</definedName>
    <definedName name="_S122_TNA_14_QG">#REF!</definedName>
    <definedName name="_S122_TNA_15_QA">#REF!</definedName>
    <definedName name="_S122_TNA_15_QG">#REF!</definedName>
    <definedName name="_S122_TNA_16_QA">#REF!</definedName>
    <definedName name="_S122_TNA_16_QG">#REF!</definedName>
    <definedName name="_S122_TNA_17_QA">#REF!</definedName>
    <definedName name="_S122_TNA_17_QG">#REF!</definedName>
    <definedName name="_S122_TNA_18_QA">#REF!</definedName>
    <definedName name="_S122_TNA_18_QG">#REF!</definedName>
    <definedName name="_S122_TNA_19_QA">#REF!</definedName>
    <definedName name="_S122_TNA_19_QG">#REF!</definedName>
    <definedName name="_S122_TNA_2_QA">#REF!</definedName>
    <definedName name="_S122_TNA_2_QG">#REF!</definedName>
    <definedName name="_S122_TNA_20_QA">#REF!</definedName>
    <definedName name="_S122_TNA_20_QG">#REF!</definedName>
    <definedName name="_S122_TNA_21_QA">#REF!</definedName>
    <definedName name="_S122_TNA_21_QG">#REF!</definedName>
    <definedName name="_S122_TNA_22_QA">#REF!</definedName>
    <definedName name="_S122_TNA_22_QG">#REF!</definedName>
    <definedName name="_S122_TNA_23_QA">#REF!</definedName>
    <definedName name="_S122_TNA_23_QG">#REF!</definedName>
    <definedName name="_S122_TNA_3_QA">#REF!</definedName>
    <definedName name="_S122_TNA_3_QG">#REF!</definedName>
    <definedName name="_S122_TNA_4_QA">#REF!</definedName>
    <definedName name="_S122_TNA_4_QG">#REF!</definedName>
    <definedName name="_S122_TNA_5_QA">#REF!</definedName>
    <definedName name="_S122_TNA_5_QG">#REF!</definedName>
    <definedName name="_S122_TNA_6_QA">#REF!</definedName>
    <definedName name="_S122_TNA_6_QG">#REF!</definedName>
    <definedName name="_S122_TNA_7_QA">#REF!</definedName>
    <definedName name="_S122_TNA_7_QG">#REF!</definedName>
    <definedName name="_S122_TNA_8_QA">#REF!</definedName>
    <definedName name="_S122_TNA_8_QG">#REF!</definedName>
    <definedName name="_S122_TNA_9_QA">#REF!</definedName>
    <definedName name="_S122_TNA_9_QG">#REF!</definedName>
    <definedName name="_S122_TNL_1_QA">#REF!</definedName>
    <definedName name="_S122_TNL_1_QG">#REF!</definedName>
    <definedName name="_S122_TNL_10_QA">#REF!</definedName>
    <definedName name="_S122_TNL_10_QG">#REF!</definedName>
    <definedName name="_S122_TNL_11_QA">#REF!</definedName>
    <definedName name="_S122_TNL_11_QG">#REF!</definedName>
    <definedName name="_S122_TNL_12_QA">#REF!</definedName>
    <definedName name="_S122_TNL_12_QG">#REF!</definedName>
    <definedName name="_S122_TNL_13_QA">#REF!</definedName>
    <definedName name="_S122_TNL_13_QG">#REF!</definedName>
    <definedName name="_S122_TNL_14_QA">#REF!</definedName>
    <definedName name="_S122_TNL_14_QG">#REF!</definedName>
    <definedName name="_S122_TNL_15_QA">#REF!</definedName>
    <definedName name="_S122_TNL_15_QG">#REF!</definedName>
    <definedName name="_S122_TNL_16_QA">#REF!</definedName>
    <definedName name="_S122_TNL_16_QG">#REF!</definedName>
    <definedName name="_S122_TNL_17_QA">#REF!</definedName>
    <definedName name="_S122_TNL_17_QG">#REF!</definedName>
    <definedName name="_S122_TNL_18_QA">#REF!</definedName>
    <definedName name="_S122_TNL_18_QG">#REF!</definedName>
    <definedName name="_S122_TNL_19_QA">#REF!</definedName>
    <definedName name="_S122_TNL_19_QG">#REF!</definedName>
    <definedName name="_S122_TNL_20_QA">#REF!</definedName>
    <definedName name="_S122_TNL_20_QG">#REF!</definedName>
    <definedName name="_S122_TNL_21_QA">#REF!</definedName>
    <definedName name="_S122_TNL_21_QG">#REF!</definedName>
    <definedName name="_S122_TNL_22_QA">#REF!</definedName>
    <definedName name="_S122_TNL_22_QG">#REF!</definedName>
    <definedName name="_S122_TNL_23_QA">#REF!</definedName>
    <definedName name="_S122_TNL_23_QG">#REF!</definedName>
    <definedName name="_S122_TNL_3_QA">#REF!</definedName>
    <definedName name="_S122_TNL_3_QG">#REF!</definedName>
    <definedName name="_S122_TNL_4_QA">#REF!</definedName>
    <definedName name="_S122_TNL_4_QG">#REF!</definedName>
    <definedName name="_S122_TNL_5_QA">#REF!</definedName>
    <definedName name="_S122_TNL_5_QG">#REF!</definedName>
    <definedName name="_S122_TNL_6_QA">#REF!</definedName>
    <definedName name="_S122_TNL_6_QG">#REF!</definedName>
    <definedName name="_S122_TNL_7_QA">#REF!</definedName>
    <definedName name="_S122_TNL_7_QG">#REF!</definedName>
    <definedName name="_S122_TNL_8_QA">#REF!</definedName>
    <definedName name="_S122_TNL_8_QG">#REF!</definedName>
    <definedName name="_S122_TNL_9_QA">#REF!</definedName>
    <definedName name="_S122_TNL_9_QG">#REF!</definedName>
    <definedName name="_S122_TNL_99_QA">#REF!</definedName>
    <definedName name="_S122_TNL_99_QG">#REF!</definedName>
    <definedName name="_S123_SKA_1_QA">#REF!</definedName>
    <definedName name="_S123_SKA_1_QG">#REF!</definedName>
    <definedName name="_S123_SKA_1_QM">#REF!</definedName>
    <definedName name="_S123_SKA_10_QA">#REF!</definedName>
    <definedName name="_S123_SKA_10_QG">#REF!</definedName>
    <definedName name="_S123_SKA_10_QM">#REF!</definedName>
    <definedName name="_S123_SKA_11_QA">#REF!</definedName>
    <definedName name="_S123_SKA_11_QG">#REF!</definedName>
    <definedName name="_S123_SKA_11_QM">#REF!</definedName>
    <definedName name="_S123_SKA_12_QA">#REF!</definedName>
    <definedName name="_S123_SKA_12_QG">#REF!</definedName>
    <definedName name="_S123_SKA_12_QM">#REF!</definedName>
    <definedName name="_S123_SKA_13_QA">#REF!</definedName>
    <definedName name="_S123_SKA_13_QG">#REF!</definedName>
    <definedName name="_S123_SKA_13_QM">#REF!</definedName>
    <definedName name="_S123_SKA_14_QA">#REF!</definedName>
    <definedName name="_S123_SKA_14_QG">#REF!</definedName>
    <definedName name="_S123_SKA_14_QM">#REF!</definedName>
    <definedName name="_S123_SKA_15_QA">#REF!</definedName>
    <definedName name="_S123_SKA_15_QG">#REF!</definedName>
    <definedName name="_S123_SKA_15_QM">#REF!</definedName>
    <definedName name="_S123_SKA_16_QA">#REF!</definedName>
    <definedName name="_S123_SKA_16_QG">#REF!</definedName>
    <definedName name="_S123_SKA_16_QM">#REF!</definedName>
    <definedName name="_S123_SKA_17_QA">#REF!</definedName>
    <definedName name="_S123_SKA_17_QG">#REF!</definedName>
    <definedName name="_S123_SKA_17_QM">#REF!</definedName>
    <definedName name="_S123_SKA_18_QA">#REF!</definedName>
    <definedName name="_S123_SKA_18_QG">#REF!</definedName>
    <definedName name="_S123_SKA_18_QM">#REF!</definedName>
    <definedName name="_S123_SKA_19_QA">#REF!</definedName>
    <definedName name="_S123_SKA_19_QG">#REF!</definedName>
    <definedName name="_S123_SKA_19_QM">#REF!</definedName>
    <definedName name="_S123_SKA_2_QA">#REF!</definedName>
    <definedName name="_S123_SKA_2_QG">#REF!</definedName>
    <definedName name="_S123_SKA_2_QM">#REF!</definedName>
    <definedName name="_S123_SKA_20_QA">#REF!</definedName>
    <definedName name="_S123_SKA_20_QG">#REF!</definedName>
    <definedName name="_S123_SKA_20_QM">#REF!</definedName>
    <definedName name="_S123_SKA_21_QA">#REF!</definedName>
    <definedName name="_S123_SKA_21_QG">#REF!</definedName>
    <definedName name="_S123_SKA_21_QM">#REF!</definedName>
    <definedName name="_S123_SKA_22_QA">#REF!</definedName>
    <definedName name="_S123_SKA_22_QG">#REF!</definedName>
    <definedName name="_S123_SKA_22_QM">#REF!</definedName>
    <definedName name="_S123_SKA_23_QA">#REF!</definedName>
    <definedName name="_S123_SKA_23_QG">#REF!</definedName>
    <definedName name="_S123_SKA_23_QM">#REF!</definedName>
    <definedName name="_S123_SKA_3_QA">#REF!</definedName>
    <definedName name="_S123_SKA_3_QG">#REF!</definedName>
    <definedName name="_S123_SKA_3_QM">#REF!</definedName>
    <definedName name="_S123_SKA_4_QA">#REF!</definedName>
    <definedName name="_S123_SKA_4_QG">#REF!</definedName>
    <definedName name="_S123_SKA_4_QM">#REF!</definedName>
    <definedName name="_S123_SKA_5_QA">#REF!</definedName>
    <definedName name="_S123_SKA_5_QG">#REF!</definedName>
    <definedName name="_S123_SKA_5_QM">#REF!</definedName>
    <definedName name="_S123_SKA_6_QA">#REF!</definedName>
    <definedName name="_S123_SKA_6_QG">#REF!</definedName>
    <definedName name="_S123_SKA_6_QM">#REF!</definedName>
    <definedName name="_S123_SKA_7_QA">#REF!</definedName>
    <definedName name="_S123_SKA_7_QG">#REF!</definedName>
    <definedName name="_S123_SKA_7_QM">#REF!</definedName>
    <definedName name="_S123_SKA_8_QA">#REF!</definedName>
    <definedName name="_S123_SKA_8_QG">#REF!</definedName>
    <definedName name="_S123_SKA_8_QM">#REF!</definedName>
    <definedName name="_S123_SKA_9_QA">#REF!</definedName>
    <definedName name="_S123_SKA_9_QG">#REF!</definedName>
    <definedName name="_S123_SKA_9_QM">#REF!</definedName>
    <definedName name="_S123_SKL_1_QA">#REF!</definedName>
    <definedName name="_S123_SKL_1_QG">#REF!</definedName>
    <definedName name="_S123_SKL_10_QA">#REF!</definedName>
    <definedName name="_S123_SKL_10_QG">#REF!</definedName>
    <definedName name="_S123_SKL_11_QA">#REF!</definedName>
    <definedName name="_S123_SKL_11_QG">#REF!</definedName>
    <definedName name="_S123_SKL_12_QA">#REF!</definedName>
    <definedName name="_S123_SKL_12_QG">#REF!</definedName>
    <definedName name="_S123_SKL_13_QA">#REF!</definedName>
    <definedName name="_S123_SKL_13_QG">#REF!</definedName>
    <definedName name="_S123_SKL_14_QA">#REF!</definedName>
    <definedName name="_S123_SKL_14_QG">#REF!</definedName>
    <definedName name="_S123_SKL_15_QA">#REF!</definedName>
    <definedName name="_S123_SKL_15_QG">#REF!</definedName>
    <definedName name="_S123_SKL_16_QA">#REF!</definedName>
    <definedName name="_S123_SKL_16_QG">#REF!</definedName>
    <definedName name="_S123_SKL_17_QA">#REF!</definedName>
    <definedName name="_S123_SKL_17_QG">#REF!</definedName>
    <definedName name="_S123_SKL_18_QA">#REF!</definedName>
    <definedName name="_S123_SKL_18_QG">#REF!</definedName>
    <definedName name="_S123_SKL_19_QA">#REF!</definedName>
    <definedName name="_S123_SKL_19_QG">#REF!</definedName>
    <definedName name="_S123_SKL_20_QA">#REF!</definedName>
    <definedName name="_S123_SKL_20_QG">#REF!</definedName>
    <definedName name="_S123_SKL_21_QA">#REF!</definedName>
    <definedName name="_S123_SKL_21_QG">#REF!</definedName>
    <definedName name="_S123_SKL_22_QA">#REF!</definedName>
    <definedName name="_S123_SKL_22_QG">#REF!</definedName>
    <definedName name="_S123_SKL_23_QA">#REF!</definedName>
    <definedName name="_S123_SKL_23_QG">#REF!</definedName>
    <definedName name="_S123_SKL_3_QA">#REF!</definedName>
    <definedName name="_S123_SKL_3_QG">#REF!</definedName>
    <definedName name="_S123_SKL_4_QA">#REF!</definedName>
    <definedName name="_S123_SKL_4_QG">#REF!</definedName>
    <definedName name="_S123_SKL_5_QA">#REF!</definedName>
    <definedName name="_S123_SKL_5_QG">#REF!</definedName>
    <definedName name="_S123_SKL_6_QA">#REF!</definedName>
    <definedName name="_S123_SKL_6_QG">#REF!</definedName>
    <definedName name="_S123_SKL_7_QA">#REF!</definedName>
    <definedName name="_S123_SKL_7_QG">#REF!</definedName>
    <definedName name="_S123_SKL_8_QA">#REF!</definedName>
    <definedName name="_S123_SKL_8_QG">#REF!</definedName>
    <definedName name="_S123_SKL_9_QA">#REF!</definedName>
    <definedName name="_S123_SKL_9_QG">#REF!</definedName>
    <definedName name="_S123_SKL_99_QA">#REF!</definedName>
    <definedName name="_S123_SKL_99_QG">#REF!</definedName>
    <definedName name="_S123_SNA_1_QA">#REF!</definedName>
    <definedName name="_S123_SNA_1_QG">#REF!</definedName>
    <definedName name="_S123_SNA_10_QA">#REF!</definedName>
    <definedName name="_S123_SNA_10_QG">#REF!</definedName>
    <definedName name="_S123_SNA_11_QA">#REF!</definedName>
    <definedName name="_S123_SNA_11_QG">#REF!</definedName>
    <definedName name="_S123_SNA_12_QA">#REF!</definedName>
    <definedName name="_S123_SNA_12_QG">#REF!</definedName>
    <definedName name="_S123_SNA_13_QA">#REF!</definedName>
    <definedName name="_S123_SNA_13_QG">#REF!</definedName>
    <definedName name="_S123_SNA_14_QA">#REF!</definedName>
    <definedName name="_S123_SNA_14_QG">#REF!</definedName>
    <definedName name="_S123_SNA_15_QA">#REF!</definedName>
    <definedName name="_S123_SNA_15_QG">#REF!</definedName>
    <definedName name="_S123_SNA_16_QA">#REF!</definedName>
    <definedName name="_S123_SNA_16_QG">#REF!</definedName>
    <definedName name="_S123_SNA_17_QA">#REF!</definedName>
    <definedName name="_S123_SNA_17_QG">#REF!</definedName>
    <definedName name="_S123_SNA_18_QA">#REF!</definedName>
    <definedName name="_S123_SNA_18_QG">#REF!</definedName>
    <definedName name="_S123_SNA_19_QA">#REF!</definedName>
    <definedName name="_S123_SNA_19_QG">#REF!</definedName>
    <definedName name="_S123_SNA_2_QA">#REF!</definedName>
    <definedName name="_S123_SNA_2_QG">#REF!</definedName>
    <definedName name="_S123_SNA_20_QA">#REF!</definedName>
    <definedName name="_S123_SNA_20_QG">#REF!</definedName>
    <definedName name="_S123_SNA_21_QA">#REF!</definedName>
    <definedName name="_S123_SNA_21_QG">#REF!</definedName>
    <definedName name="_S123_SNA_22_QA">#REF!</definedName>
    <definedName name="_S123_SNA_22_QG">#REF!</definedName>
    <definedName name="_S123_SNA_23_QA">#REF!</definedName>
    <definedName name="_S123_SNA_23_QG">#REF!</definedName>
    <definedName name="_S123_SNA_3_QA">#REF!</definedName>
    <definedName name="_S123_SNA_3_QG">#REF!</definedName>
    <definedName name="_S123_SNA_4_QA">#REF!</definedName>
    <definedName name="_S123_SNA_4_QG">#REF!</definedName>
    <definedName name="_S123_SNA_5_QA">#REF!</definedName>
    <definedName name="_S123_SNA_5_QG">#REF!</definedName>
    <definedName name="_S123_SNA_6_QA">#REF!</definedName>
    <definedName name="_S123_SNA_6_QG">#REF!</definedName>
    <definedName name="_S123_SNA_7_QA">#REF!</definedName>
    <definedName name="_S123_SNA_7_QG">#REF!</definedName>
    <definedName name="_S123_SNA_8_QA">#REF!</definedName>
    <definedName name="_S123_SNA_8_QG">#REF!</definedName>
    <definedName name="_S123_SNA_9_QA">#REF!</definedName>
    <definedName name="_S123_SNA_9_QG">#REF!</definedName>
    <definedName name="_S123_SNL_1_QA">#REF!</definedName>
    <definedName name="_S123_SNL_1_QG">#REF!</definedName>
    <definedName name="_S123_SNL_10_QA">#REF!</definedName>
    <definedName name="_S123_SNL_10_QG">#REF!</definedName>
    <definedName name="_S123_SNL_11_QA">#REF!</definedName>
    <definedName name="_S123_SNL_11_QG">#REF!</definedName>
    <definedName name="_S123_SNL_12_QA">#REF!</definedName>
    <definedName name="_S123_SNL_12_QG">#REF!</definedName>
    <definedName name="_S123_SNL_13_QA">#REF!</definedName>
    <definedName name="_S123_SNL_13_QG">#REF!</definedName>
    <definedName name="_S123_SNL_14_QA">#REF!</definedName>
    <definedName name="_S123_SNL_14_QG">#REF!</definedName>
    <definedName name="_S123_SNL_15_QA">#REF!</definedName>
    <definedName name="_S123_SNL_15_QG">#REF!</definedName>
    <definedName name="_S123_SNL_16_QA">#REF!</definedName>
    <definedName name="_S123_SNL_16_QG">#REF!</definedName>
    <definedName name="_S123_SNL_17_QA">#REF!</definedName>
    <definedName name="_S123_SNL_17_QG">#REF!</definedName>
    <definedName name="_S123_SNL_18_QA">#REF!</definedName>
    <definedName name="_S123_SNL_18_QG">#REF!</definedName>
    <definedName name="_S123_SNL_19_QA">#REF!</definedName>
    <definedName name="_S123_SNL_19_QG">#REF!</definedName>
    <definedName name="_S123_SNL_20_QA">#REF!</definedName>
    <definedName name="_S123_SNL_20_QG">#REF!</definedName>
    <definedName name="_S123_SNL_21_QA">#REF!</definedName>
    <definedName name="_S123_SNL_21_QG">#REF!</definedName>
    <definedName name="_S123_SNL_22_QA">#REF!</definedName>
    <definedName name="_S123_SNL_22_QG">#REF!</definedName>
    <definedName name="_S123_SNL_23_QA">#REF!</definedName>
    <definedName name="_S123_SNL_23_QG">#REF!</definedName>
    <definedName name="_S123_SNL_3_QA">#REF!</definedName>
    <definedName name="_S123_SNL_3_QG">#REF!</definedName>
    <definedName name="_S123_SNL_4_QA">#REF!</definedName>
    <definedName name="_S123_SNL_4_QG">#REF!</definedName>
    <definedName name="_S123_SNL_5_QA">#REF!</definedName>
    <definedName name="_S123_SNL_5_QG">#REF!</definedName>
    <definedName name="_S123_SNL_6_QA">#REF!</definedName>
    <definedName name="_S123_SNL_6_QG">#REF!</definedName>
    <definedName name="_S123_SNL_7_QA">#REF!</definedName>
    <definedName name="_S123_SNL_7_QG">#REF!</definedName>
    <definedName name="_S123_SNL_8_QA">#REF!</definedName>
    <definedName name="_S123_SNL_8_QG">#REF!</definedName>
    <definedName name="_S123_SNL_9_QA">#REF!</definedName>
    <definedName name="_S123_SNL_9_QG">#REF!</definedName>
    <definedName name="_S123_SNL_99_QA">#REF!</definedName>
    <definedName name="_S123_SNL_99_QG">#REF!</definedName>
    <definedName name="_S123_TKA_1_QA">#REF!</definedName>
    <definedName name="_S123_TKA_1_QG">#REF!</definedName>
    <definedName name="_S123_TKA_10_QA">#REF!</definedName>
    <definedName name="_S123_TKA_10_QG">#REF!</definedName>
    <definedName name="_S123_TKA_11_QA">#REF!</definedName>
    <definedName name="_S123_TKA_11_QG">#REF!</definedName>
    <definedName name="_S123_TKA_12_QA">#REF!</definedName>
    <definedName name="_S123_TKA_12_QG">#REF!</definedName>
    <definedName name="_S123_TKA_13_QA">#REF!</definedName>
    <definedName name="_S123_TKA_13_QG">#REF!</definedName>
    <definedName name="_S123_TKA_14_QA">#REF!</definedName>
    <definedName name="_S123_TKA_14_QG">#REF!</definedName>
    <definedName name="_S123_TKA_15_QA">#REF!</definedName>
    <definedName name="_S123_TKA_15_QG">#REF!</definedName>
    <definedName name="_S123_TKA_16_QA">#REF!</definedName>
    <definedName name="_S123_TKA_16_QG">#REF!</definedName>
    <definedName name="_S123_TKA_17_QA">#REF!</definedName>
    <definedName name="_S123_TKA_17_QG">#REF!</definedName>
    <definedName name="_S123_TKA_18_QA">#REF!</definedName>
    <definedName name="_S123_TKA_18_QG">#REF!</definedName>
    <definedName name="_S123_TKA_19_QA">#REF!</definedName>
    <definedName name="_S123_TKA_19_QG">#REF!</definedName>
    <definedName name="_S123_TKA_2_QA">#REF!</definedName>
    <definedName name="_S123_TKA_2_QG">#REF!</definedName>
    <definedName name="_S123_TKA_20_QA">#REF!</definedName>
    <definedName name="_S123_TKA_20_QG">#REF!</definedName>
    <definedName name="_S123_TKA_21_QA">#REF!</definedName>
    <definedName name="_S123_TKA_21_QG">#REF!</definedName>
    <definedName name="_S123_TKA_22_QA">#REF!</definedName>
    <definedName name="_S123_TKA_22_QG">#REF!</definedName>
    <definedName name="_S123_TKA_23_QA">#REF!</definedName>
    <definedName name="_S123_TKA_23_QG">#REF!</definedName>
    <definedName name="_S123_TKA_3_QA">#REF!</definedName>
    <definedName name="_S123_TKA_3_QG">#REF!</definedName>
    <definedName name="_S123_TKA_4_QA">#REF!</definedName>
    <definedName name="_S123_TKA_4_QG">#REF!</definedName>
    <definedName name="_S123_TKA_5_QA">#REF!</definedName>
    <definedName name="_S123_TKA_5_QG">#REF!</definedName>
    <definedName name="_S123_TKA_6_QA">#REF!</definedName>
    <definedName name="_S123_TKA_6_QG">#REF!</definedName>
    <definedName name="_S123_TKA_7_QA">#REF!</definedName>
    <definedName name="_S123_TKA_7_QG">#REF!</definedName>
    <definedName name="_S123_TKA_8_QA">#REF!</definedName>
    <definedName name="_S123_TKA_8_QG">#REF!</definedName>
    <definedName name="_S123_TKA_9_QA">#REF!</definedName>
    <definedName name="_S123_TKA_9_QG">#REF!</definedName>
    <definedName name="_S123_TKL_1_QA">#REF!</definedName>
    <definedName name="_S123_TKL_1_QG">#REF!</definedName>
    <definedName name="_S123_TKL_10_QA">#REF!</definedName>
    <definedName name="_S123_TKL_10_QG">#REF!</definedName>
    <definedName name="_S123_TKL_11_QA">#REF!</definedName>
    <definedName name="_S123_TKL_11_QG">#REF!</definedName>
    <definedName name="_S123_TKL_12_QA">#REF!</definedName>
    <definedName name="_S123_TKL_12_QG">#REF!</definedName>
    <definedName name="_S123_TKL_13_QA">#REF!</definedName>
    <definedName name="_S123_TKL_13_QG">#REF!</definedName>
    <definedName name="_S123_TKL_14_QA">#REF!</definedName>
    <definedName name="_S123_TKL_14_QG">#REF!</definedName>
    <definedName name="_S123_TKL_15_QA">#REF!</definedName>
    <definedName name="_S123_TKL_15_QG">#REF!</definedName>
    <definedName name="_S123_TKL_16_QA">#REF!</definedName>
    <definedName name="_S123_TKL_16_QG">#REF!</definedName>
    <definedName name="_S123_TKL_17_QA">#REF!</definedName>
    <definedName name="_S123_TKL_17_QG">#REF!</definedName>
    <definedName name="_S123_TKL_18_QA">#REF!</definedName>
    <definedName name="_S123_TKL_18_QG">#REF!</definedName>
    <definedName name="_S123_TKL_19_QA">#REF!</definedName>
    <definedName name="_S123_TKL_19_QG">#REF!</definedName>
    <definedName name="_S123_TKL_20_QA">#REF!</definedName>
    <definedName name="_S123_TKL_20_QG">#REF!</definedName>
    <definedName name="_S123_TKL_21_QA">#REF!</definedName>
    <definedName name="_S123_TKL_21_QG">#REF!</definedName>
    <definedName name="_S123_TKL_22_QA">#REF!</definedName>
    <definedName name="_S123_TKL_22_QG">#REF!</definedName>
    <definedName name="_S123_TKL_23_QA">#REF!</definedName>
    <definedName name="_S123_TKL_23_QG">#REF!</definedName>
    <definedName name="_S123_TKL_3_QA">#REF!</definedName>
    <definedName name="_S123_TKL_3_QG">#REF!</definedName>
    <definedName name="_S123_TKL_4_QA">#REF!</definedName>
    <definedName name="_S123_TKL_4_QG">#REF!</definedName>
    <definedName name="_S123_TKL_5_QA">#REF!</definedName>
    <definedName name="_S123_TKL_5_QG">#REF!</definedName>
    <definedName name="_S123_TKL_6_QA">#REF!</definedName>
    <definedName name="_S123_TKL_6_QG">#REF!</definedName>
    <definedName name="_S123_TKL_7_QA">#REF!</definedName>
    <definedName name="_S123_TKL_7_QG">#REF!</definedName>
    <definedName name="_S123_TKL_8_QA">#REF!</definedName>
    <definedName name="_S123_TKL_8_QG">#REF!</definedName>
    <definedName name="_S123_TKL_9_QA">#REF!</definedName>
    <definedName name="_S123_TKL_9_QG">#REF!</definedName>
    <definedName name="_S123_TKL_99_QA">#REF!</definedName>
    <definedName name="_S123_TKL_99_QG">#REF!</definedName>
    <definedName name="_S123_TNA_1_QA">#REF!</definedName>
    <definedName name="_S123_TNA_1_QG">#REF!</definedName>
    <definedName name="_S123_TNA_10_QA">#REF!</definedName>
    <definedName name="_S123_TNA_10_QG">#REF!</definedName>
    <definedName name="_S123_TNA_11_QA">#REF!</definedName>
    <definedName name="_S123_TNA_11_QG">#REF!</definedName>
    <definedName name="_S123_TNA_12_QA">#REF!</definedName>
    <definedName name="_S123_TNA_12_QG">#REF!</definedName>
    <definedName name="_S123_TNA_13_QA">#REF!</definedName>
    <definedName name="_S123_TNA_13_QG">#REF!</definedName>
    <definedName name="_S123_TNA_14_QA">#REF!</definedName>
    <definedName name="_S123_TNA_14_QG">#REF!</definedName>
    <definedName name="_S123_TNA_15_QA">#REF!</definedName>
    <definedName name="_S123_TNA_15_QG">#REF!</definedName>
    <definedName name="_S123_TNA_16_QA">#REF!</definedName>
    <definedName name="_S123_TNA_16_QG">#REF!</definedName>
    <definedName name="_S123_TNA_17_QA">#REF!</definedName>
    <definedName name="_S123_TNA_17_QG">#REF!</definedName>
    <definedName name="_S123_TNA_18_QA">#REF!</definedName>
    <definedName name="_S123_TNA_18_QG">#REF!</definedName>
    <definedName name="_S123_TNA_19_QA">#REF!</definedName>
    <definedName name="_S123_TNA_19_QG">#REF!</definedName>
    <definedName name="_S123_TNA_2_QA">#REF!</definedName>
    <definedName name="_S123_TNA_2_QG">#REF!</definedName>
    <definedName name="_S123_TNA_20_QA">#REF!</definedName>
    <definedName name="_S123_TNA_20_QG">#REF!</definedName>
    <definedName name="_S123_TNA_21_QA">#REF!</definedName>
    <definedName name="_S123_TNA_21_QG">#REF!</definedName>
    <definedName name="_S123_TNA_22_QA">#REF!</definedName>
    <definedName name="_S123_TNA_22_QG">#REF!</definedName>
    <definedName name="_S123_TNA_23_QA">#REF!</definedName>
    <definedName name="_S123_TNA_23_QG">#REF!</definedName>
    <definedName name="_S123_TNA_3_QA">#REF!</definedName>
    <definedName name="_S123_TNA_3_QG">#REF!</definedName>
    <definedName name="_S123_TNA_4_QA">#REF!</definedName>
    <definedName name="_S123_TNA_4_QG">#REF!</definedName>
    <definedName name="_S123_TNA_5_QA">#REF!</definedName>
    <definedName name="_S123_TNA_5_QG">#REF!</definedName>
    <definedName name="_S123_TNA_6_QA">#REF!</definedName>
    <definedName name="_S123_TNA_6_QG">#REF!</definedName>
    <definedName name="_S123_TNA_7_QA">#REF!</definedName>
    <definedName name="_S123_TNA_7_QG">#REF!</definedName>
    <definedName name="_S123_TNA_8_QA">#REF!</definedName>
    <definedName name="_S123_TNA_8_QG">#REF!</definedName>
    <definedName name="_S123_TNA_9_QA">#REF!</definedName>
    <definedName name="_S123_TNA_9_QG">#REF!</definedName>
    <definedName name="_S123_TNL_1_QA">#REF!</definedName>
    <definedName name="_S123_TNL_1_QG">#REF!</definedName>
    <definedName name="_S123_TNL_10_QA">#REF!</definedName>
    <definedName name="_S123_TNL_10_QG">#REF!</definedName>
    <definedName name="_S123_TNL_11_QA">#REF!</definedName>
    <definedName name="_S123_TNL_11_QG">#REF!</definedName>
    <definedName name="_S123_TNL_12_QA">#REF!</definedName>
    <definedName name="_S123_TNL_12_QG">#REF!</definedName>
    <definedName name="_S123_TNL_13_QA">#REF!</definedName>
    <definedName name="_S123_TNL_13_QG">#REF!</definedName>
    <definedName name="_S123_TNL_14_QA">#REF!</definedName>
    <definedName name="_S123_TNL_14_QG">#REF!</definedName>
    <definedName name="_S123_TNL_15_QA">#REF!</definedName>
    <definedName name="_S123_TNL_15_QG">#REF!</definedName>
    <definedName name="_S123_TNL_16_QA">#REF!</definedName>
    <definedName name="_S123_TNL_16_QG">#REF!</definedName>
    <definedName name="_S123_TNL_17_QA">#REF!</definedName>
    <definedName name="_S123_TNL_17_QG">#REF!</definedName>
    <definedName name="_S123_TNL_18_QA">#REF!</definedName>
    <definedName name="_S123_TNL_18_QG">#REF!</definedName>
    <definedName name="_S123_TNL_19_QA">#REF!</definedName>
    <definedName name="_S123_TNL_19_QG">#REF!</definedName>
    <definedName name="_S123_TNL_20_QA">#REF!</definedName>
    <definedName name="_S123_TNL_20_QG">#REF!</definedName>
    <definedName name="_S123_TNL_21_QA">#REF!</definedName>
    <definedName name="_S123_TNL_21_QG">#REF!</definedName>
    <definedName name="_S123_TNL_22_QA">#REF!</definedName>
    <definedName name="_S123_TNL_22_QG">#REF!</definedName>
    <definedName name="_S123_TNL_23_QA">#REF!</definedName>
    <definedName name="_S123_TNL_23_QG">#REF!</definedName>
    <definedName name="_S123_TNL_3_QA">#REF!</definedName>
    <definedName name="_S123_TNL_3_QG">#REF!</definedName>
    <definedName name="_S123_TNL_4_QA">#REF!</definedName>
    <definedName name="_S123_TNL_4_QG">#REF!</definedName>
    <definedName name="_S123_TNL_5_QA">#REF!</definedName>
    <definedName name="_S123_TNL_5_QG">#REF!</definedName>
    <definedName name="_S123_TNL_6_QA">#REF!</definedName>
    <definedName name="_S123_TNL_6_QG">#REF!</definedName>
    <definedName name="_S123_TNL_7_QA">#REF!</definedName>
    <definedName name="_S123_TNL_7_QG">#REF!</definedName>
    <definedName name="_S123_TNL_8_QA">#REF!</definedName>
    <definedName name="_S123_TNL_8_QG">#REF!</definedName>
    <definedName name="_S123_TNL_9_QA">#REF!</definedName>
    <definedName name="_S123_TNL_9_QG">#REF!</definedName>
    <definedName name="_S123_TNL_99_QA">#REF!</definedName>
    <definedName name="_S123_TNL_99_QG">#REF!</definedName>
    <definedName name="_S124_SKA_1_QA">#REF!</definedName>
    <definedName name="_S124_SKA_1_QG">#REF!</definedName>
    <definedName name="_S124_SKA_10_QA">#REF!</definedName>
    <definedName name="_S124_SKA_10_QG">#REF!</definedName>
    <definedName name="_S124_SKA_11_QA">#REF!</definedName>
    <definedName name="_S124_SKA_11_QG">#REF!</definedName>
    <definedName name="_S124_SKA_12_QA">#REF!</definedName>
    <definedName name="_S124_SKA_12_QG">#REF!</definedName>
    <definedName name="_S124_SKA_13_QA">#REF!</definedName>
    <definedName name="_S124_SKA_13_QG">#REF!</definedName>
    <definedName name="_S124_SKA_14_QA">#REF!</definedName>
    <definedName name="_S124_SKA_14_QG">#REF!</definedName>
    <definedName name="_S124_SKA_15_QA">#REF!</definedName>
    <definedName name="_S124_SKA_15_QG">#REF!</definedName>
    <definedName name="_S124_SKA_16_QA">#REF!</definedName>
    <definedName name="_S124_SKA_16_QG">#REF!</definedName>
    <definedName name="_S124_SKA_17_QA">#REF!</definedName>
    <definedName name="_S124_SKA_17_QG">#REF!</definedName>
    <definedName name="_S124_SKA_18_QA">#REF!</definedName>
    <definedName name="_S124_SKA_18_QG">#REF!</definedName>
    <definedName name="_S124_SKA_19_QA">#REF!</definedName>
    <definedName name="_S124_SKA_19_QG">#REF!</definedName>
    <definedName name="_S124_SKA_2_QA">#REF!</definedName>
    <definedName name="_S124_SKA_2_QG">#REF!</definedName>
    <definedName name="_S124_SKA_20_QA">#REF!</definedName>
    <definedName name="_S124_SKA_20_QG">#REF!</definedName>
    <definedName name="_S124_SKA_21_QA">#REF!</definedName>
    <definedName name="_S124_SKA_21_QG">#REF!</definedName>
    <definedName name="_S124_SKA_22_QA">#REF!</definedName>
    <definedName name="_S124_SKA_22_QG">#REF!</definedName>
    <definedName name="_S124_SKA_23_QA">#REF!</definedName>
    <definedName name="_S124_SKA_23_QG">#REF!</definedName>
    <definedName name="_S124_SKA_3_QA">#REF!</definedName>
    <definedName name="_S124_SKA_3_QG">#REF!</definedName>
    <definedName name="_S124_SKA_4_QA">#REF!</definedName>
    <definedName name="_S124_SKA_4_QG">#REF!</definedName>
    <definedName name="_S124_SKA_5_QA">#REF!</definedName>
    <definedName name="_S124_SKA_5_QG">#REF!</definedName>
    <definedName name="_S124_SKA_6_QA">#REF!</definedName>
    <definedName name="_S124_SKA_6_QG">#REF!</definedName>
    <definedName name="_S124_SKA_7_QA">#REF!</definedName>
    <definedName name="_S124_SKA_7_QG">#REF!</definedName>
    <definedName name="_S124_SKA_8_QA">#REF!</definedName>
    <definedName name="_S124_SKA_8_QG">#REF!</definedName>
    <definedName name="_S124_SKA_9_QA">#REF!</definedName>
    <definedName name="_S124_SKA_9_QG">#REF!</definedName>
    <definedName name="_S124_SKL_1_QA">#REF!</definedName>
    <definedName name="_S124_SKL_1_QG">#REF!</definedName>
    <definedName name="_S124_SKL_10_QA">#REF!</definedName>
    <definedName name="_S124_SKL_10_QG">#REF!</definedName>
    <definedName name="_S124_SKL_11_QA">#REF!</definedName>
    <definedName name="_S124_SKL_11_QG">#REF!</definedName>
    <definedName name="_S124_SKL_12_QA">#REF!</definedName>
    <definedName name="_S124_SKL_12_QG">#REF!</definedName>
    <definedName name="_S124_SKL_13_QA">#REF!</definedName>
    <definedName name="_S124_SKL_13_QG">#REF!</definedName>
    <definedName name="_S124_SKL_14_QA">#REF!</definedName>
    <definedName name="_S124_SKL_14_QG">#REF!</definedName>
    <definedName name="_S124_SKL_15_QA">#REF!</definedName>
    <definedName name="_S124_SKL_15_QG">#REF!</definedName>
    <definedName name="_S124_SKL_16_QA">#REF!</definedName>
    <definedName name="_S124_SKL_16_QG">#REF!</definedName>
    <definedName name="_S124_SKL_17_QA">#REF!</definedName>
    <definedName name="_S124_SKL_17_QG">#REF!</definedName>
    <definedName name="_S124_SKL_18_QA">#REF!</definedName>
    <definedName name="_S124_SKL_18_QG">#REF!</definedName>
    <definedName name="_S124_SKL_19_QA">#REF!</definedName>
    <definedName name="_S124_SKL_19_QG">#REF!</definedName>
    <definedName name="_S124_SKL_20_QA">#REF!</definedName>
    <definedName name="_S124_SKL_20_QG">#REF!</definedName>
    <definedName name="_S124_SKL_21_QA">#REF!</definedName>
    <definedName name="_S124_SKL_21_QG">#REF!</definedName>
    <definedName name="_S124_SKL_22_QA">#REF!</definedName>
    <definedName name="_S124_SKL_22_QG">#REF!</definedName>
    <definedName name="_S124_SKL_23_QA">#REF!</definedName>
    <definedName name="_S124_SKL_23_QG">#REF!</definedName>
    <definedName name="_S124_SKL_3_QA">#REF!</definedName>
    <definedName name="_S124_SKL_3_QG">#REF!</definedName>
    <definedName name="_S124_SKL_4_QA">#REF!</definedName>
    <definedName name="_S124_SKL_4_QG">#REF!</definedName>
    <definedName name="_S124_SKL_5_QA">#REF!</definedName>
    <definedName name="_S124_SKL_5_QG">#REF!</definedName>
    <definedName name="_S124_SKL_6_QA">#REF!</definedName>
    <definedName name="_S124_SKL_6_QG">#REF!</definedName>
    <definedName name="_S124_SKL_7_QA">#REF!</definedName>
    <definedName name="_S124_SKL_7_QG">#REF!</definedName>
    <definedName name="_S124_SKL_8_QA">#REF!</definedName>
    <definedName name="_S124_SKL_8_QG">#REF!</definedName>
    <definedName name="_S124_SKL_9_QA">#REF!</definedName>
    <definedName name="_S124_SKL_9_QG">#REF!</definedName>
    <definedName name="_S124_SKL_99_QA">#REF!</definedName>
    <definedName name="_S124_SKL_99_QG">#REF!</definedName>
    <definedName name="_S124_SNA_1_QA">#REF!</definedName>
    <definedName name="_S124_SNA_1_QG">#REF!</definedName>
    <definedName name="_S124_SNA_10_QA">#REF!</definedName>
    <definedName name="_S124_SNA_10_QG">#REF!</definedName>
    <definedName name="_S124_SNA_11_QA">#REF!</definedName>
    <definedName name="_S124_SNA_11_QG">#REF!</definedName>
    <definedName name="_S124_SNA_12_QA">#REF!</definedName>
    <definedName name="_S124_SNA_12_QG">#REF!</definedName>
    <definedName name="_S124_SNA_13_QA">#REF!</definedName>
    <definedName name="_S124_SNA_13_QG">#REF!</definedName>
    <definedName name="_S124_SNA_14_QA">#REF!</definedName>
    <definedName name="_S124_SNA_14_QG">#REF!</definedName>
    <definedName name="_S124_SNA_15_QA">#REF!</definedName>
    <definedName name="_S124_SNA_15_QG">#REF!</definedName>
    <definedName name="_S124_SNA_16_QA">#REF!</definedName>
    <definedName name="_S124_SNA_16_QG">#REF!</definedName>
    <definedName name="_S124_SNA_17_QA">#REF!</definedName>
    <definedName name="_S124_SNA_17_QG">#REF!</definedName>
    <definedName name="_S124_SNA_18_QA">#REF!</definedName>
    <definedName name="_S124_SNA_18_QG">#REF!</definedName>
    <definedName name="_S124_SNA_19_QA">#REF!</definedName>
    <definedName name="_S124_SNA_19_QG">#REF!</definedName>
    <definedName name="_S124_SNA_2_QA">#REF!</definedName>
    <definedName name="_S124_SNA_2_QG">#REF!</definedName>
    <definedName name="_S124_SNA_20_QA">#REF!</definedName>
    <definedName name="_S124_SNA_20_QG">#REF!</definedName>
    <definedName name="_S124_SNA_21_QA">#REF!</definedName>
    <definedName name="_S124_SNA_21_QG">#REF!</definedName>
    <definedName name="_S124_SNA_22_QA">#REF!</definedName>
    <definedName name="_S124_SNA_22_QG">#REF!</definedName>
    <definedName name="_S124_SNA_23_QA">#REF!</definedName>
    <definedName name="_S124_SNA_23_QG">#REF!</definedName>
    <definedName name="_S124_SNA_3_QA">#REF!</definedName>
    <definedName name="_S124_SNA_3_QG">#REF!</definedName>
    <definedName name="_S124_SNA_4_QA">#REF!</definedName>
    <definedName name="_S124_SNA_4_QG">#REF!</definedName>
    <definedName name="_S124_SNA_5_QA">#REF!</definedName>
    <definedName name="_S124_SNA_5_QG">#REF!</definedName>
    <definedName name="_S124_SNA_6_QA">#REF!</definedName>
    <definedName name="_S124_SNA_6_QG">#REF!</definedName>
    <definedName name="_S124_SNA_7_QA">#REF!</definedName>
    <definedName name="_S124_SNA_7_QG">#REF!</definedName>
    <definedName name="_S124_SNA_8_QA">#REF!</definedName>
    <definedName name="_S124_SNA_8_QG">#REF!</definedName>
    <definedName name="_S124_SNA_9_QA">#REF!</definedName>
    <definedName name="_S124_SNA_9_QG">#REF!</definedName>
    <definedName name="_S124_SNL_1_QA">#REF!</definedName>
    <definedName name="_S124_SNL_1_QG">#REF!</definedName>
    <definedName name="_S124_SNL_10_QA">#REF!</definedName>
    <definedName name="_S124_SNL_10_QG">#REF!</definedName>
    <definedName name="_S124_SNL_11_QA">#REF!</definedName>
    <definedName name="_S124_SNL_11_QG">#REF!</definedName>
    <definedName name="_S124_SNL_12_QA">#REF!</definedName>
    <definedName name="_S124_SNL_12_QG">#REF!</definedName>
    <definedName name="_S124_SNL_13_QA">#REF!</definedName>
    <definedName name="_S124_SNL_13_QG">#REF!</definedName>
    <definedName name="_S124_SNL_14_QA">#REF!</definedName>
    <definedName name="_S124_SNL_14_QG">#REF!</definedName>
    <definedName name="_S124_SNL_15_QA">#REF!</definedName>
    <definedName name="_S124_SNL_15_QG">#REF!</definedName>
    <definedName name="_S124_SNL_16_QA">#REF!</definedName>
    <definedName name="_S124_SNL_16_QG">#REF!</definedName>
    <definedName name="_S124_SNL_17_QA">#REF!</definedName>
    <definedName name="_S124_SNL_17_QG">#REF!</definedName>
    <definedName name="_S124_SNL_18_QA">#REF!</definedName>
    <definedName name="_S124_SNL_18_QG">#REF!</definedName>
    <definedName name="_S124_SNL_19_QA">#REF!</definedName>
    <definedName name="_S124_SNL_19_QG">#REF!</definedName>
    <definedName name="_S124_SNL_20_QA">#REF!</definedName>
    <definedName name="_S124_SNL_20_QG">#REF!</definedName>
    <definedName name="_S124_SNL_21_QA">#REF!</definedName>
    <definedName name="_S124_SNL_21_QG">#REF!</definedName>
    <definedName name="_S124_SNL_22_QA">#REF!</definedName>
    <definedName name="_S124_SNL_22_QG">#REF!</definedName>
    <definedName name="_S124_SNL_23_QA">#REF!</definedName>
    <definedName name="_S124_SNL_23_QG">#REF!</definedName>
    <definedName name="_S124_SNL_3_QA">#REF!</definedName>
    <definedName name="_S124_SNL_3_QG">#REF!</definedName>
    <definedName name="_S124_SNL_4_QA">#REF!</definedName>
    <definedName name="_S124_SNL_4_QG">#REF!</definedName>
    <definedName name="_S124_SNL_5_QA">#REF!</definedName>
    <definedName name="_S124_SNL_5_QG">#REF!</definedName>
    <definedName name="_S124_SNL_6_QA">#REF!</definedName>
    <definedName name="_S124_SNL_6_QG">#REF!</definedName>
    <definedName name="_S124_SNL_7_QA">#REF!</definedName>
    <definedName name="_S124_SNL_7_QG">#REF!</definedName>
    <definedName name="_S124_SNL_8_QA">#REF!</definedName>
    <definedName name="_S124_SNL_8_QG">#REF!</definedName>
    <definedName name="_S124_SNL_9_QA">#REF!</definedName>
    <definedName name="_S124_SNL_9_QG">#REF!</definedName>
    <definedName name="_S124_SNL_99_QA">#REF!</definedName>
    <definedName name="_S124_SNL_99_QG">#REF!</definedName>
    <definedName name="_S124_TKA_1_QA">#REF!</definedName>
    <definedName name="_S124_TKA_1_QG">#REF!</definedName>
    <definedName name="_S124_TKA_10_QA">#REF!</definedName>
    <definedName name="_S124_TKA_10_QG">#REF!</definedName>
    <definedName name="_S124_TKA_11_QA">#REF!</definedName>
    <definedName name="_S124_TKA_11_QG">#REF!</definedName>
    <definedName name="_S124_TKA_12_QA">#REF!</definedName>
    <definedName name="_S124_TKA_12_QG">#REF!</definedName>
    <definedName name="_S124_TKA_13_QA">#REF!</definedName>
    <definedName name="_S124_TKA_13_QG">#REF!</definedName>
    <definedName name="_S124_TKA_14_QA">#REF!</definedName>
    <definedName name="_S124_TKA_14_QG">#REF!</definedName>
    <definedName name="_S124_TKA_15_QA">#REF!</definedName>
    <definedName name="_S124_TKA_15_QG">#REF!</definedName>
    <definedName name="_S124_TKA_16_QA">#REF!</definedName>
    <definedName name="_S124_TKA_16_QG">#REF!</definedName>
    <definedName name="_S124_TKA_17_QA">#REF!</definedName>
    <definedName name="_S124_TKA_17_QG">#REF!</definedName>
    <definedName name="_S124_TKA_18_QA">#REF!</definedName>
    <definedName name="_S124_TKA_18_QG">#REF!</definedName>
    <definedName name="_S124_TKA_19_QA">#REF!</definedName>
    <definedName name="_S124_TKA_19_QG">#REF!</definedName>
    <definedName name="_S124_TKA_2_QA">#REF!</definedName>
    <definedName name="_S124_TKA_2_QG">#REF!</definedName>
    <definedName name="_S124_TKA_20_QA">#REF!</definedName>
    <definedName name="_S124_TKA_20_QG">#REF!</definedName>
    <definedName name="_S124_TKA_21_QA">#REF!</definedName>
    <definedName name="_S124_TKA_21_QG">#REF!</definedName>
    <definedName name="_S124_TKA_22_QA">#REF!</definedName>
    <definedName name="_S124_TKA_22_QG">#REF!</definedName>
    <definedName name="_S124_TKA_23_QA">#REF!</definedName>
    <definedName name="_S124_TKA_23_QG">#REF!</definedName>
    <definedName name="_S124_TKA_3_QA">#REF!</definedName>
    <definedName name="_S124_TKA_3_QG">#REF!</definedName>
    <definedName name="_S124_TKA_4_QA">#REF!</definedName>
    <definedName name="_S124_TKA_4_QG">#REF!</definedName>
    <definedName name="_S124_TKA_5_QA">#REF!</definedName>
    <definedName name="_S124_TKA_5_QG">#REF!</definedName>
    <definedName name="_S124_TKA_6_QA">#REF!</definedName>
    <definedName name="_S124_TKA_6_QG">#REF!</definedName>
    <definedName name="_S124_TKA_7_QA">#REF!</definedName>
    <definedName name="_S124_TKA_7_QG">#REF!</definedName>
    <definedName name="_S124_TKA_8_QA">#REF!</definedName>
    <definedName name="_S124_TKA_8_QG">#REF!</definedName>
    <definedName name="_S124_TKA_9_QA">#REF!</definedName>
    <definedName name="_S124_TKA_9_QG">#REF!</definedName>
    <definedName name="_S124_TKL_1_QA">#REF!</definedName>
    <definedName name="_S124_TKL_1_QG">#REF!</definedName>
    <definedName name="_S124_TKL_10_QA">#REF!</definedName>
    <definedName name="_S124_TKL_10_QG">#REF!</definedName>
    <definedName name="_S124_TKL_11_QA">#REF!</definedName>
    <definedName name="_S124_TKL_11_QG">#REF!</definedName>
    <definedName name="_S124_TKL_12_QA">#REF!</definedName>
    <definedName name="_S124_TKL_12_QG">#REF!</definedName>
    <definedName name="_S124_TKL_13_QA">#REF!</definedName>
    <definedName name="_S124_TKL_13_QG">#REF!</definedName>
    <definedName name="_S124_TKL_14_QA">#REF!</definedName>
    <definedName name="_S124_TKL_14_QG">#REF!</definedName>
    <definedName name="_S124_TKL_15_QA">#REF!</definedName>
    <definedName name="_S124_TKL_15_QG">#REF!</definedName>
    <definedName name="_S124_TKL_16_QA">#REF!</definedName>
    <definedName name="_S124_TKL_16_QG">#REF!</definedName>
    <definedName name="_S124_TKL_17_QA">#REF!</definedName>
    <definedName name="_S124_TKL_17_QG">#REF!</definedName>
    <definedName name="_S124_TKL_18_QA">#REF!</definedName>
    <definedName name="_S124_TKL_18_QG">#REF!</definedName>
    <definedName name="_S124_TKL_19_QA">#REF!</definedName>
    <definedName name="_S124_TKL_19_QG">#REF!</definedName>
    <definedName name="_S124_TKL_20_QA">#REF!</definedName>
    <definedName name="_S124_TKL_20_QG">#REF!</definedName>
    <definedName name="_S124_TKL_21_QA">#REF!</definedName>
    <definedName name="_S124_TKL_21_QG">#REF!</definedName>
    <definedName name="_S124_TKL_22_QA">#REF!</definedName>
    <definedName name="_S124_TKL_22_QG">#REF!</definedName>
    <definedName name="_S124_TKL_23_QA">#REF!</definedName>
    <definedName name="_S124_TKL_23_QG">#REF!</definedName>
    <definedName name="_S124_TKL_3_QA">#REF!</definedName>
    <definedName name="_S124_TKL_3_QG">#REF!</definedName>
    <definedName name="_S124_TKL_4_QA">#REF!</definedName>
    <definedName name="_S124_TKL_4_QG">#REF!</definedName>
    <definedName name="_S124_TKL_5_QA">#REF!</definedName>
    <definedName name="_S124_TKL_5_QG">#REF!</definedName>
    <definedName name="_S124_TKL_6_QA">#REF!</definedName>
    <definedName name="_S124_TKL_6_QG">#REF!</definedName>
    <definedName name="_S124_TKL_7_QA">#REF!</definedName>
    <definedName name="_S124_TKL_7_QG">#REF!</definedName>
    <definedName name="_S124_TKL_8_QA">#REF!</definedName>
    <definedName name="_S124_TKL_8_QG">#REF!</definedName>
    <definedName name="_S124_TKL_9_QA">#REF!</definedName>
    <definedName name="_S124_TKL_9_QG">#REF!</definedName>
    <definedName name="_S124_TKL_99_QA">#REF!</definedName>
    <definedName name="_S124_TKL_99_QG">#REF!</definedName>
    <definedName name="_S124_TNA_1_QA">#REF!</definedName>
    <definedName name="_S124_TNA_1_QG">#REF!</definedName>
    <definedName name="_S124_TNA_10_QA">#REF!</definedName>
    <definedName name="_S124_TNA_10_QG">#REF!</definedName>
    <definedName name="_S124_TNA_11_QA">#REF!</definedName>
    <definedName name="_S124_TNA_11_QG">#REF!</definedName>
    <definedName name="_S124_TNA_12_QA">#REF!</definedName>
    <definedName name="_S124_TNA_12_QG">#REF!</definedName>
    <definedName name="_S124_TNA_13_QA">#REF!</definedName>
    <definedName name="_S124_TNA_13_QG">#REF!</definedName>
    <definedName name="_S124_TNA_14_QA">#REF!</definedName>
    <definedName name="_S124_TNA_14_QG">#REF!</definedName>
    <definedName name="_S124_TNA_15_QA">#REF!</definedName>
    <definedName name="_S124_TNA_15_QG">#REF!</definedName>
    <definedName name="_S124_TNA_16_QA">#REF!</definedName>
    <definedName name="_S124_TNA_16_QG">#REF!</definedName>
    <definedName name="_S124_TNA_17_QA">#REF!</definedName>
    <definedName name="_S124_TNA_17_QG">#REF!</definedName>
    <definedName name="_S124_TNA_18_QA">#REF!</definedName>
    <definedName name="_S124_TNA_18_QG">#REF!</definedName>
    <definedName name="_S124_TNA_19_QA">#REF!</definedName>
    <definedName name="_S124_TNA_19_QG">#REF!</definedName>
    <definedName name="_S124_TNA_2_QA">#REF!</definedName>
    <definedName name="_S124_TNA_2_QG">#REF!</definedName>
    <definedName name="_S124_TNA_20_QA">#REF!</definedName>
    <definedName name="_S124_TNA_20_QG">#REF!</definedName>
    <definedName name="_S124_TNA_21_QA">#REF!</definedName>
    <definedName name="_S124_TNA_21_QG">#REF!</definedName>
    <definedName name="_S124_TNA_22_QA">#REF!</definedName>
    <definedName name="_S124_TNA_22_QG">#REF!</definedName>
    <definedName name="_S124_TNA_23_QA">#REF!</definedName>
    <definedName name="_S124_TNA_23_QG">#REF!</definedName>
    <definedName name="_S124_TNA_3_QA">#REF!</definedName>
    <definedName name="_S124_TNA_3_QG">#REF!</definedName>
    <definedName name="_S124_TNA_4_QA">#REF!</definedName>
    <definedName name="_S124_TNA_4_QG">#REF!</definedName>
    <definedName name="_S124_TNA_5_QA">#REF!</definedName>
    <definedName name="_S124_TNA_5_QG">#REF!</definedName>
    <definedName name="_S124_TNA_6_QA">#REF!</definedName>
    <definedName name="_S124_TNA_6_QG">#REF!</definedName>
    <definedName name="_S124_TNA_7_QA">#REF!</definedName>
    <definedName name="_S124_TNA_7_QG">#REF!</definedName>
    <definedName name="_S124_TNA_8_QA">#REF!</definedName>
    <definedName name="_S124_TNA_8_QG">#REF!</definedName>
    <definedName name="_S124_TNA_9_QA">#REF!</definedName>
    <definedName name="_S124_TNA_9_QG">#REF!</definedName>
    <definedName name="_S124_TNL_1_QA">#REF!</definedName>
    <definedName name="_S124_TNL_1_QG">#REF!</definedName>
    <definedName name="_S124_TNL_10_QA">#REF!</definedName>
    <definedName name="_S124_TNL_10_QG">#REF!</definedName>
    <definedName name="_S124_TNL_11_QA">#REF!</definedName>
    <definedName name="_S124_TNL_11_QG">#REF!</definedName>
    <definedName name="_S124_TNL_12_QA">#REF!</definedName>
    <definedName name="_S124_TNL_12_QG">#REF!</definedName>
    <definedName name="_S124_TNL_13_QA">#REF!</definedName>
    <definedName name="_S124_TNL_13_QG">#REF!</definedName>
    <definedName name="_S124_TNL_14_QA">#REF!</definedName>
    <definedName name="_S124_TNL_14_QG">#REF!</definedName>
    <definedName name="_S124_TNL_15_QA">#REF!</definedName>
    <definedName name="_S124_TNL_15_QG">#REF!</definedName>
    <definedName name="_S124_TNL_16_QA">#REF!</definedName>
    <definedName name="_S124_TNL_16_QG">#REF!</definedName>
    <definedName name="_S124_TNL_17_QA">#REF!</definedName>
    <definedName name="_S124_TNL_17_QG">#REF!</definedName>
    <definedName name="_S124_TNL_18_QA">#REF!</definedName>
    <definedName name="_S124_TNL_18_QG">#REF!</definedName>
    <definedName name="_S124_TNL_19_QA">#REF!</definedName>
    <definedName name="_S124_TNL_19_QG">#REF!</definedName>
    <definedName name="_S124_TNL_20_QA">#REF!</definedName>
    <definedName name="_S124_TNL_20_QG">#REF!</definedName>
    <definedName name="_S124_TNL_21_QA">#REF!</definedName>
    <definedName name="_S124_TNL_21_QG">#REF!</definedName>
    <definedName name="_S124_TNL_22_QA">#REF!</definedName>
    <definedName name="_S124_TNL_22_QG">#REF!</definedName>
    <definedName name="_S124_TNL_23_QA">#REF!</definedName>
    <definedName name="_S124_TNL_23_QG">#REF!</definedName>
    <definedName name="_S124_TNL_3_QA">#REF!</definedName>
    <definedName name="_S124_TNL_3_QG">#REF!</definedName>
    <definedName name="_S124_TNL_4_QA">#REF!</definedName>
    <definedName name="_S124_TNL_4_QG">#REF!</definedName>
    <definedName name="_S124_TNL_5_QA">#REF!</definedName>
    <definedName name="_S124_TNL_5_QG">#REF!</definedName>
    <definedName name="_S124_TNL_6_QA">#REF!</definedName>
    <definedName name="_S124_TNL_6_QG">#REF!</definedName>
    <definedName name="_S124_TNL_7_QA">#REF!</definedName>
    <definedName name="_S124_TNL_7_QG">#REF!</definedName>
    <definedName name="_S124_TNL_8_QA">#REF!</definedName>
    <definedName name="_S124_TNL_8_QG">#REF!</definedName>
    <definedName name="_S124_TNL_9_QA">#REF!</definedName>
    <definedName name="_S124_TNL_9_QG">#REF!</definedName>
    <definedName name="_S124_TNL_99_QA">#REF!</definedName>
    <definedName name="_S124_TNL_99_QG">#REF!</definedName>
    <definedName name="_S125_SKA_1_QA">#REF!</definedName>
    <definedName name="_S125_SKA_1_QG">#REF!</definedName>
    <definedName name="_S125_SKA_10_QA">#REF!</definedName>
    <definedName name="_S125_SKA_10_QG">#REF!</definedName>
    <definedName name="_S125_SKA_11_QA">#REF!</definedName>
    <definedName name="_S125_SKA_11_QG">#REF!</definedName>
    <definedName name="_S125_SKA_12_QA">#REF!</definedName>
    <definedName name="_S125_SKA_12_QG">#REF!</definedName>
    <definedName name="_S125_SKA_13_QA">#REF!</definedName>
    <definedName name="_S125_SKA_13_QG">#REF!</definedName>
    <definedName name="_S125_SKA_14_QA">#REF!</definedName>
    <definedName name="_S125_SKA_14_QG">#REF!</definedName>
    <definedName name="_S125_SKA_15_QA">#REF!</definedName>
    <definedName name="_S125_SKA_15_QG">#REF!</definedName>
    <definedName name="_S125_SKA_16_QA">#REF!</definedName>
    <definedName name="_S125_SKA_16_QG">#REF!</definedName>
    <definedName name="_S125_SKA_17_QA">#REF!</definedName>
    <definedName name="_S125_SKA_17_QG">#REF!</definedName>
    <definedName name="_S125_SKA_18_QA">#REF!</definedName>
    <definedName name="_S125_SKA_18_QG">#REF!</definedName>
    <definedName name="_S125_SKA_19_QA">#REF!</definedName>
    <definedName name="_S125_SKA_19_QG">#REF!</definedName>
    <definedName name="_S125_SKA_2_QA">#REF!</definedName>
    <definedName name="_S125_SKA_2_QG">#REF!</definedName>
    <definedName name="_S125_SKA_20_QA">#REF!</definedName>
    <definedName name="_S125_SKA_20_QG">#REF!</definedName>
    <definedName name="_S125_SKA_21_QA">#REF!</definedName>
    <definedName name="_S125_SKA_21_QG">#REF!</definedName>
    <definedName name="_S125_SKA_22_QA">#REF!</definedName>
    <definedName name="_S125_SKA_22_QG">#REF!</definedName>
    <definedName name="_S125_SKA_23_QA">#REF!</definedName>
    <definedName name="_S125_SKA_23_QG">#REF!</definedName>
    <definedName name="_S125_SKA_3_QA">#REF!</definedName>
    <definedName name="_S125_SKA_3_QG">#REF!</definedName>
    <definedName name="_S125_SKA_4_QA">#REF!</definedName>
    <definedName name="_S125_SKA_4_QG">#REF!</definedName>
    <definedName name="_S125_SKA_5_QA">#REF!</definedName>
    <definedName name="_S125_SKA_5_QG">#REF!</definedName>
    <definedName name="_S125_SKA_6_QA">#REF!</definedName>
    <definedName name="_S125_SKA_6_QG">#REF!</definedName>
    <definedName name="_S125_SKA_7_QA">#REF!</definedName>
    <definedName name="_S125_SKA_7_QG">#REF!</definedName>
    <definedName name="_S125_SKA_8_QA">#REF!</definedName>
    <definedName name="_S125_SKA_8_QG">#REF!</definedName>
    <definedName name="_S125_SKA_9_QA">#REF!</definedName>
    <definedName name="_S125_SKA_9_QG">#REF!</definedName>
    <definedName name="_S125_SKL_1_QA">#REF!</definedName>
    <definedName name="_S125_SKL_1_QG">#REF!</definedName>
    <definedName name="_S125_SKL_10_QA">#REF!</definedName>
    <definedName name="_S125_SKL_10_QG">#REF!</definedName>
    <definedName name="_S125_SKL_11_QA">#REF!</definedName>
    <definedName name="_S125_SKL_11_QG">#REF!</definedName>
    <definedName name="_S125_SKL_12_QA">#REF!</definedName>
    <definedName name="_S125_SKL_12_QG">#REF!</definedName>
    <definedName name="_S125_SKL_13_QA">#REF!</definedName>
    <definedName name="_S125_SKL_13_QG">#REF!</definedName>
    <definedName name="_S125_SKL_14_QA">#REF!</definedName>
    <definedName name="_S125_SKL_14_QG">#REF!</definedName>
    <definedName name="_S125_SKL_15_QA">#REF!</definedName>
    <definedName name="_S125_SKL_15_QG">#REF!</definedName>
    <definedName name="_S125_SKL_16_QA">#REF!</definedName>
    <definedName name="_S125_SKL_16_QG">#REF!</definedName>
    <definedName name="_S125_SKL_17_QA">#REF!</definedName>
    <definedName name="_S125_SKL_17_QG">#REF!</definedName>
    <definedName name="_S125_SKL_18_QA">#REF!</definedName>
    <definedName name="_S125_SKL_18_QG">#REF!</definedName>
    <definedName name="_S125_SKL_19_QA">#REF!</definedName>
    <definedName name="_S125_SKL_19_QG">#REF!</definedName>
    <definedName name="_S125_SKL_20_QA">#REF!</definedName>
    <definedName name="_S125_SKL_20_QG">#REF!</definedName>
    <definedName name="_S125_SKL_21_QA">#REF!</definedName>
    <definedName name="_S125_SKL_21_QG">#REF!</definedName>
    <definedName name="_S125_SKL_22_QA">#REF!</definedName>
    <definedName name="_S125_SKL_22_QG">#REF!</definedName>
    <definedName name="_S125_SKL_23_QA">#REF!</definedName>
    <definedName name="_S125_SKL_23_QG">#REF!</definedName>
    <definedName name="_S125_SKL_3_QA">#REF!</definedName>
    <definedName name="_S125_SKL_3_QG">#REF!</definedName>
    <definedName name="_S125_SKL_4_QA">#REF!</definedName>
    <definedName name="_S125_SKL_4_QG">#REF!</definedName>
    <definedName name="_S125_SKL_5_QA">#REF!</definedName>
    <definedName name="_S125_SKL_5_QG">#REF!</definedName>
    <definedName name="_S125_SKL_6_QA">#REF!</definedName>
    <definedName name="_S125_SKL_6_QG">#REF!</definedName>
    <definedName name="_S125_SKL_7_QA">#REF!</definedName>
    <definedName name="_S125_SKL_7_QG">#REF!</definedName>
    <definedName name="_S125_SKL_8_QA">#REF!</definedName>
    <definedName name="_S125_SKL_8_QG">#REF!</definedName>
    <definedName name="_S125_SKL_9_QA">#REF!</definedName>
    <definedName name="_S125_SKL_9_QG">#REF!</definedName>
    <definedName name="_S125_SKL_99_QA">#REF!</definedName>
    <definedName name="_S125_SKL_99_QG">#REF!</definedName>
    <definedName name="_S125_SNA_1_QA">#REF!</definedName>
    <definedName name="_S125_SNA_1_QG">#REF!</definedName>
    <definedName name="_S125_SNA_10_QA">#REF!</definedName>
    <definedName name="_S125_SNA_10_QG">#REF!</definedName>
    <definedName name="_S125_SNA_11_QA">#REF!</definedName>
    <definedName name="_S125_SNA_11_QG">#REF!</definedName>
    <definedName name="_S125_SNA_12_QA">#REF!</definedName>
    <definedName name="_S125_SNA_12_QG">#REF!</definedName>
    <definedName name="_S125_SNA_13_QA">#REF!</definedName>
    <definedName name="_S125_SNA_13_QG">#REF!</definedName>
    <definedName name="_S125_SNA_14_QA">#REF!</definedName>
    <definedName name="_S125_SNA_14_QG">#REF!</definedName>
    <definedName name="_S125_SNA_15_QA">#REF!</definedName>
    <definedName name="_S125_SNA_15_QG">#REF!</definedName>
    <definedName name="_S125_SNA_16_QA">#REF!</definedName>
    <definedName name="_S125_SNA_16_QG">#REF!</definedName>
    <definedName name="_S125_SNA_17_QA">#REF!</definedName>
    <definedName name="_S125_SNA_17_QG">#REF!</definedName>
    <definedName name="_S125_SNA_18_QA">#REF!</definedName>
    <definedName name="_S125_SNA_18_QG">#REF!</definedName>
    <definedName name="_S125_SNA_19_QA">#REF!</definedName>
    <definedName name="_S125_SNA_19_QG">#REF!</definedName>
    <definedName name="_S125_SNA_2_QA">#REF!</definedName>
    <definedName name="_S125_SNA_2_QG">#REF!</definedName>
    <definedName name="_S125_SNA_20_QA">#REF!</definedName>
    <definedName name="_S125_SNA_20_QG">#REF!</definedName>
    <definedName name="_S125_SNA_21_QA">#REF!</definedName>
    <definedName name="_S125_SNA_21_QG">#REF!</definedName>
    <definedName name="_S125_SNA_22_QA">#REF!</definedName>
    <definedName name="_S125_SNA_22_QG">#REF!</definedName>
    <definedName name="_S125_SNA_23_QA">#REF!</definedName>
    <definedName name="_S125_SNA_23_QG">#REF!</definedName>
    <definedName name="_S125_SNA_3_QA">#REF!</definedName>
    <definedName name="_S125_SNA_3_QG">#REF!</definedName>
    <definedName name="_S125_SNA_4_QA">#REF!</definedName>
    <definedName name="_S125_SNA_4_QG">#REF!</definedName>
    <definedName name="_S125_SNA_5_QA">#REF!</definedName>
    <definedName name="_S125_SNA_5_QG">#REF!</definedName>
    <definedName name="_S125_SNA_6_QA">#REF!</definedName>
    <definedName name="_S125_SNA_6_QG">#REF!</definedName>
    <definedName name="_S125_SNA_7_QA">#REF!</definedName>
    <definedName name="_S125_SNA_7_QG">#REF!</definedName>
    <definedName name="_S125_SNA_8_QA">#REF!</definedName>
    <definedName name="_S125_SNA_8_QG">#REF!</definedName>
    <definedName name="_S125_SNA_9_QA">#REF!</definedName>
    <definedName name="_S125_SNA_9_QG">#REF!</definedName>
    <definedName name="_S125_SNL_1_QA">#REF!</definedName>
    <definedName name="_S125_SNL_1_QG">#REF!</definedName>
    <definedName name="_S125_SNL_10_QA">#REF!</definedName>
    <definedName name="_S125_SNL_10_QG">#REF!</definedName>
    <definedName name="_S125_SNL_11_QA">#REF!</definedName>
    <definedName name="_S125_SNL_11_QG">#REF!</definedName>
    <definedName name="_S125_SNL_12_QA">#REF!</definedName>
    <definedName name="_S125_SNL_12_QG">#REF!</definedName>
    <definedName name="_S125_SNL_13_QA">#REF!</definedName>
    <definedName name="_S125_SNL_13_QG">#REF!</definedName>
    <definedName name="_S125_SNL_14_QA">#REF!</definedName>
    <definedName name="_S125_SNL_14_QG">#REF!</definedName>
    <definedName name="_S125_SNL_15_QA">#REF!</definedName>
    <definedName name="_S125_SNL_15_QG">#REF!</definedName>
    <definedName name="_S125_SNL_16_QA">#REF!</definedName>
    <definedName name="_S125_SNL_16_QG">#REF!</definedName>
    <definedName name="_S125_SNL_17_QA">#REF!</definedName>
    <definedName name="_S125_SNL_17_QG">#REF!</definedName>
    <definedName name="_S125_SNL_18_QA">#REF!</definedName>
    <definedName name="_S125_SNL_18_QG">#REF!</definedName>
    <definedName name="_S125_SNL_19_QA">#REF!</definedName>
    <definedName name="_S125_SNL_19_QG">#REF!</definedName>
    <definedName name="_S125_SNL_20_QA">#REF!</definedName>
    <definedName name="_S125_SNL_20_QG">#REF!</definedName>
    <definedName name="_S125_SNL_21_QA">#REF!</definedName>
    <definedName name="_S125_SNL_21_QG">#REF!</definedName>
    <definedName name="_S125_SNL_22_QA">#REF!</definedName>
    <definedName name="_S125_SNL_22_QG">#REF!</definedName>
    <definedName name="_S125_SNL_23_QA">#REF!</definedName>
    <definedName name="_S125_SNL_23_QG">#REF!</definedName>
    <definedName name="_S125_SNL_3_QA">#REF!</definedName>
    <definedName name="_S125_SNL_3_QG">#REF!</definedName>
    <definedName name="_S125_SNL_4_QA">#REF!</definedName>
    <definedName name="_S125_SNL_4_QG">#REF!</definedName>
    <definedName name="_S125_SNL_5_QA">#REF!</definedName>
    <definedName name="_S125_SNL_5_QG">#REF!</definedName>
    <definedName name="_S125_SNL_6_QA">#REF!</definedName>
    <definedName name="_S125_SNL_6_QG">#REF!</definedName>
    <definedName name="_S125_SNL_7_QA">#REF!</definedName>
    <definedName name="_S125_SNL_7_QG">#REF!</definedName>
    <definedName name="_S125_SNL_8_QA">#REF!</definedName>
    <definedName name="_S125_SNL_8_QG">#REF!</definedName>
    <definedName name="_S125_SNL_9_QA">#REF!</definedName>
    <definedName name="_S125_SNL_9_QG">#REF!</definedName>
    <definedName name="_S125_SNL_99_QA">#REF!</definedName>
    <definedName name="_S125_SNL_99_QG">#REF!</definedName>
    <definedName name="_S125_TKA_1_QA">#REF!</definedName>
    <definedName name="_S125_TKA_1_QG">#REF!</definedName>
    <definedName name="_S125_TKA_10_QA">#REF!</definedName>
    <definedName name="_S125_TKA_10_QG">#REF!</definedName>
    <definedName name="_S125_TKA_11_QA">#REF!</definedName>
    <definedName name="_S125_TKA_11_QG">#REF!</definedName>
    <definedName name="_S125_TKA_12_QA">#REF!</definedName>
    <definedName name="_S125_TKA_12_QG">#REF!</definedName>
    <definedName name="_S125_TKA_13_QA">#REF!</definedName>
    <definedName name="_S125_TKA_13_QG">#REF!</definedName>
    <definedName name="_S125_TKA_14_QA">#REF!</definedName>
    <definedName name="_S125_TKA_14_QG">#REF!</definedName>
    <definedName name="_S125_TKA_15_QA">#REF!</definedName>
    <definedName name="_S125_TKA_15_QG">#REF!</definedName>
    <definedName name="_S125_TKA_16_QA">#REF!</definedName>
    <definedName name="_S125_TKA_16_QG">#REF!</definedName>
    <definedName name="_S125_TKA_17_QA">#REF!</definedName>
    <definedName name="_S125_TKA_17_QG">#REF!</definedName>
    <definedName name="_S125_TKA_18_QA">#REF!</definedName>
    <definedName name="_S125_TKA_18_QG">#REF!</definedName>
    <definedName name="_S125_TKA_19_QA">#REF!</definedName>
    <definedName name="_S125_TKA_19_QG">#REF!</definedName>
    <definedName name="_S125_TKA_2_QA">#REF!</definedName>
    <definedName name="_S125_TKA_2_QG">#REF!</definedName>
    <definedName name="_S125_TKA_20_QA">#REF!</definedName>
    <definedName name="_S125_TKA_20_QG">#REF!</definedName>
    <definedName name="_S125_TKA_21_QA">#REF!</definedName>
    <definedName name="_S125_TKA_21_QG">#REF!</definedName>
    <definedName name="_S125_TKA_22_QA">#REF!</definedName>
    <definedName name="_S125_TKA_22_QG">#REF!</definedName>
    <definedName name="_S125_TKA_23_QA">#REF!</definedName>
    <definedName name="_S125_TKA_23_QG">#REF!</definedName>
    <definedName name="_S125_TKA_3_QA">#REF!</definedName>
    <definedName name="_S125_TKA_3_QG">#REF!</definedName>
    <definedName name="_S125_TKA_4_QA">#REF!</definedName>
    <definedName name="_S125_TKA_4_QG">#REF!</definedName>
    <definedName name="_S125_TKA_5_QA">#REF!</definedName>
    <definedName name="_S125_TKA_5_QG">#REF!</definedName>
    <definedName name="_S125_TKA_6_QA">#REF!</definedName>
    <definedName name="_S125_TKA_6_QG">#REF!</definedName>
    <definedName name="_S125_TKA_7_QA">#REF!</definedName>
    <definedName name="_S125_TKA_7_QG">#REF!</definedName>
    <definedName name="_S125_TKA_8_QA">#REF!</definedName>
    <definedName name="_S125_TKA_8_QG">#REF!</definedName>
    <definedName name="_S125_TKA_9_QA">#REF!</definedName>
    <definedName name="_S125_TKA_9_QG">#REF!</definedName>
    <definedName name="_S125_TKL_1_QA">#REF!</definedName>
    <definedName name="_S125_TKL_1_QG">#REF!</definedName>
    <definedName name="_S125_TKL_10_QA">#REF!</definedName>
    <definedName name="_S125_TKL_10_QG">#REF!</definedName>
    <definedName name="_S125_TKL_11_QA">#REF!</definedName>
    <definedName name="_S125_TKL_11_QG">#REF!</definedName>
    <definedName name="_S125_TKL_12_QA">#REF!</definedName>
    <definedName name="_S125_TKL_12_QG">#REF!</definedName>
    <definedName name="_S125_TKL_13_QA">#REF!</definedName>
    <definedName name="_S125_TKL_13_QG">#REF!</definedName>
    <definedName name="_S125_TKL_14_QA">#REF!</definedName>
    <definedName name="_S125_TKL_14_QG">#REF!</definedName>
    <definedName name="_S125_TKL_15_QA">#REF!</definedName>
    <definedName name="_S125_TKL_15_QG">#REF!</definedName>
    <definedName name="_S125_TKL_16_QA">#REF!</definedName>
    <definedName name="_S125_TKL_16_QG">#REF!</definedName>
    <definedName name="_S125_TKL_17_QA">#REF!</definedName>
    <definedName name="_S125_TKL_17_QG">#REF!</definedName>
    <definedName name="_S125_TKL_18_QA">#REF!</definedName>
    <definedName name="_S125_TKL_18_QG">#REF!</definedName>
    <definedName name="_S125_TKL_19_QA">#REF!</definedName>
    <definedName name="_S125_TKL_19_QG">#REF!</definedName>
    <definedName name="_S125_TKL_20_QA">#REF!</definedName>
    <definedName name="_S125_TKL_20_QG">#REF!</definedName>
    <definedName name="_S125_TKL_21_QA">#REF!</definedName>
    <definedName name="_S125_TKL_21_QG">#REF!</definedName>
    <definedName name="_S125_TKL_22_QA">#REF!</definedName>
    <definedName name="_S125_TKL_22_QG">#REF!</definedName>
    <definedName name="_S125_TKL_23_QA">#REF!</definedName>
    <definedName name="_S125_TKL_23_QG">#REF!</definedName>
    <definedName name="_S125_TKL_3_QA">#REF!</definedName>
    <definedName name="_S125_TKL_3_QG">#REF!</definedName>
    <definedName name="_S125_TKL_4_QA">#REF!</definedName>
    <definedName name="_S125_TKL_4_QG">#REF!</definedName>
    <definedName name="_S125_TKL_5_QA">#REF!</definedName>
    <definedName name="_S125_TKL_5_QG">#REF!</definedName>
    <definedName name="_S125_TKL_6_QA">#REF!</definedName>
    <definedName name="_S125_TKL_6_QG">#REF!</definedName>
    <definedName name="_S125_TKL_7_QA">#REF!</definedName>
    <definedName name="_S125_TKL_7_QG">#REF!</definedName>
    <definedName name="_S125_TKL_8_QA">#REF!</definedName>
    <definedName name="_S125_TKL_8_QG">#REF!</definedName>
    <definedName name="_S125_TKL_9_QA">#REF!</definedName>
    <definedName name="_S125_TKL_9_QG">#REF!</definedName>
    <definedName name="_S125_TKL_99_QA">#REF!</definedName>
    <definedName name="_S125_TKL_99_QG">#REF!</definedName>
    <definedName name="_S125_TNA_1_QA">#REF!</definedName>
    <definedName name="_S125_TNA_1_QG">#REF!</definedName>
    <definedName name="_S125_TNA_10_QA">#REF!</definedName>
    <definedName name="_S125_TNA_10_QG">#REF!</definedName>
    <definedName name="_S125_TNA_11_QA">#REF!</definedName>
    <definedName name="_S125_TNA_11_QG">#REF!</definedName>
    <definedName name="_S125_TNA_12_QA">#REF!</definedName>
    <definedName name="_S125_TNA_12_QG">#REF!</definedName>
    <definedName name="_S125_TNA_13_QA">#REF!</definedName>
    <definedName name="_S125_TNA_13_QG">#REF!</definedName>
    <definedName name="_S125_TNA_14_QA">#REF!</definedName>
    <definedName name="_S125_TNA_14_QG">#REF!</definedName>
    <definedName name="_S125_TNA_15_QA">#REF!</definedName>
    <definedName name="_S125_TNA_15_QG">#REF!</definedName>
    <definedName name="_S125_TNA_16_QA">#REF!</definedName>
    <definedName name="_S125_TNA_16_QG">#REF!</definedName>
    <definedName name="_S125_TNA_17_QA">#REF!</definedName>
    <definedName name="_S125_TNA_17_QG">#REF!</definedName>
    <definedName name="_S125_TNA_18_QA">#REF!</definedName>
    <definedName name="_S125_TNA_18_QG">#REF!</definedName>
    <definedName name="_S125_TNA_19_QA">#REF!</definedName>
    <definedName name="_S125_TNA_19_QG">#REF!</definedName>
    <definedName name="_S125_TNA_2_QA">#REF!</definedName>
    <definedName name="_S125_TNA_2_QG">#REF!</definedName>
    <definedName name="_S125_TNA_20_QA">#REF!</definedName>
    <definedName name="_S125_TNA_20_QG">#REF!</definedName>
    <definedName name="_S125_TNA_21_QA">#REF!</definedName>
    <definedName name="_S125_TNA_21_QG">#REF!</definedName>
    <definedName name="_S125_TNA_22_QA">#REF!</definedName>
    <definedName name="_S125_TNA_22_QG">#REF!</definedName>
    <definedName name="_S125_TNA_23_QA">#REF!</definedName>
    <definedName name="_S125_TNA_23_QG">#REF!</definedName>
    <definedName name="_S125_TNA_3_QA">#REF!</definedName>
    <definedName name="_S125_TNA_3_QG">#REF!</definedName>
    <definedName name="_S125_TNA_4_QA">#REF!</definedName>
    <definedName name="_S125_TNA_4_QG">#REF!</definedName>
    <definedName name="_S125_TNA_5_QA">#REF!</definedName>
    <definedName name="_S125_TNA_5_QG">#REF!</definedName>
    <definedName name="_S125_TNA_6_QA">#REF!</definedName>
    <definedName name="_S125_TNA_6_QG">#REF!</definedName>
    <definedName name="_S125_TNA_7_QA">#REF!</definedName>
    <definedName name="_S125_TNA_7_QG">#REF!</definedName>
    <definedName name="_S125_TNA_8_QA">#REF!</definedName>
    <definedName name="_S125_TNA_8_QG">#REF!</definedName>
    <definedName name="_S125_TNA_9_QA">#REF!</definedName>
    <definedName name="_S125_TNA_9_QG">#REF!</definedName>
    <definedName name="_S125_TNL_1_QA">#REF!</definedName>
    <definedName name="_S125_TNL_1_QG">#REF!</definedName>
    <definedName name="_S125_TNL_10_QA">#REF!</definedName>
    <definedName name="_S125_TNL_10_QG">#REF!</definedName>
    <definedName name="_S125_TNL_11_QA">#REF!</definedName>
    <definedName name="_S125_TNL_11_QG">#REF!</definedName>
    <definedName name="_S125_TNL_12_QA">#REF!</definedName>
    <definedName name="_S125_TNL_12_QG">#REF!</definedName>
    <definedName name="_S125_TNL_13_QA">#REF!</definedName>
    <definedName name="_S125_TNL_13_QG">#REF!</definedName>
    <definedName name="_S125_TNL_14_QA">#REF!</definedName>
    <definedName name="_S125_TNL_14_QG">#REF!</definedName>
    <definedName name="_S125_TNL_15_QA">#REF!</definedName>
    <definedName name="_S125_TNL_15_QG">#REF!</definedName>
    <definedName name="_S125_TNL_16_QA">#REF!</definedName>
    <definedName name="_S125_TNL_16_QG">#REF!</definedName>
    <definedName name="_S125_TNL_17_QA">#REF!</definedName>
    <definedName name="_S125_TNL_17_QG">#REF!</definedName>
    <definedName name="_S125_TNL_18_QA">#REF!</definedName>
    <definedName name="_S125_TNL_18_QG">#REF!</definedName>
    <definedName name="_S125_TNL_19_QA">#REF!</definedName>
    <definedName name="_S125_TNL_19_QG">#REF!</definedName>
    <definedName name="_S125_TNL_20_QA">#REF!</definedName>
    <definedName name="_S125_TNL_20_QG">#REF!</definedName>
    <definedName name="_S125_TNL_21_QA">#REF!</definedName>
    <definedName name="_S125_TNL_21_QG">#REF!</definedName>
    <definedName name="_S125_TNL_22_QA">#REF!</definedName>
    <definedName name="_S125_TNL_22_QG">#REF!</definedName>
    <definedName name="_S125_TNL_23_QA">#REF!</definedName>
    <definedName name="_S125_TNL_23_QG">#REF!</definedName>
    <definedName name="_S125_TNL_3_QA">#REF!</definedName>
    <definedName name="_S125_TNL_3_QG">#REF!</definedName>
    <definedName name="_S125_TNL_4_QA">#REF!</definedName>
    <definedName name="_S125_TNL_4_QG">#REF!</definedName>
    <definedName name="_S125_TNL_5_QA">#REF!</definedName>
    <definedName name="_S125_TNL_5_QG">#REF!</definedName>
    <definedName name="_S125_TNL_6_QA">#REF!</definedName>
    <definedName name="_S125_TNL_6_QG">#REF!</definedName>
    <definedName name="_S125_TNL_7_QA">#REF!</definedName>
    <definedName name="_S125_TNL_7_QG">#REF!</definedName>
    <definedName name="_S125_TNL_8_QA">#REF!</definedName>
    <definedName name="_S125_TNL_8_QG">#REF!</definedName>
    <definedName name="_S125_TNL_9_QA">#REF!</definedName>
    <definedName name="_S125_TNL_9_QG">#REF!</definedName>
    <definedName name="_S125_TNL_99_QA">#REF!</definedName>
    <definedName name="_S125_TNL_99_QG">#REF!</definedName>
    <definedName name="_S13_SKA_1_QA">#REF!</definedName>
    <definedName name="_S13_SKA_1_QG">#REF!</definedName>
    <definedName name="_S13_SKA_10_QA">#REF!</definedName>
    <definedName name="_S13_SKA_10_QG">#REF!</definedName>
    <definedName name="_S13_SKA_11_QA">#REF!</definedName>
    <definedName name="_S13_SKA_11_QG">#REF!</definedName>
    <definedName name="_S13_SKA_12_QA">#REF!</definedName>
    <definedName name="_S13_SKA_12_QG">#REF!</definedName>
    <definedName name="_S13_SKA_13_QA">#REF!</definedName>
    <definedName name="_S13_SKA_13_QG">#REF!</definedName>
    <definedName name="_S13_SKA_14_QA">#REF!</definedName>
    <definedName name="_S13_SKA_14_QG">#REF!</definedName>
    <definedName name="_S13_SKA_15_QA">#REF!</definedName>
    <definedName name="_S13_SKA_15_QG">#REF!</definedName>
    <definedName name="_S13_SKA_16_QA">#REF!</definedName>
    <definedName name="_S13_SKA_16_QG">#REF!</definedName>
    <definedName name="_S13_SKA_17_QA">#REF!</definedName>
    <definedName name="_S13_SKA_17_QG">#REF!</definedName>
    <definedName name="_S13_SKA_18_QA">#REF!</definedName>
    <definedName name="_S13_SKA_18_QG">#REF!</definedName>
    <definedName name="_S13_SKA_19_QA">#REF!</definedName>
    <definedName name="_S13_SKA_19_QG">#REF!</definedName>
    <definedName name="_S13_SKA_2_QA">#REF!</definedName>
    <definedName name="_S13_SKA_2_QG">#REF!</definedName>
    <definedName name="_S13_SKA_20_QA">#REF!</definedName>
    <definedName name="_S13_SKA_20_QG">#REF!</definedName>
    <definedName name="_S13_SKA_21_QA">#REF!</definedName>
    <definedName name="_S13_SKA_21_QG">#REF!</definedName>
    <definedName name="_S13_SKA_22_QA">#REF!</definedName>
    <definedName name="_S13_SKA_22_QG">#REF!</definedName>
    <definedName name="_S13_SKA_23_QA">#REF!</definedName>
    <definedName name="_S13_SKA_23_QG">#REF!</definedName>
    <definedName name="_S13_SKA_3_QA">#REF!</definedName>
    <definedName name="_S13_SKA_3_QG">#REF!</definedName>
    <definedName name="_S13_SKA_4_QA">#REF!</definedName>
    <definedName name="_S13_SKA_4_QG">#REF!</definedName>
    <definedName name="_S13_SKA_5_QA">#REF!</definedName>
    <definedName name="_S13_SKA_5_QG">#REF!</definedName>
    <definedName name="_S13_SKA_6_QA">#REF!</definedName>
    <definedName name="_S13_SKA_6_QG">#REF!</definedName>
    <definedName name="_S13_SKA_7_QA">#REF!</definedName>
    <definedName name="_S13_SKA_7_QG">#REF!</definedName>
    <definedName name="_S13_SKA_8_QA">#REF!</definedName>
    <definedName name="_S13_SKA_8_QG">#REF!</definedName>
    <definedName name="_S13_SKA_9_QA">#REF!</definedName>
    <definedName name="_S13_SKA_9_QG">#REF!</definedName>
    <definedName name="_S13_SKL_1_QA">#REF!</definedName>
    <definedName name="_S13_SKL_1_QG">#REF!</definedName>
    <definedName name="_S13_SKL_1_QM">#REF!</definedName>
    <definedName name="_S13_SKL_10_QA">#REF!</definedName>
    <definedName name="_S13_SKL_10_QG">#REF!</definedName>
    <definedName name="_S13_SKL_10_QM">#REF!</definedName>
    <definedName name="_S13_SKL_11_QA">#REF!</definedName>
    <definedName name="_S13_SKL_11_QG">#REF!</definedName>
    <definedName name="_S13_SKL_11_QM">#REF!</definedName>
    <definedName name="_S13_SKL_12_QA">#REF!</definedName>
    <definedName name="_S13_SKL_12_QG">#REF!</definedName>
    <definedName name="_S13_SKL_12_QM">#REF!</definedName>
    <definedName name="_S13_SKL_13_QA">#REF!</definedName>
    <definedName name="_S13_SKL_13_QG">#REF!</definedName>
    <definedName name="_S13_SKL_13_QM">#REF!</definedName>
    <definedName name="_S13_SKL_14_QA">#REF!</definedName>
    <definedName name="_S13_SKL_14_QG">#REF!</definedName>
    <definedName name="_S13_SKL_14_QM">#REF!</definedName>
    <definedName name="_S13_SKL_15_QA">#REF!</definedName>
    <definedName name="_S13_SKL_15_QG">#REF!</definedName>
    <definedName name="_S13_SKL_15_QM">#REF!</definedName>
    <definedName name="_S13_SKL_16_QA">#REF!</definedName>
    <definedName name="_S13_SKL_16_QG">#REF!</definedName>
    <definedName name="_S13_SKL_16_QM">#REF!</definedName>
    <definedName name="_S13_SKL_17_QA">#REF!</definedName>
    <definedName name="_S13_SKL_17_QG">#REF!</definedName>
    <definedName name="_S13_SKL_17_QM">#REF!</definedName>
    <definedName name="_S13_SKL_18_QA">#REF!</definedName>
    <definedName name="_S13_SKL_18_QG">#REF!</definedName>
    <definedName name="_S13_SKL_18_QM">#REF!</definedName>
    <definedName name="_S13_SKL_19_QA">#REF!</definedName>
    <definedName name="_S13_SKL_19_QG">#REF!</definedName>
    <definedName name="_S13_SKL_19_QM">#REF!</definedName>
    <definedName name="_S13_SKL_20_QA">#REF!</definedName>
    <definedName name="_S13_SKL_20_QG">#REF!</definedName>
    <definedName name="_S13_SKL_20_QM">#REF!</definedName>
    <definedName name="_S13_SKL_21_QA">#REF!</definedName>
    <definedName name="_S13_SKL_21_QG">#REF!</definedName>
    <definedName name="_S13_SKL_21_QM">#REF!</definedName>
    <definedName name="_S13_SKL_22_QA">#REF!</definedName>
    <definedName name="_S13_SKL_22_QG">#REF!</definedName>
    <definedName name="_S13_SKL_22_QM">#REF!</definedName>
    <definedName name="_S13_SKL_23_QA">#REF!</definedName>
    <definedName name="_S13_SKL_23_QG">#REF!</definedName>
    <definedName name="_S13_SKL_23_QM">#REF!</definedName>
    <definedName name="_S13_SKL_3_QA">#REF!</definedName>
    <definedName name="_S13_SKL_3_QG">#REF!</definedName>
    <definedName name="_S13_SKL_3_QM">#REF!</definedName>
    <definedName name="_S13_SKL_4_QA">#REF!</definedName>
    <definedName name="_S13_SKL_4_QG">#REF!</definedName>
    <definedName name="_S13_SKL_4_QM">#REF!</definedName>
    <definedName name="_S13_SKL_5_QA">#REF!</definedName>
    <definedName name="_S13_SKL_5_QG">#REF!</definedName>
    <definedName name="_S13_SKL_5_QM">#REF!</definedName>
    <definedName name="_S13_SKL_6_QA">#REF!</definedName>
    <definedName name="_S13_SKL_6_QG">#REF!</definedName>
    <definedName name="_S13_SKL_6_QM">#REF!</definedName>
    <definedName name="_S13_SKL_7_QA">#REF!</definedName>
    <definedName name="_S13_SKL_7_QG">#REF!</definedName>
    <definedName name="_S13_SKL_7_QM">#REF!</definedName>
    <definedName name="_S13_SKL_8_QA">#REF!</definedName>
    <definedName name="_S13_SKL_8_QG">#REF!</definedName>
    <definedName name="_S13_SKL_8_QM">#REF!</definedName>
    <definedName name="_S13_SKL_9_QA">#REF!</definedName>
    <definedName name="_S13_SKL_9_QG">#REF!</definedName>
    <definedName name="_S13_SKL_9_QM">#REF!</definedName>
    <definedName name="_S13_SKL_99_QA">#REF!</definedName>
    <definedName name="_S13_SKL_99_QG">#REF!</definedName>
    <definedName name="_S13_SKL_99_QM">#REF!</definedName>
    <definedName name="_S13_SNA_1_QA">#REF!</definedName>
    <definedName name="_S13_SNA_1_QG">#REF!</definedName>
    <definedName name="_S13_SNA_10_QA">#REF!</definedName>
    <definedName name="_S13_SNA_10_QG">#REF!</definedName>
    <definedName name="_S13_SNA_11_QA">#REF!</definedName>
    <definedName name="_S13_SNA_11_QG">#REF!</definedName>
    <definedName name="_S13_SNA_12_QA">#REF!</definedName>
    <definedName name="_S13_SNA_12_QG">#REF!</definedName>
    <definedName name="_S13_SNA_13_QA">#REF!</definedName>
    <definedName name="_S13_SNA_13_QG">#REF!</definedName>
    <definedName name="_S13_SNA_14_QA">#REF!</definedName>
    <definedName name="_S13_SNA_14_QG">#REF!</definedName>
    <definedName name="_S13_SNA_15_QA">#REF!</definedName>
    <definedName name="_S13_SNA_15_QG">#REF!</definedName>
    <definedName name="_S13_SNA_16_QA">#REF!</definedName>
    <definedName name="_S13_SNA_16_QG">#REF!</definedName>
    <definedName name="_S13_SNA_17_QA">#REF!</definedName>
    <definedName name="_S13_SNA_17_QG">#REF!</definedName>
    <definedName name="_S13_SNA_18_QA">#REF!</definedName>
    <definedName name="_S13_SNA_18_QG">#REF!</definedName>
    <definedName name="_S13_SNA_19_QA">#REF!</definedName>
    <definedName name="_S13_SNA_19_QG">#REF!</definedName>
    <definedName name="_S13_SNA_2_QA">#REF!</definedName>
    <definedName name="_S13_SNA_2_QG">#REF!</definedName>
    <definedName name="_S13_SNA_20_QA">#REF!</definedName>
    <definedName name="_S13_SNA_20_QG">#REF!</definedName>
    <definedName name="_S13_SNA_21_QA">#REF!</definedName>
    <definedName name="_S13_SNA_21_QG">#REF!</definedName>
    <definedName name="_S13_SNA_22_QA">#REF!</definedName>
    <definedName name="_S13_SNA_22_QG">#REF!</definedName>
    <definedName name="_S13_SNA_23_QA">#REF!</definedName>
    <definedName name="_S13_SNA_23_QG">#REF!</definedName>
    <definedName name="_S13_SNA_3_QA">#REF!</definedName>
    <definedName name="_S13_SNA_3_QG">#REF!</definedName>
    <definedName name="_S13_SNA_4_QA">#REF!</definedName>
    <definedName name="_S13_SNA_4_QG">#REF!</definedName>
    <definedName name="_S13_SNA_5_QA">#REF!</definedName>
    <definedName name="_S13_SNA_5_QG">#REF!</definedName>
    <definedName name="_S13_SNA_6_QA">#REF!</definedName>
    <definedName name="_S13_SNA_6_QG">#REF!</definedName>
    <definedName name="_S13_SNA_7_QA">#REF!</definedName>
    <definedName name="_S13_SNA_7_QG">#REF!</definedName>
    <definedName name="_S13_SNA_8_QA">#REF!</definedName>
    <definedName name="_S13_SNA_8_QG">#REF!</definedName>
    <definedName name="_S13_SNA_9_QA">#REF!</definedName>
    <definedName name="_S13_SNA_9_QG">#REF!</definedName>
    <definedName name="_S13_SNL_1_QA">#REF!</definedName>
    <definedName name="_S13_SNL_1_QG">#REF!</definedName>
    <definedName name="_S13_SNL_10_QA">#REF!</definedName>
    <definedName name="_S13_SNL_10_QG">#REF!</definedName>
    <definedName name="_S13_SNL_11_QA">#REF!</definedName>
    <definedName name="_S13_SNL_11_QG">#REF!</definedName>
    <definedName name="_S13_SNL_12_QA">#REF!</definedName>
    <definedName name="_S13_SNL_12_QG">#REF!</definedName>
    <definedName name="_S13_SNL_13_QA">#REF!</definedName>
    <definedName name="_S13_SNL_13_QG">#REF!</definedName>
    <definedName name="_S13_SNL_14_QA">#REF!</definedName>
    <definedName name="_S13_SNL_14_QG">#REF!</definedName>
    <definedName name="_S13_SNL_15_QA">#REF!</definedName>
    <definedName name="_S13_SNL_15_QG">#REF!</definedName>
    <definedName name="_S13_SNL_16_QA">#REF!</definedName>
    <definedName name="_S13_SNL_16_QG">#REF!</definedName>
    <definedName name="_S13_SNL_17_QA">#REF!</definedName>
    <definedName name="_S13_SNL_17_QG">#REF!</definedName>
    <definedName name="_S13_SNL_18_QA">#REF!</definedName>
    <definedName name="_S13_SNL_18_QG">#REF!</definedName>
    <definedName name="_S13_SNL_19_QA">#REF!</definedName>
    <definedName name="_S13_SNL_19_QG">#REF!</definedName>
    <definedName name="_S13_SNL_20_QA">#REF!</definedName>
    <definedName name="_S13_SNL_20_QG">#REF!</definedName>
    <definedName name="_S13_SNL_21_QA">#REF!</definedName>
    <definedName name="_S13_SNL_21_QG">#REF!</definedName>
    <definedName name="_S13_SNL_22_QA">#REF!</definedName>
    <definedName name="_S13_SNL_22_QG">#REF!</definedName>
    <definedName name="_S13_SNL_23_QA">#REF!</definedName>
    <definedName name="_S13_SNL_23_QG">#REF!</definedName>
    <definedName name="_S13_SNL_3_QA">#REF!</definedName>
    <definedName name="_S13_SNL_3_QG">#REF!</definedName>
    <definedName name="_S13_SNL_4_QA">#REF!</definedName>
    <definedName name="_S13_SNL_4_QG">#REF!</definedName>
    <definedName name="_S13_SNL_5_QA">#REF!</definedName>
    <definedName name="_S13_SNL_5_QG">#REF!</definedName>
    <definedName name="_S13_SNL_6_QA">#REF!</definedName>
    <definedName name="_S13_SNL_6_QG">#REF!</definedName>
    <definedName name="_S13_SNL_7_QA">#REF!</definedName>
    <definedName name="_S13_SNL_7_QG">#REF!</definedName>
    <definedName name="_S13_SNL_8_QA">#REF!</definedName>
    <definedName name="_S13_SNL_8_QG">#REF!</definedName>
    <definedName name="_S13_SNL_9_QA">#REF!</definedName>
    <definedName name="_S13_SNL_9_QG">#REF!</definedName>
    <definedName name="_S13_SNL_99_QA">#REF!</definedName>
    <definedName name="_S13_SNL_99_QG">#REF!</definedName>
    <definedName name="_S13_TKA_1_QA">#REF!</definedName>
    <definedName name="_S13_TKA_1_QG">#REF!</definedName>
    <definedName name="_S13_TKA_10_QA">#REF!</definedName>
    <definedName name="_S13_TKA_10_QG">#REF!</definedName>
    <definedName name="_S13_TKA_11_QA">#REF!</definedName>
    <definedName name="_S13_TKA_11_QG">#REF!</definedName>
    <definedName name="_S13_TKA_12_QA">#REF!</definedName>
    <definedName name="_S13_TKA_12_QG">#REF!</definedName>
    <definedName name="_S13_TKA_13_QA">#REF!</definedName>
    <definedName name="_S13_TKA_13_QG">#REF!</definedName>
    <definedName name="_S13_TKA_14_QA">#REF!</definedName>
    <definedName name="_S13_TKA_14_QG">#REF!</definedName>
    <definedName name="_S13_TKA_15_QA">#REF!</definedName>
    <definedName name="_S13_TKA_15_QG">#REF!</definedName>
    <definedName name="_S13_TKA_16_QA">#REF!</definedName>
    <definedName name="_S13_TKA_16_QG">#REF!</definedName>
    <definedName name="_S13_TKA_17_QA">#REF!</definedName>
    <definedName name="_S13_TKA_17_QG">#REF!</definedName>
    <definedName name="_S13_TKA_18_QA">#REF!</definedName>
    <definedName name="_S13_TKA_18_QG">#REF!</definedName>
    <definedName name="_S13_TKA_19_QA">#REF!</definedName>
    <definedName name="_S13_TKA_19_QG">#REF!</definedName>
    <definedName name="_S13_TKA_2_QA">#REF!</definedName>
    <definedName name="_S13_TKA_2_QG">#REF!</definedName>
    <definedName name="_S13_TKA_20_QA">#REF!</definedName>
    <definedName name="_S13_TKA_20_QG">#REF!</definedName>
    <definedName name="_S13_TKA_21_QA">#REF!</definedName>
    <definedName name="_S13_TKA_21_QG">#REF!</definedName>
    <definedName name="_S13_TKA_22_QA">#REF!</definedName>
    <definedName name="_S13_TKA_22_QG">#REF!</definedName>
    <definedName name="_S13_TKA_23_QA">#REF!</definedName>
    <definedName name="_S13_TKA_23_QG">#REF!</definedName>
    <definedName name="_S13_TKA_3_QA">#REF!</definedName>
    <definedName name="_S13_TKA_3_QG">#REF!</definedName>
    <definedName name="_S13_TKA_4_QA">#REF!</definedName>
    <definedName name="_S13_TKA_4_QG">#REF!</definedName>
    <definedName name="_S13_TKA_5_QA">#REF!</definedName>
    <definedName name="_S13_TKA_5_QG">#REF!</definedName>
    <definedName name="_S13_TKA_6_QA">#REF!</definedName>
    <definedName name="_S13_TKA_6_QG">#REF!</definedName>
    <definedName name="_S13_TKA_7_QA">#REF!</definedName>
    <definedName name="_S13_TKA_7_QG">#REF!</definedName>
    <definedName name="_S13_TKA_8_QA">#REF!</definedName>
    <definedName name="_S13_TKA_8_QG">#REF!</definedName>
    <definedName name="_S13_TKA_9_QA">#REF!</definedName>
    <definedName name="_S13_TKA_9_QG">#REF!</definedName>
    <definedName name="_S13_TKL_1_QA">#REF!</definedName>
    <definedName name="_S13_TKL_1_QG">#REF!</definedName>
    <definedName name="_S13_TKL_10_QA">#REF!</definedName>
    <definedName name="_S13_TKL_10_QG">#REF!</definedName>
    <definedName name="_S13_TKL_11_QA">#REF!</definedName>
    <definedName name="_S13_TKL_11_QG">#REF!</definedName>
    <definedName name="_S13_TKL_12_QA">#REF!</definedName>
    <definedName name="_S13_TKL_12_QG">#REF!</definedName>
    <definedName name="_S13_TKL_13_QA">#REF!</definedName>
    <definedName name="_S13_TKL_13_QG">#REF!</definedName>
    <definedName name="_S13_TKL_14_QA">#REF!</definedName>
    <definedName name="_S13_TKL_14_QG">#REF!</definedName>
    <definedName name="_S13_TKL_15_QA">#REF!</definedName>
    <definedName name="_S13_TKL_15_QG">#REF!</definedName>
    <definedName name="_S13_TKL_16_QA">#REF!</definedName>
    <definedName name="_S13_TKL_16_QG">#REF!</definedName>
    <definedName name="_S13_TKL_17_QA">#REF!</definedName>
    <definedName name="_S13_TKL_17_QG">#REF!</definedName>
    <definedName name="_S13_TKL_18_QA">#REF!</definedName>
    <definedName name="_S13_TKL_18_QG">#REF!</definedName>
    <definedName name="_S13_TKL_19_QA">#REF!</definedName>
    <definedName name="_S13_TKL_19_QG">#REF!</definedName>
    <definedName name="_S13_TKL_20_QA">#REF!</definedName>
    <definedName name="_S13_TKL_20_QG">#REF!</definedName>
    <definedName name="_S13_TKL_21_QA">#REF!</definedName>
    <definedName name="_S13_TKL_21_QG">#REF!</definedName>
    <definedName name="_S13_TKL_22_QA">#REF!</definedName>
    <definedName name="_S13_TKL_22_QG">#REF!</definedName>
    <definedName name="_S13_TKL_23_QA">#REF!</definedName>
    <definedName name="_S13_TKL_23_QG">#REF!</definedName>
    <definedName name="_S13_TKL_3_QA">#REF!</definedName>
    <definedName name="_S13_TKL_3_QG">#REF!</definedName>
    <definedName name="_S13_TKL_4_QA">#REF!</definedName>
    <definedName name="_S13_TKL_4_QG">#REF!</definedName>
    <definedName name="_S13_TKL_5_QA">#REF!</definedName>
    <definedName name="_S13_TKL_5_QG">#REF!</definedName>
    <definedName name="_S13_TKL_6_QA">#REF!</definedName>
    <definedName name="_S13_TKL_6_QG">#REF!</definedName>
    <definedName name="_S13_TKL_7_QA">#REF!</definedName>
    <definedName name="_S13_TKL_7_QG">#REF!</definedName>
    <definedName name="_S13_TKL_8_QA">#REF!</definedName>
    <definedName name="_S13_TKL_8_QG">#REF!</definedName>
    <definedName name="_S13_TKL_9_QA">#REF!</definedName>
    <definedName name="_S13_TKL_9_QG">#REF!</definedName>
    <definedName name="_S13_TKL_99_QA">#REF!</definedName>
    <definedName name="_S13_TKL_99_QG">#REF!</definedName>
    <definedName name="_S13_TNA_1_QA">#REF!</definedName>
    <definedName name="_S13_TNA_1_QG">#REF!</definedName>
    <definedName name="_S13_TNA_10_QA">#REF!</definedName>
    <definedName name="_S13_TNA_10_QG">#REF!</definedName>
    <definedName name="_S13_TNA_11_QA">#REF!</definedName>
    <definedName name="_S13_TNA_11_QG">#REF!</definedName>
    <definedName name="_S13_TNA_12_QA">#REF!</definedName>
    <definedName name="_S13_TNA_12_QG">#REF!</definedName>
    <definedName name="_S13_TNA_13_QA">#REF!</definedName>
    <definedName name="_S13_TNA_13_QG">#REF!</definedName>
    <definedName name="_S13_TNA_14_QA">#REF!</definedName>
    <definedName name="_S13_TNA_14_QG">#REF!</definedName>
    <definedName name="_S13_TNA_15_QA">#REF!</definedName>
    <definedName name="_S13_TNA_15_QG">#REF!</definedName>
    <definedName name="_S13_TNA_16_QA">#REF!</definedName>
    <definedName name="_S13_TNA_16_QG">#REF!</definedName>
    <definedName name="_S13_TNA_17_QA">#REF!</definedName>
    <definedName name="_S13_TNA_17_QG">#REF!</definedName>
    <definedName name="_S13_TNA_18_QA">#REF!</definedName>
    <definedName name="_S13_TNA_18_QG">#REF!</definedName>
    <definedName name="_S13_TNA_19_QA">#REF!</definedName>
    <definedName name="_S13_TNA_19_QG">#REF!</definedName>
    <definedName name="_S13_TNA_2_QA">#REF!</definedName>
    <definedName name="_S13_TNA_2_QG">#REF!</definedName>
    <definedName name="_S13_TNA_20_QA">#REF!</definedName>
    <definedName name="_S13_TNA_20_QG">#REF!</definedName>
    <definedName name="_S13_TNA_21_QA">#REF!</definedName>
    <definedName name="_S13_TNA_21_QG">#REF!</definedName>
    <definedName name="_S13_TNA_22_QA">#REF!</definedName>
    <definedName name="_S13_TNA_22_QG">#REF!</definedName>
    <definedName name="_S13_TNA_23_QA">#REF!</definedName>
    <definedName name="_S13_TNA_23_QG">#REF!</definedName>
    <definedName name="_S13_TNA_3_QA">#REF!</definedName>
    <definedName name="_S13_TNA_3_QG">#REF!</definedName>
    <definedName name="_S13_TNA_4_QA">#REF!</definedName>
    <definedName name="_S13_TNA_4_QG">#REF!</definedName>
    <definedName name="_S13_TNA_5_QA">#REF!</definedName>
    <definedName name="_S13_TNA_5_QG">#REF!</definedName>
    <definedName name="_S13_TNA_6_QA">#REF!</definedName>
    <definedName name="_S13_TNA_6_QG">#REF!</definedName>
    <definedName name="_S13_TNA_7_QA">#REF!</definedName>
    <definedName name="_S13_TNA_7_QG">#REF!</definedName>
    <definedName name="_S13_TNA_8_QA">#REF!</definedName>
    <definedName name="_S13_TNA_8_QG">#REF!</definedName>
    <definedName name="_S13_TNA_9_QA">#REF!</definedName>
    <definedName name="_S13_TNA_9_QG">#REF!</definedName>
    <definedName name="_S13_TNL_1_QA">#REF!</definedName>
    <definedName name="_S13_TNL_1_QG">#REF!</definedName>
    <definedName name="_S13_TNL_10_QA">#REF!</definedName>
    <definedName name="_S13_TNL_10_QG">#REF!</definedName>
    <definedName name="_S13_TNL_11_QA">#REF!</definedName>
    <definedName name="_S13_TNL_11_QG">#REF!</definedName>
    <definedName name="_S13_TNL_12_QA">#REF!</definedName>
    <definedName name="_S13_TNL_12_QG">#REF!</definedName>
    <definedName name="_S13_TNL_13_QA">#REF!</definedName>
    <definedName name="_S13_TNL_13_QG">#REF!</definedName>
    <definedName name="_S13_TNL_14_QA">#REF!</definedName>
    <definedName name="_S13_TNL_14_QG">#REF!</definedName>
    <definedName name="_S13_TNL_15_QA">#REF!</definedName>
    <definedName name="_S13_TNL_15_QG">#REF!</definedName>
    <definedName name="_S13_TNL_16_QA">#REF!</definedName>
    <definedName name="_S13_TNL_16_QG">#REF!</definedName>
    <definedName name="_S13_TNL_17_QA">#REF!</definedName>
    <definedName name="_S13_TNL_17_QG">#REF!</definedName>
    <definedName name="_S13_TNL_18_QA">#REF!</definedName>
    <definedName name="_S13_TNL_18_QG">#REF!</definedName>
    <definedName name="_S13_TNL_19_QA">#REF!</definedName>
    <definedName name="_S13_TNL_19_QG">#REF!</definedName>
    <definedName name="_S13_TNL_20_QA">#REF!</definedName>
    <definedName name="_S13_TNL_20_QG">#REF!</definedName>
    <definedName name="_S13_TNL_21_QA">#REF!</definedName>
    <definedName name="_S13_TNL_21_QG">#REF!</definedName>
    <definedName name="_S13_TNL_22_QA">#REF!</definedName>
    <definedName name="_S13_TNL_22_QG">#REF!</definedName>
    <definedName name="_S13_TNL_23_QA">#REF!</definedName>
    <definedName name="_S13_TNL_23_QG">#REF!</definedName>
    <definedName name="_S13_TNL_3_QA">#REF!</definedName>
    <definedName name="_S13_TNL_3_QG">#REF!</definedName>
    <definedName name="_S13_TNL_4_QA">#REF!</definedName>
    <definedName name="_S13_TNL_4_QG">#REF!</definedName>
    <definedName name="_S13_TNL_5_QA">#REF!</definedName>
    <definedName name="_S13_TNL_5_QG">#REF!</definedName>
    <definedName name="_S13_TNL_6_QA">#REF!</definedName>
    <definedName name="_S13_TNL_6_QG">#REF!</definedName>
    <definedName name="_S13_TNL_7_QA">#REF!</definedName>
    <definedName name="_S13_TNL_7_QG">#REF!</definedName>
    <definedName name="_S13_TNL_8_QA">#REF!</definedName>
    <definedName name="_S13_TNL_8_QG">#REF!</definedName>
    <definedName name="_S13_TNL_9_QA">#REF!</definedName>
    <definedName name="_S13_TNL_9_QG">#REF!</definedName>
    <definedName name="_S13_TNL_99_QA">#REF!</definedName>
    <definedName name="_S13_TNL_99_QAS">#REF!</definedName>
    <definedName name="_S13_TNL_99_QASG">#REF!</definedName>
    <definedName name="_S13_TNL_99_QG">#REF!</definedName>
    <definedName name="_S1311_SKA_1_QA">#REF!</definedName>
    <definedName name="_S1311_SKA_1_QG">#REF!</definedName>
    <definedName name="_S1311_SKA_10_QA">#REF!</definedName>
    <definedName name="_S1311_SKA_10_QG">#REF!</definedName>
    <definedName name="_S1311_SKA_11_QA">#REF!</definedName>
    <definedName name="_S1311_SKA_11_QG">#REF!</definedName>
    <definedName name="_S1311_SKA_12_QA">#REF!</definedName>
    <definedName name="_S1311_SKA_12_QG">#REF!</definedName>
    <definedName name="_S1311_SKA_13_QA">#REF!</definedName>
    <definedName name="_S1311_SKA_13_QG">#REF!</definedName>
    <definedName name="_S1311_SKA_14_QA">#REF!</definedName>
    <definedName name="_S1311_SKA_14_QG">#REF!</definedName>
    <definedName name="_S1311_SKA_15_QA">#REF!</definedName>
    <definedName name="_S1311_SKA_15_QG">#REF!</definedName>
    <definedName name="_S1311_SKA_16_QA">#REF!</definedName>
    <definedName name="_S1311_SKA_16_QG">#REF!</definedName>
    <definedName name="_S1311_SKA_17_QA">#REF!</definedName>
    <definedName name="_S1311_SKA_17_QG">#REF!</definedName>
    <definedName name="_S1311_SKA_18_QA">#REF!</definedName>
    <definedName name="_S1311_SKA_18_QG">#REF!</definedName>
    <definedName name="_S1311_SKA_19_QA">#REF!</definedName>
    <definedName name="_S1311_SKA_19_QG">#REF!</definedName>
    <definedName name="_S1311_SKA_2_QA">#REF!</definedName>
    <definedName name="_S1311_SKA_2_QG">#REF!</definedName>
    <definedName name="_S1311_SKA_20_QA">#REF!</definedName>
    <definedName name="_S1311_SKA_20_QG">#REF!</definedName>
    <definedName name="_S1311_SKA_21_QA">#REF!</definedName>
    <definedName name="_S1311_SKA_21_QG">#REF!</definedName>
    <definedName name="_S1311_SKA_22_QA">#REF!</definedName>
    <definedName name="_S1311_SKA_22_QG">#REF!</definedName>
    <definedName name="_S1311_SKA_23_QA">#REF!</definedName>
    <definedName name="_S1311_SKA_23_QG">#REF!</definedName>
    <definedName name="_S1311_SKA_3_QA">#REF!</definedName>
    <definedName name="_S1311_SKA_3_QG">#REF!</definedName>
    <definedName name="_S1311_SKA_4_QA">#REF!</definedName>
    <definedName name="_S1311_SKA_4_QG">#REF!</definedName>
    <definedName name="_S1311_SKA_5_QA">#REF!</definedName>
    <definedName name="_S1311_SKA_5_QG">#REF!</definedName>
    <definedName name="_S1311_SKA_6_QA">#REF!</definedName>
    <definedName name="_S1311_SKA_6_QG">#REF!</definedName>
    <definedName name="_S1311_SKA_7_QA">#REF!</definedName>
    <definedName name="_S1311_SKA_7_QG">#REF!</definedName>
    <definedName name="_S1311_SKA_8_QA">#REF!</definedName>
    <definedName name="_S1311_SKA_8_QG">#REF!</definedName>
    <definedName name="_S1311_SKA_9_QA">#REF!</definedName>
    <definedName name="_S1311_SKA_9_QG">#REF!</definedName>
    <definedName name="_S1311_SKL_1_QA">#REF!</definedName>
    <definedName name="_S1311_SKL_1_QG">#REF!</definedName>
    <definedName name="_S1311_SKL_10_QA">#REF!</definedName>
    <definedName name="_S1311_SKL_10_QG">#REF!</definedName>
    <definedName name="_S1311_SKL_11_QA">#REF!</definedName>
    <definedName name="_S1311_SKL_11_QG">#REF!</definedName>
    <definedName name="_S1311_SKL_12_QA">#REF!</definedName>
    <definedName name="_S1311_SKL_12_QG">#REF!</definedName>
    <definedName name="_S1311_SKL_13_QA">#REF!</definedName>
    <definedName name="_S1311_SKL_13_QG">#REF!</definedName>
    <definedName name="_S1311_SKL_14_QA">#REF!</definedName>
    <definedName name="_S1311_SKL_14_QG">#REF!</definedName>
    <definedName name="_S1311_SKL_15_QA">#REF!</definedName>
    <definedName name="_S1311_SKL_15_QG">#REF!</definedName>
    <definedName name="_S1311_SKL_16_QA">#REF!</definedName>
    <definedName name="_S1311_SKL_16_QG">#REF!</definedName>
    <definedName name="_S1311_SKL_17_QA">#REF!</definedName>
    <definedName name="_S1311_SKL_17_QG">#REF!</definedName>
    <definedName name="_S1311_SKL_18_QA">#REF!</definedName>
    <definedName name="_S1311_SKL_18_QG">#REF!</definedName>
    <definedName name="_S1311_SKL_19_QA">#REF!</definedName>
    <definedName name="_S1311_SKL_19_QG">#REF!</definedName>
    <definedName name="_S1311_SKL_20_QA">#REF!</definedName>
    <definedName name="_S1311_SKL_20_QG">#REF!</definedName>
    <definedName name="_S1311_SKL_21_QA">#REF!</definedName>
    <definedName name="_S1311_SKL_21_QG">#REF!</definedName>
    <definedName name="_S1311_SKL_22_QA">#REF!</definedName>
    <definedName name="_S1311_SKL_22_QG">#REF!</definedName>
    <definedName name="_S1311_SKL_23_QA">#REF!</definedName>
    <definedName name="_S1311_SKL_23_QG">#REF!</definedName>
    <definedName name="_S1311_SKL_3_QA">#REF!</definedName>
    <definedName name="_S1311_SKL_3_QG">#REF!</definedName>
    <definedName name="_S1311_SKL_4_QA">#REF!</definedName>
    <definedName name="_S1311_SKL_4_QG">#REF!</definedName>
    <definedName name="_S1311_SKL_5_QA">#REF!</definedName>
    <definedName name="_S1311_SKL_5_QG">#REF!</definedName>
    <definedName name="_S1311_SKL_6_QA">#REF!</definedName>
    <definedName name="_S1311_SKL_6_QG">#REF!</definedName>
    <definedName name="_S1311_SKL_7_QA">#REF!</definedName>
    <definedName name="_S1311_SKL_7_QG">#REF!</definedName>
    <definedName name="_S1311_SKL_8_QA">#REF!</definedName>
    <definedName name="_S1311_SKL_8_QG">#REF!</definedName>
    <definedName name="_S1311_SKL_9_QA">#REF!</definedName>
    <definedName name="_S1311_SKL_9_QG">#REF!</definedName>
    <definedName name="_S1311_SKL_99_QA">#REF!</definedName>
    <definedName name="_S1311_SKL_99_QG">#REF!</definedName>
    <definedName name="_S1311_SNA_1_QA">#REF!</definedName>
    <definedName name="_S1311_SNA_1_QG">#REF!</definedName>
    <definedName name="_S1311_SNA_10_QA">#REF!</definedName>
    <definedName name="_S1311_SNA_10_QG">#REF!</definedName>
    <definedName name="_S1311_SNA_11_QA">#REF!</definedName>
    <definedName name="_S1311_SNA_11_QG">#REF!</definedName>
    <definedName name="_S1311_SNA_12_QA">#REF!</definedName>
    <definedName name="_S1311_SNA_12_QG">#REF!</definedName>
    <definedName name="_S1311_SNA_13_QA">#REF!</definedName>
    <definedName name="_S1311_SNA_13_QG">#REF!</definedName>
    <definedName name="_S1311_SNA_14_QA">#REF!</definedName>
    <definedName name="_S1311_SNA_14_QG">#REF!</definedName>
    <definedName name="_S1311_SNA_15_QA">#REF!</definedName>
    <definedName name="_S1311_SNA_15_QG">#REF!</definedName>
    <definedName name="_S1311_SNA_16_QA">#REF!</definedName>
    <definedName name="_S1311_SNA_16_QG">#REF!</definedName>
    <definedName name="_S1311_SNA_17_QA">#REF!</definedName>
    <definedName name="_S1311_SNA_17_QG">#REF!</definedName>
    <definedName name="_S1311_SNA_18_QA">#REF!</definedName>
    <definedName name="_S1311_SNA_18_QG">#REF!</definedName>
    <definedName name="_S1311_SNA_19_QA">#REF!</definedName>
    <definedName name="_S1311_SNA_19_QG">#REF!</definedName>
    <definedName name="_S1311_SNA_2_QA">#REF!</definedName>
    <definedName name="_S1311_SNA_2_QG">#REF!</definedName>
    <definedName name="_S1311_SNA_20_QA">#REF!</definedName>
    <definedName name="_S1311_SNA_20_QG">#REF!</definedName>
    <definedName name="_S1311_SNA_21_QA">#REF!</definedName>
    <definedName name="_S1311_SNA_21_QG">#REF!</definedName>
    <definedName name="_S1311_SNA_22_QA">#REF!</definedName>
    <definedName name="_S1311_SNA_22_QG">#REF!</definedName>
    <definedName name="_S1311_SNA_23_QA">#REF!</definedName>
    <definedName name="_S1311_SNA_23_QG">#REF!</definedName>
    <definedName name="_S1311_SNA_3_QA">#REF!</definedName>
    <definedName name="_S1311_SNA_3_QG">#REF!</definedName>
    <definedName name="_S1311_SNA_4_QA">#REF!</definedName>
    <definedName name="_S1311_SNA_4_QG">#REF!</definedName>
    <definedName name="_S1311_SNA_5_QA">#REF!</definedName>
    <definedName name="_S1311_SNA_5_QG">#REF!</definedName>
    <definedName name="_S1311_SNA_6_QA">#REF!</definedName>
    <definedName name="_S1311_SNA_6_QG">#REF!</definedName>
    <definedName name="_S1311_SNA_7_QA">#REF!</definedName>
    <definedName name="_S1311_SNA_7_QG">#REF!</definedName>
    <definedName name="_S1311_SNA_8_QA">#REF!</definedName>
    <definedName name="_S1311_SNA_8_QG">#REF!</definedName>
    <definedName name="_S1311_SNA_9_QA">#REF!</definedName>
    <definedName name="_S1311_SNA_9_QG">#REF!</definedName>
    <definedName name="_S1311_SNL_1_QA">#REF!</definedName>
    <definedName name="_S1311_SNL_1_QG">#REF!</definedName>
    <definedName name="_S1311_SNL_10_QA">#REF!</definedName>
    <definedName name="_S1311_SNL_10_QG">#REF!</definedName>
    <definedName name="_S1311_SNL_11_QA">#REF!</definedName>
    <definedName name="_S1311_SNL_11_QG">#REF!</definedName>
    <definedName name="_S1311_SNL_12_QA">#REF!</definedName>
    <definedName name="_S1311_SNL_12_QG">#REF!</definedName>
    <definedName name="_S1311_SNL_13_QA">#REF!</definedName>
    <definedName name="_S1311_SNL_13_QG">#REF!</definedName>
    <definedName name="_S1311_SNL_14_QA">#REF!</definedName>
    <definedName name="_S1311_SNL_14_QG">#REF!</definedName>
    <definedName name="_S1311_SNL_15_QA">#REF!</definedName>
    <definedName name="_S1311_SNL_15_QG">#REF!</definedName>
    <definedName name="_S1311_SNL_16_QA">#REF!</definedName>
    <definedName name="_S1311_SNL_16_QG">#REF!</definedName>
    <definedName name="_S1311_SNL_17_QA">#REF!</definedName>
    <definedName name="_S1311_SNL_17_QG">#REF!</definedName>
    <definedName name="_S1311_SNL_18_QA">#REF!</definedName>
    <definedName name="_S1311_SNL_18_QG">#REF!</definedName>
    <definedName name="_S1311_SNL_19_QA">#REF!</definedName>
    <definedName name="_S1311_SNL_19_QG">#REF!</definedName>
    <definedName name="_S1311_SNL_20_QA">#REF!</definedName>
    <definedName name="_S1311_SNL_20_QG">#REF!</definedName>
    <definedName name="_S1311_SNL_21_QA">#REF!</definedName>
    <definedName name="_S1311_SNL_21_QG">#REF!</definedName>
    <definedName name="_S1311_SNL_22_QA">#REF!</definedName>
    <definedName name="_S1311_SNL_22_QG">#REF!</definedName>
    <definedName name="_S1311_SNL_23_QA">#REF!</definedName>
    <definedName name="_S1311_SNL_23_QG">#REF!</definedName>
    <definedName name="_S1311_SNL_3_QA">#REF!</definedName>
    <definedName name="_S1311_SNL_3_QG">#REF!</definedName>
    <definedName name="_S1311_SNL_4_QA">#REF!</definedName>
    <definedName name="_S1311_SNL_4_QG">#REF!</definedName>
    <definedName name="_S1311_SNL_5_QA">#REF!</definedName>
    <definedName name="_S1311_SNL_5_QG">#REF!</definedName>
    <definedName name="_S1311_SNL_6_QA">#REF!</definedName>
    <definedName name="_S1311_SNL_6_QG">#REF!</definedName>
    <definedName name="_S1311_SNL_7_QA">#REF!</definedName>
    <definedName name="_S1311_SNL_7_QG">#REF!</definedName>
    <definedName name="_S1311_SNL_8_QA">#REF!</definedName>
    <definedName name="_S1311_SNL_8_QG">#REF!</definedName>
    <definedName name="_S1311_SNL_9_QA">#REF!</definedName>
    <definedName name="_S1311_SNL_9_QG">#REF!</definedName>
    <definedName name="_S1311_SNL_99_QA">#REF!</definedName>
    <definedName name="_S1311_SNL_99_QG">#REF!</definedName>
    <definedName name="_S1311_TKA_1_QA">#REF!</definedName>
    <definedName name="_S1311_TKA_1_QG">#REF!</definedName>
    <definedName name="_S1311_TKA_10_QA">#REF!</definedName>
    <definedName name="_S1311_TKA_10_QG">#REF!</definedName>
    <definedName name="_S1311_TKA_11_QA">#REF!</definedName>
    <definedName name="_S1311_TKA_11_QG">#REF!</definedName>
    <definedName name="_S1311_TKA_12_QA">#REF!</definedName>
    <definedName name="_S1311_TKA_12_QG">#REF!</definedName>
    <definedName name="_S1311_TKA_13_QA">#REF!</definedName>
    <definedName name="_S1311_TKA_13_QG">#REF!</definedName>
    <definedName name="_S1311_TKA_14_QA">#REF!</definedName>
    <definedName name="_S1311_TKA_14_QG">#REF!</definedName>
    <definedName name="_S1311_TKA_15_QA">#REF!</definedName>
    <definedName name="_S1311_TKA_15_QG">#REF!</definedName>
    <definedName name="_S1311_TKA_16_QA">#REF!</definedName>
    <definedName name="_S1311_TKA_16_QG">#REF!</definedName>
    <definedName name="_S1311_TKA_17_QA">#REF!</definedName>
    <definedName name="_S1311_TKA_17_QG">#REF!</definedName>
    <definedName name="_S1311_TKA_18_QA">#REF!</definedName>
    <definedName name="_S1311_TKA_18_QG">#REF!</definedName>
    <definedName name="_S1311_TKA_19_QA">#REF!</definedName>
    <definedName name="_S1311_TKA_19_QG">#REF!</definedName>
    <definedName name="_S1311_TKA_2_QA">#REF!</definedName>
    <definedName name="_S1311_TKA_2_QG">#REF!</definedName>
    <definedName name="_S1311_TKA_20_QA">#REF!</definedName>
    <definedName name="_S1311_TKA_20_QG">#REF!</definedName>
    <definedName name="_S1311_TKA_21_QA">#REF!</definedName>
    <definedName name="_S1311_TKA_21_QG">#REF!</definedName>
    <definedName name="_S1311_TKA_22_QA">#REF!</definedName>
    <definedName name="_S1311_TKA_22_QG">#REF!</definedName>
    <definedName name="_S1311_TKA_23_QA">#REF!</definedName>
    <definedName name="_S1311_TKA_23_QG">#REF!</definedName>
    <definedName name="_S1311_TKA_3_QA">#REF!</definedName>
    <definedName name="_S1311_TKA_3_QG">#REF!</definedName>
    <definedName name="_S1311_TKA_4_QA">#REF!</definedName>
    <definedName name="_S1311_TKA_4_QG">#REF!</definedName>
    <definedName name="_S1311_TKA_5_QA">#REF!</definedName>
    <definedName name="_S1311_TKA_5_QG">#REF!</definedName>
    <definedName name="_S1311_TKA_6_QA">#REF!</definedName>
    <definedName name="_S1311_TKA_6_QG">#REF!</definedName>
    <definedName name="_S1311_TKA_7_QA">#REF!</definedName>
    <definedName name="_S1311_TKA_7_QG">#REF!</definedName>
    <definedName name="_S1311_TKA_8_QA">#REF!</definedName>
    <definedName name="_S1311_TKA_8_QG">#REF!</definedName>
    <definedName name="_S1311_TKA_9_QA">#REF!</definedName>
    <definedName name="_S1311_TKA_9_QG">#REF!</definedName>
    <definedName name="_S1311_TKL_1_QA">#REF!</definedName>
    <definedName name="_S1311_TKL_1_QG">#REF!</definedName>
    <definedName name="_S1311_TKL_10_QA">#REF!</definedName>
    <definedName name="_S1311_TKL_10_QG">#REF!</definedName>
    <definedName name="_S1311_TKL_11_QA">#REF!</definedName>
    <definedName name="_S1311_TKL_11_QG">#REF!</definedName>
    <definedName name="_S1311_TKL_12_QA">#REF!</definedName>
    <definedName name="_S1311_TKL_12_QG">#REF!</definedName>
    <definedName name="_S1311_TKL_13_QA">#REF!</definedName>
    <definedName name="_S1311_TKL_13_QG">#REF!</definedName>
    <definedName name="_S1311_TKL_14_QA">#REF!</definedName>
    <definedName name="_S1311_TKL_14_QG">#REF!</definedName>
    <definedName name="_S1311_TKL_15_QA">#REF!</definedName>
    <definedName name="_S1311_TKL_15_QG">#REF!</definedName>
    <definedName name="_S1311_TKL_16_QA">#REF!</definedName>
    <definedName name="_S1311_TKL_16_QG">#REF!</definedName>
    <definedName name="_S1311_TKL_17_QA">#REF!</definedName>
    <definedName name="_S1311_TKL_17_QG">#REF!</definedName>
    <definedName name="_S1311_TKL_18_QA">#REF!</definedName>
    <definedName name="_S1311_TKL_18_QG">#REF!</definedName>
    <definedName name="_S1311_TKL_19_QA">#REF!</definedName>
    <definedName name="_S1311_TKL_19_QG">#REF!</definedName>
    <definedName name="_S1311_TKL_20_QA">#REF!</definedName>
    <definedName name="_S1311_TKL_20_QG">#REF!</definedName>
    <definedName name="_S1311_TKL_21_QA">#REF!</definedName>
    <definedName name="_S1311_TKL_21_QG">#REF!</definedName>
    <definedName name="_S1311_TKL_22_QA">#REF!</definedName>
    <definedName name="_S1311_TKL_22_QG">#REF!</definedName>
    <definedName name="_S1311_TKL_23_QA">#REF!</definedName>
    <definedName name="_S1311_TKL_23_QG">#REF!</definedName>
    <definedName name="_S1311_TKL_3_QA">#REF!</definedName>
    <definedName name="_S1311_TKL_3_QG">#REF!</definedName>
    <definedName name="_S1311_TKL_4_QA">#REF!</definedName>
    <definedName name="_S1311_TKL_4_QG">#REF!</definedName>
    <definedName name="_S1311_TKL_5_QA">#REF!</definedName>
    <definedName name="_S1311_TKL_5_QG">#REF!</definedName>
    <definedName name="_S1311_TKL_6_QA">#REF!</definedName>
    <definedName name="_S1311_TKL_6_QG">#REF!</definedName>
    <definedName name="_S1311_TKL_7_QA">#REF!</definedName>
    <definedName name="_S1311_TKL_7_QG">#REF!</definedName>
    <definedName name="_S1311_TKL_8_QA">#REF!</definedName>
    <definedName name="_S1311_TKL_8_QG">#REF!</definedName>
    <definedName name="_S1311_TKL_9_QA">#REF!</definedName>
    <definedName name="_S1311_TKL_9_QG">#REF!</definedName>
    <definedName name="_S1311_TKL_99_QA">#REF!</definedName>
    <definedName name="_S1311_TKL_99_QG">#REF!</definedName>
    <definedName name="_S1311_TNA_1_QA">#REF!</definedName>
    <definedName name="_S1311_TNA_1_QG">#REF!</definedName>
    <definedName name="_S1311_TNA_10_QA">#REF!</definedName>
    <definedName name="_S1311_TNA_10_QG">#REF!</definedName>
    <definedName name="_S1311_TNA_11_QA">#REF!</definedName>
    <definedName name="_S1311_TNA_11_QG">#REF!</definedName>
    <definedName name="_S1311_TNA_12_QA">#REF!</definedName>
    <definedName name="_S1311_TNA_12_QG">#REF!</definedName>
    <definedName name="_S1311_TNA_13_QA">#REF!</definedName>
    <definedName name="_S1311_TNA_13_QG">#REF!</definedName>
    <definedName name="_S1311_TNA_14_QA">#REF!</definedName>
    <definedName name="_S1311_TNA_14_QG">#REF!</definedName>
    <definedName name="_S1311_TNA_15_QA">#REF!</definedName>
    <definedName name="_S1311_TNA_15_QG">#REF!</definedName>
    <definedName name="_S1311_TNA_16_QA">#REF!</definedName>
    <definedName name="_S1311_TNA_16_QG">#REF!</definedName>
    <definedName name="_S1311_TNA_17_QA">#REF!</definedName>
    <definedName name="_S1311_TNA_17_QG">#REF!</definedName>
    <definedName name="_S1311_TNA_18_QA">#REF!</definedName>
    <definedName name="_S1311_TNA_18_QG">#REF!</definedName>
    <definedName name="_S1311_TNA_19_QA">#REF!</definedName>
    <definedName name="_S1311_TNA_19_QG">#REF!</definedName>
    <definedName name="_S1311_TNA_2_QA">#REF!</definedName>
    <definedName name="_S1311_TNA_2_QG">#REF!</definedName>
    <definedName name="_S1311_TNA_20_QA">#REF!</definedName>
    <definedName name="_S1311_TNA_20_QG">#REF!</definedName>
    <definedName name="_S1311_TNA_21_QA">#REF!</definedName>
    <definedName name="_S1311_TNA_21_QG">#REF!</definedName>
    <definedName name="_S1311_TNA_22_QA">#REF!</definedName>
    <definedName name="_S1311_TNA_22_QG">#REF!</definedName>
    <definedName name="_S1311_TNA_23_QA">#REF!</definedName>
    <definedName name="_S1311_TNA_23_QG">#REF!</definedName>
    <definedName name="_S1311_TNA_3_QA">#REF!</definedName>
    <definedName name="_S1311_TNA_3_QG">#REF!</definedName>
    <definedName name="_S1311_TNA_4_QA">#REF!</definedName>
    <definedName name="_S1311_TNA_4_QG">#REF!</definedName>
    <definedName name="_S1311_TNA_5_QA">#REF!</definedName>
    <definedName name="_S1311_TNA_5_QG">#REF!</definedName>
    <definedName name="_S1311_TNA_6_QA">#REF!</definedName>
    <definedName name="_S1311_TNA_6_QG">#REF!</definedName>
    <definedName name="_S1311_TNA_7_QA">#REF!</definedName>
    <definedName name="_S1311_TNA_7_QG">#REF!</definedName>
    <definedName name="_S1311_TNA_8_QA">#REF!</definedName>
    <definedName name="_S1311_TNA_8_QG">#REF!</definedName>
    <definedName name="_S1311_TNA_9_QA">#REF!</definedName>
    <definedName name="_S1311_TNA_9_QG">#REF!</definedName>
    <definedName name="_S1311_TNL_1_QA">#REF!</definedName>
    <definedName name="_S1311_TNL_1_QG">#REF!</definedName>
    <definedName name="_S1311_TNL_10_QA">#REF!</definedName>
    <definedName name="_S1311_TNL_10_QG">#REF!</definedName>
    <definedName name="_S1311_TNL_11_QA">#REF!</definedName>
    <definedName name="_S1311_TNL_11_QG">#REF!</definedName>
    <definedName name="_S1311_TNL_12_QA">#REF!</definedName>
    <definedName name="_S1311_TNL_12_QG">#REF!</definedName>
    <definedName name="_S1311_TNL_13_QA">#REF!</definedName>
    <definedName name="_S1311_TNL_13_QG">#REF!</definedName>
    <definedName name="_S1311_TNL_14_QA">#REF!</definedName>
    <definedName name="_S1311_TNL_14_QG">#REF!</definedName>
    <definedName name="_S1311_TNL_15_QA">#REF!</definedName>
    <definedName name="_S1311_TNL_15_QG">#REF!</definedName>
    <definedName name="_S1311_TNL_16_QA">#REF!</definedName>
    <definedName name="_S1311_TNL_16_QG">#REF!</definedName>
    <definedName name="_S1311_TNL_17_QA">#REF!</definedName>
    <definedName name="_S1311_TNL_17_QG">#REF!</definedName>
    <definedName name="_S1311_TNL_18_QA">#REF!</definedName>
    <definedName name="_S1311_TNL_18_QG">#REF!</definedName>
    <definedName name="_S1311_TNL_19_QA">#REF!</definedName>
    <definedName name="_S1311_TNL_19_QG">#REF!</definedName>
    <definedName name="_S1311_TNL_20_QA">#REF!</definedName>
    <definedName name="_S1311_TNL_20_QG">#REF!</definedName>
    <definedName name="_S1311_TNL_21_QA">#REF!</definedName>
    <definedName name="_S1311_TNL_21_QG">#REF!</definedName>
    <definedName name="_S1311_TNL_22_QA">#REF!</definedName>
    <definedName name="_S1311_TNL_22_QG">#REF!</definedName>
    <definedName name="_S1311_TNL_23_QA">#REF!</definedName>
    <definedName name="_S1311_TNL_23_QG">#REF!</definedName>
    <definedName name="_S1311_TNL_3_QA">#REF!</definedName>
    <definedName name="_S1311_TNL_3_QG">#REF!</definedName>
    <definedName name="_S1311_TNL_4_QA">#REF!</definedName>
    <definedName name="_S1311_TNL_4_QG">#REF!</definedName>
    <definedName name="_S1311_TNL_5_QA">#REF!</definedName>
    <definedName name="_S1311_TNL_5_QG">#REF!</definedName>
    <definedName name="_S1311_TNL_6_QA">#REF!</definedName>
    <definedName name="_S1311_TNL_6_QG">#REF!</definedName>
    <definedName name="_S1311_TNL_7_QA">#REF!</definedName>
    <definedName name="_S1311_TNL_7_QG">#REF!</definedName>
    <definedName name="_S1311_TNL_8_QA">#REF!</definedName>
    <definedName name="_S1311_TNL_8_QG">#REF!</definedName>
    <definedName name="_S1311_TNL_9_QA">#REF!</definedName>
    <definedName name="_S1311_TNL_9_QG">#REF!</definedName>
    <definedName name="_S1311_TNL_99_QA">#REF!</definedName>
    <definedName name="_S1311_TNL_99_QG">#REF!</definedName>
    <definedName name="_S1313_SKA_1_QA">#REF!</definedName>
    <definedName name="_S1313_SKA_1_QG">#REF!</definedName>
    <definedName name="_S1313_SKA_10_QA">#REF!</definedName>
    <definedName name="_S1313_SKA_10_QG">#REF!</definedName>
    <definedName name="_S1313_SKA_11_QA">#REF!</definedName>
    <definedName name="_S1313_SKA_11_QG">#REF!</definedName>
    <definedName name="_S1313_SKA_12_QA">#REF!</definedName>
    <definedName name="_S1313_SKA_12_QG">#REF!</definedName>
    <definedName name="_S1313_SKA_13_QA">#REF!</definedName>
    <definedName name="_S1313_SKA_13_QG">#REF!</definedName>
    <definedName name="_S1313_SKA_14_QA">#REF!</definedName>
    <definedName name="_S1313_SKA_14_QG">#REF!</definedName>
    <definedName name="_S1313_SKA_15_QA">#REF!</definedName>
    <definedName name="_S1313_SKA_15_QG">#REF!</definedName>
    <definedName name="_S1313_SKA_16_QA">#REF!</definedName>
    <definedName name="_S1313_SKA_16_QG">#REF!</definedName>
    <definedName name="_S1313_SKA_17_QA">#REF!</definedName>
    <definedName name="_S1313_SKA_17_QG">#REF!</definedName>
    <definedName name="_S1313_SKA_18_QA">#REF!</definedName>
    <definedName name="_S1313_SKA_18_QG">#REF!</definedName>
    <definedName name="_S1313_SKA_19_QA">#REF!</definedName>
    <definedName name="_S1313_SKA_19_QG">#REF!</definedName>
    <definedName name="_S1313_SKA_2_QA">#REF!</definedName>
    <definedName name="_S1313_SKA_2_QG">#REF!</definedName>
    <definedName name="_S1313_SKA_20_QA">#REF!</definedName>
    <definedName name="_S1313_SKA_20_QG">#REF!</definedName>
    <definedName name="_S1313_SKA_21_QA">#REF!</definedName>
    <definedName name="_S1313_SKA_21_QG">#REF!</definedName>
    <definedName name="_S1313_SKA_22_QA">#REF!</definedName>
    <definedName name="_S1313_SKA_22_QG">#REF!</definedName>
    <definedName name="_S1313_SKA_23_QA">#REF!</definedName>
    <definedName name="_S1313_SKA_23_QG">#REF!</definedName>
    <definedName name="_S1313_SKA_3_QA">#REF!</definedName>
    <definedName name="_S1313_SKA_3_QG">#REF!</definedName>
    <definedName name="_S1313_SKA_4_QA">#REF!</definedName>
    <definedName name="_S1313_SKA_4_QG">#REF!</definedName>
    <definedName name="_S1313_SKA_5_QA">#REF!</definedName>
    <definedName name="_S1313_SKA_5_QG">#REF!</definedName>
    <definedName name="_S1313_SKA_6_QA">#REF!</definedName>
    <definedName name="_S1313_SKA_6_QG">#REF!</definedName>
    <definedName name="_S1313_SKA_7_QA">#REF!</definedName>
    <definedName name="_S1313_SKA_7_QG">#REF!</definedName>
    <definedName name="_S1313_SKA_8_QA">#REF!</definedName>
    <definedName name="_S1313_SKA_8_QG">#REF!</definedName>
    <definedName name="_S1313_SKA_9_QA">#REF!</definedName>
    <definedName name="_S1313_SKA_9_QG">#REF!</definedName>
    <definedName name="_S1313_SKL_1_QA">#REF!</definedName>
    <definedName name="_S1313_SKL_1_QG">#REF!</definedName>
    <definedName name="_S1313_SKL_10_QA">#REF!</definedName>
    <definedName name="_S1313_SKL_10_QG">#REF!</definedName>
    <definedName name="_S1313_SKL_11_QA">#REF!</definedName>
    <definedName name="_S1313_SKL_11_QG">#REF!</definedName>
    <definedName name="_S1313_SKL_12_QA">#REF!</definedName>
    <definedName name="_S1313_SKL_12_QG">#REF!</definedName>
    <definedName name="_S1313_SKL_13_QA">#REF!</definedName>
    <definedName name="_S1313_SKL_13_QG">#REF!</definedName>
    <definedName name="_S1313_SKL_14_QA">#REF!</definedName>
    <definedName name="_S1313_SKL_14_QG">#REF!</definedName>
    <definedName name="_S1313_SKL_15_QA">#REF!</definedName>
    <definedName name="_S1313_SKL_15_QG">#REF!</definedName>
    <definedName name="_S1313_SKL_16_QA">#REF!</definedName>
    <definedName name="_S1313_SKL_16_QG">#REF!</definedName>
    <definedName name="_S1313_SKL_17_QA">#REF!</definedName>
    <definedName name="_S1313_SKL_17_QG">#REF!</definedName>
    <definedName name="_S1313_SKL_18_QA">#REF!</definedName>
    <definedName name="_S1313_SKL_18_QG">#REF!</definedName>
    <definedName name="_S1313_SKL_19_QA">#REF!</definedName>
    <definedName name="_S1313_SKL_19_QG">#REF!</definedName>
    <definedName name="_S1313_SKL_20_QA">#REF!</definedName>
    <definedName name="_S1313_SKL_20_QG">#REF!</definedName>
    <definedName name="_S1313_SKL_21_QA">#REF!</definedName>
    <definedName name="_S1313_SKL_21_QG">#REF!</definedName>
    <definedName name="_S1313_SKL_22_QA">#REF!</definedName>
    <definedName name="_S1313_SKL_22_QG">#REF!</definedName>
    <definedName name="_S1313_SKL_23_QA">#REF!</definedName>
    <definedName name="_S1313_SKL_23_QG">#REF!</definedName>
    <definedName name="_S1313_SKL_3_QA">#REF!</definedName>
    <definedName name="_S1313_SKL_3_QG">#REF!</definedName>
    <definedName name="_S1313_SKL_4_QA">#REF!</definedName>
    <definedName name="_S1313_SKL_4_QG">#REF!</definedName>
    <definedName name="_S1313_SKL_5_QA">#REF!</definedName>
    <definedName name="_S1313_SKL_5_QG">#REF!</definedName>
    <definedName name="_S1313_SKL_6_QA">#REF!</definedName>
    <definedName name="_S1313_SKL_6_QG">#REF!</definedName>
    <definedName name="_S1313_SKL_7_QA">#REF!</definedName>
    <definedName name="_S1313_SKL_7_QG">#REF!</definedName>
    <definedName name="_S1313_SKL_8_QA">#REF!</definedName>
    <definedName name="_S1313_SKL_8_QG">#REF!</definedName>
    <definedName name="_S1313_SKL_9_QA">#REF!</definedName>
    <definedName name="_S1313_SKL_9_QG">#REF!</definedName>
    <definedName name="_S1313_SKL_99_QA">#REF!</definedName>
    <definedName name="_S1313_SKL_99_QG">#REF!</definedName>
    <definedName name="_S1313_SNA_1_QA">#REF!</definedName>
    <definedName name="_S1313_SNA_1_QG">#REF!</definedName>
    <definedName name="_S1313_SNA_10_QA">#REF!</definedName>
    <definedName name="_S1313_SNA_10_QG">#REF!</definedName>
    <definedName name="_S1313_SNA_11_QA">#REF!</definedName>
    <definedName name="_S1313_SNA_11_QG">#REF!</definedName>
    <definedName name="_S1313_SNA_12_QA">#REF!</definedName>
    <definedName name="_S1313_SNA_12_QG">#REF!</definedName>
    <definedName name="_S1313_SNA_13_QA">#REF!</definedName>
    <definedName name="_S1313_SNA_13_QG">#REF!</definedName>
    <definedName name="_S1313_SNA_14_QA">#REF!</definedName>
    <definedName name="_S1313_SNA_14_QG">#REF!</definedName>
    <definedName name="_S1313_SNA_15_QA">#REF!</definedName>
    <definedName name="_S1313_SNA_15_QG">#REF!</definedName>
    <definedName name="_S1313_SNA_16_QA">#REF!</definedName>
    <definedName name="_S1313_SNA_16_QG">#REF!</definedName>
    <definedName name="_S1313_SNA_17_QA">#REF!</definedName>
    <definedName name="_S1313_SNA_17_QG">#REF!</definedName>
    <definedName name="_S1313_SNA_18_QA">#REF!</definedName>
    <definedName name="_S1313_SNA_18_QG">#REF!</definedName>
    <definedName name="_S1313_SNA_19_QA">#REF!</definedName>
    <definedName name="_S1313_SNA_19_QG">#REF!</definedName>
    <definedName name="_S1313_SNA_2_QA">#REF!</definedName>
    <definedName name="_S1313_SNA_2_QG">#REF!</definedName>
    <definedName name="_S1313_SNA_20_QA">#REF!</definedName>
    <definedName name="_S1313_SNA_20_QG">#REF!</definedName>
    <definedName name="_S1313_SNA_21_QA">#REF!</definedName>
    <definedName name="_S1313_SNA_21_QG">#REF!</definedName>
    <definedName name="_S1313_SNA_22_QA">#REF!</definedName>
    <definedName name="_S1313_SNA_22_QG">#REF!</definedName>
    <definedName name="_S1313_SNA_23_QA">#REF!</definedName>
    <definedName name="_S1313_SNA_23_QG">#REF!</definedName>
    <definedName name="_S1313_SNA_3_QA">#REF!</definedName>
    <definedName name="_S1313_SNA_3_QG">#REF!</definedName>
    <definedName name="_S1313_SNA_4_QA">#REF!</definedName>
    <definedName name="_S1313_SNA_4_QG">#REF!</definedName>
    <definedName name="_S1313_SNA_5_QA">#REF!</definedName>
    <definedName name="_S1313_SNA_5_QG">#REF!</definedName>
    <definedName name="_S1313_SNA_6_QA">#REF!</definedName>
    <definedName name="_S1313_SNA_6_QG">#REF!</definedName>
    <definedName name="_S1313_SNA_7_QA">#REF!</definedName>
    <definedName name="_S1313_SNA_7_QG">#REF!</definedName>
    <definedName name="_S1313_SNA_8_QA">#REF!</definedName>
    <definedName name="_S1313_SNA_8_QG">#REF!</definedName>
    <definedName name="_S1313_SNA_9_QA">#REF!</definedName>
    <definedName name="_S1313_SNA_9_QG">#REF!</definedName>
    <definedName name="_S1313_SNL_1_QA">#REF!</definedName>
    <definedName name="_S1313_SNL_1_QG">#REF!</definedName>
    <definedName name="_S1313_SNL_10_QA">#REF!</definedName>
    <definedName name="_S1313_SNL_10_QG">#REF!</definedName>
    <definedName name="_S1313_SNL_11_QA">#REF!</definedName>
    <definedName name="_S1313_SNL_11_QG">#REF!</definedName>
    <definedName name="_S1313_SNL_12_QA">#REF!</definedName>
    <definedName name="_S1313_SNL_12_QG">#REF!</definedName>
    <definedName name="_S1313_SNL_13_QA">#REF!</definedName>
    <definedName name="_S1313_SNL_13_QG">#REF!</definedName>
    <definedName name="_S1313_SNL_14_QA">#REF!</definedName>
    <definedName name="_S1313_SNL_14_QG">#REF!</definedName>
    <definedName name="_S1313_SNL_15_QA">#REF!</definedName>
    <definedName name="_S1313_SNL_15_QG">#REF!</definedName>
    <definedName name="_S1313_SNL_16_QA">#REF!</definedName>
    <definedName name="_S1313_SNL_16_QG">#REF!</definedName>
    <definedName name="_S1313_SNL_17_QA">#REF!</definedName>
    <definedName name="_S1313_SNL_17_QG">#REF!</definedName>
    <definedName name="_S1313_SNL_18_QA">#REF!</definedName>
    <definedName name="_S1313_SNL_18_QG">#REF!</definedName>
    <definedName name="_S1313_SNL_19_QA">#REF!</definedName>
    <definedName name="_S1313_SNL_19_QG">#REF!</definedName>
    <definedName name="_S1313_SNL_20_QA">#REF!</definedName>
    <definedName name="_S1313_SNL_20_QG">#REF!</definedName>
    <definedName name="_S1313_SNL_21_QA">#REF!</definedName>
    <definedName name="_S1313_SNL_21_QG">#REF!</definedName>
    <definedName name="_S1313_SNL_22_QA">#REF!</definedName>
    <definedName name="_S1313_SNL_22_QG">#REF!</definedName>
    <definedName name="_S1313_SNL_23_QA">#REF!</definedName>
    <definedName name="_S1313_SNL_23_QG">#REF!</definedName>
    <definedName name="_S1313_SNL_3_QA">#REF!</definedName>
    <definedName name="_S1313_SNL_3_QG">#REF!</definedName>
    <definedName name="_S1313_SNL_4_QA">#REF!</definedName>
    <definedName name="_S1313_SNL_4_QG">#REF!</definedName>
    <definedName name="_S1313_SNL_5_QA">#REF!</definedName>
    <definedName name="_S1313_SNL_5_QG">#REF!</definedName>
    <definedName name="_S1313_SNL_6_QA">#REF!</definedName>
    <definedName name="_S1313_SNL_6_QG">#REF!</definedName>
    <definedName name="_S1313_SNL_7_QA">#REF!</definedName>
    <definedName name="_S1313_SNL_7_QG">#REF!</definedName>
    <definedName name="_S1313_SNL_8_QA">#REF!</definedName>
    <definedName name="_S1313_SNL_8_QG">#REF!</definedName>
    <definedName name="_S1313_SNL_9_QA">#REF!</definedName>
    <definedName name="_S1313_SNL_9_QG">#REF!</definedName>
    <definedName name="_S1313_SNL_99_QA">#REF!</definedName>
    <definedName name="_S1313_SNL_99_QG">#REF!</definedName>
    <definedName name="_S1313_TKA_1_QA">#REF!</definedName>
    <definedName name="_S1313_TKA_1_QG">#REF!</definedName>
    <definedName name="_S1313_TKA_10_QA">#REF!</definedName>
    <definedName name="_S1313_TKA_10_QG">#REF!</definedName>
    <definedName name="_S1313_TKA_11_QA">#REF!</definedName>
    <definedName name="_S1313_TKA_11_QG">#REF!</definedName>
    <definedName name="_S1313_TKA_12_QA">#REF!</definedName>
    <definedName name="_S1313_TKA_12_QG">#REF!</definedName>
    <definedName name="_S1313_TKA_13_QA">#REF!</definedName>
    <definedName name="_S1313_TKA_13_QG">#REF!</definedName>
    <definedName name="_S1313_TKA_14_QA">#REF!</definedName>
    <definedName name="_S1313_TKA_14_QG">#REF!</definedName>
    <definedName name="_S1313_TKA_15_QA">#REF!</definedName>
    <definedName name="_S1313_TKA_15_QG">#REF!</definedName>
    <definedName name="_S1313_TKA_16_QA">#REF!</definedName>
    <definedName name="_S1313_TKA_16_QG">#REF!</definedName>
    <definedName name="_S1313_TKA_17_QA">#REF!</definedName>
    <definedName name="_S1313_TKA_17_QG">#REF!</definedName>
    <definedName name="_S1313_TKA_18_QA">#REF!</definedName>
    <definedName name="_S1313_TKA_18_QG">#REF!</definedName>
    <definedName name="_S1313_TKA_19_QA">#REF!</definedName>
    <definedName name="_S1313_TKA_19_QG">#REF!</definedName>
    <definedName name="_S1313_TKA_2_QA">#REF!</definedName>
    <definedName name="_S1313_TKA_2_QG">#REF!</definedName>
    <definedName name="_S1313_TKA_20_QA">#REF!</definedName>
    <definedName name="_S1313_TKA_20_QG">#REF!</definedName>
    <definedName name="_S1313_TKA_21_QA">#REF!</definedName>
    <definedName name="_S1313_TKA_21_QG">#REF!</definedName>
    <definedName name="_S1313_TKA_22_QA">#REF!</definedName>
    <definedName name="_S1313_TKA_22_QG">#REF!</definedName>
    <definedName name="_S1313_TKA_23_QA">#REF!</definedName>
    <definedName name="_S1313_TKA_23_QG">#REF!</definedName>
    <definedName name="_S1313_TKA_3_QA">#REF!</definedName>
    <definedName name="_S1313_TKA_3_QG">#REF!</definedName>
    <definedName name="_S1313_TKA_4_QA">#REF!</definedName>
    <definedName name="_S1313_TKA_4_QG">#REF!</definedName>
    <definedName name="_S1313_TKA_5_QA">#REF!</definedName>
    <definedName name="_S1313_TKA_5_QG">#REF!</definedName>
    <definedName name="_S1313_TKA_6_QA">#REF!</definedName>
    <definedName name="_S1313_TKA_6_QG">#REF!</definedName>
    <definedName name="_S1313_TKA_7_QA">#REF!</definedName>
    <definedName name="_S1313_TKA_7_QG">#REF!</definedName>
    <definedName name="_S1313_TKA_8_QA">#REF!</definedName>
    <definedName name="_S1313_TKA_8_QG">#REF!</definedName>
    <definedName name="_S1313_TKA_9_QA">#REF!</definedName>
    <definedName name="_S1313_TKA_9_QG">#REF!</definedName>
    <definedName name="_S1313_TKL_1_QA">#REF!</definedName>
    <definedName name="_S1313_TKL_1_QG">#REF!</definedName>
    <definedName name="_S1313_TKL_10_QA">#REF!</definedName>
    <definedName name="_S1313_TKL_10_QG">#REF!</definedName>
    <definedName name="_S1313_TKL_11_QA">#REF!</definedName>
    <definedName name="_S1313_TKL_11_QG">#REF!</definedName>
    <definedName name="_S1313_TKL_12_QA">#REF!</definedName>
    <definedName name="_S1313_TKL_12_QG">#REF!</definedName>
    <definedName name="_S1313_TKL_13_QA">#REF!</definedName>
    <definedName name="_S1313_TKL_13_QG">#REF!</definedName>
    <definedName name="_S1313_TKL_14_QA">#REF!</definedName>
    <definedName name="_S1313_TKL_14_QG">#REF!</definedName>
    <definedName name="_S1313_TKL_15_QA">#REF!</definedName>
    <definedName name="_S1313_TKL_15_QG">#REF!</definedName>
    <definedName name="_S1313_TKL_16_QA">#REF!</definedName>
    <definedName name="_S1313_TKL_16_QG">#REF!</definedName>
    <definedName name="_S1313_TKL_17_QA">#REF!</definedName>
    <definedName name="_S1313_TKL_17_QG">#REF!</definedName>
    <definedName name="_S1313_TKL_18_QA">#REF!</definedName>
    <definedName name="_S1313_TKL_18_QG">#REF!</definedName>
    <definedName name="_S1313_TKL_19_QA">#REF!</definedName>
    <definedName name="_S1313_TKL_19_QG">#REF!</definedName>
    <definedName name="_S1313_TKL_20_QA">#REF!</definedName>
    <definedName name="_S1313_TKL_20_QG">#REF!</definedName>
    <definedName name="_S1313_TKL_21_QA">#REF!</definedName>
    <definedName name="_S1313_TKL_21_QG">#REF!</definedName>
    <definedName name="_S1313_TKL_22_QA">#REF!</definedName>
    <definedName name="_S1313_TKL_22_QG">#REF!</definedName>
    <definedName name="_S1313_TKL_23_QA">#REF!</definedName>
    <definedName name="_S1313_TKL_23_QG">#REF!</definedName>
    <definedName name="_S1313_TKL_3_QA">#REF!</definedName>
    <definedName name="_S1313_TKL_3_QG">#REF!</definedName>
    <definedName name="_S1313_TKL_4_QA">#REF!</definedName>
    <definedName name="_S1313_TKL_4_QG">#REF!</definedName>
    <definedName name="_S1313_TKL_5_QA">#REF!</definedName>
    <definedName name="_S1313_TKL_5_QG">#REF!</definedName>
    <definedName name="_S1313_TKL_6_QA">#REF!</definedName>
    <definedName name="_S1313_TKL_6_QG">#REF!</definedName>
    <definedName name="_S1313_TKL_7_QA">#REF!</definedName>
    <definedName name="_S1313_TKL_7_QG">#REF!</definedName>
    <definedName name="_S1313_TKL_8_QA">#REF!</definedName>
    <definedName name="_S1313_TKL_8_QG">#REF!</definedName>
    <definedName name="_S1313_TKL_9_QA">#REF!</definedName>
    <definedName name="_S1313_TKL_9_QG">#REF!</definedName>
    <definedName name="_S1313_TKL_99_QA">#REF!</definedName>
    <definedName name="_S1313_TKL_99_QG">#REF!</definedName>
    <definedName name="_S1313_TNA_1_QA">#REF!</definedName>
    <definedName name="_S1313_TNA_1_QG">#REF!</definedName>
    <definedName name="_S1313_TNA_10_QA">#REF!</definedName>
    <definedName name="_S1313_TNA_10_QG">#REF!</definedName>
    <definedName name="_S1313_TNA_11_QA">#REF!</definedName>
    <definedName name="_S1313_TNA_11_QG">#REF!</definedName>
    <definedName name="_S1313_TNA_12_QA">#REF!</definedName>
    <definedName name="_S1313_TNA_12_QG">#REF!</definedName>
    <definedName name="_S1313_TNA_13_QA">#REF!</definedName>
    <definedName name="_S1313_TNA_13_QG">#REF!</definedName>
    <definedName name="_S1313_TNA_14_QA">#REF!</definedName>
    <definedName name="_S1313_TNA_14_QG">#REF!</definedName>
    <definedName name="_S1313_TNA_15_QA">#REF!</definedName>
    <definedName name="_S1313_TNA_15_QG">#REF!</definedName>
    <definedName name="_S1313_TNA_16_QA">#REF!</definedName>
    <definedName name="_S1313_TNA_16_QG">#REF!</definedName>
    <definedName name="_S1313_TNA_17_QA">#REF!</definedName>
    <definedName name="_S1313_TNA_17_QG">#REF!</definedName>
    <definedName name="_S1313_TNA_18_QA">#REF!</definedName>
    <definedName name="_S1313_TNA_18_QG">#REF!</definedName>
    <definedName name="_S1313_TNA_19_QA">#REF!</definedName>
    <definedName name="_S1313_TNA_19_QG">#REF!</definedName>
    <definedName name="_S1313_TNA_2_QA">#REF!</definedName>
    <definedName name="_S1313_TNA_2_QG">#REF!</definedName>
    <definedName name="_S1313_TNA_20_QA">#REF!</definedName>
    <definedName name="_S1313_TNA_20_QG">#REF!</definedName>
    <definedName name="_S1313_TNA_21_QA">#REF!</definedName>
    <definedName name="_S1313_TNA_21_QG">#REF!</definedName>
    <definedName name="_S1313_TNA_22_QA">#REF!</definedName>
    <definedName name="_S1313_TNA_22_QG">#REF!</definedName>
    <definedName name="_S1313_TNA_23_QA">#REF!</definedName>
    <definedName name="_S1313_TNA_23_QG">#REF!</definedName>
    <definedName name="_S1313_TNA_3_QA">#REF!</definedName>
    <definedName name="_S1313_TNA_3_QG">#REF!</definedName>
    <definedName name="_S1313_TNA_4_QA">#REF!</definedName>
    <definedName name="_S1313_TNA_4_QG">#REF!</definedName>
    <definedName name="_S1313_TNA_5_QA">#REF!</definedName>
    <definedName name="_S1313_TNA_5_QG">#REF!</definedName>
    <definedName name="_S1313_TNA_6_QA">#REF!</definedName>
    <definedName name="_S1313_TNA_6_QG">#REF!</definedName>
    <definedName name="_S1313_TNA_7_QA">#REF!</definedName>
    <definedName name="_S1313_TNA_7_QG">#REF!</definedName>
    <definedName name="_S1313_TNA_8_QA">#REF!</definedName>
    <definedName name="_S1313_TNA_8_QG">#REF!</definedName>
    <definedName name="_S1313_TNA_9_QA">#REF!</definedName>
    <definedName name="_S1313_TNA_9_QG">#REF!</definedName>
    <definedName name="_S1313_TNL_1_QA">#REF!</definedName>
    <definedName name="_S1313_TNL_1_QG">#REF!</definedName>
    <definedName name="_S1313_TNL_10_QA">#REF!</definedName>
    <definedName name="_S1313_TNL_10_QG">#REF!</definedName>
    <definedName name="_S1313_TNL_11_QA">#REF!</definedName>
    <definedName name="_S1313_TNL_11_QG">#REF!</definedName>
    <definedName name="_S1313_TNL_12_QA">#REF!</definedName>
    <definedName name="_S1313_TNL_12_QG">#REF!</definedName>
    <definedName name="_S1313_TNL_13_QA">#REF!</definedName>
    <definedName name="_S1313_TNL_13_QG">#REF!</definedName>
    <definedName name="_S1313_TNL_14_QA">#REF!</definedName>
    <definedName name="_S1313_TNL_14_QG">#REF!</definedName>
    <definedName name="_S1313_TNL_15_QA">#REF!</definedName>
    <definedName name="_S1313_TNL_15_QG">#REF!</definedName>
    <definedName name="_S1313_TNL_16_QA">#REF!</definedName>
    <definedName name="_S1313_TNL_16_QG">#REF!</definedName>
    <definedName name="_S1313_TNL_17_QA">#REF!</definedName>
    <definedName name="_S1313_TNL_17_QG">#REF!</definedName>
    <definedName name="_S1313_TNL_18_QA">#REF!</definedName>
    <definedName name="_S1313_TNL_18_QG">#REF!</definedName>
    <definedName name="_S1313_TNL_19_QA">#REF!</definedName>
    <definedName name="_S1313_TNL_19_QG">#REF!</definedName>
    <definedName name="_S1313_TNL_20_QA">#REF!</definedName>
    <definedName name="_S1313_TNL_20_QG">#REF!</definedName>
    <definedName name="_S1313_TNL_21_QA">#REF!</definedName>
    <definedName name="_S1313_TNL_21_QG">#REF!</definedName>
    <definedName name="_S1313_TNL_22_QA">#REF!</definedName>
    <definedName name="_S1313_TNL_22_QG">#REF!</definedName>
    <definedName name="_S1313_TNL_23_QA">#REF!</definedName>
    <definedName name="_S1313_TNL_23_QG">#REF!</definedName>
    <definedName name="_S1313_TNL_3_QA">#REF!</definedName>
    <definedName name="_S1313_TNL_3_QG">#REF!</definedName>
    <definedName name="_S1313_TNL_4_QA">#REF!</definedName>
    <definedName name="_S1313_TNL_4_QG">#REF!</definedName>
    <definedName name="_S1313_TNL_5_QA">#REF!</definedName>
    <definedName name="_S1313_TNL_5_QG">#REF!</definedName>
    <definedName name="_S1313_TNL_6_QA">#REF!</definedName>
    <definedName name="_S1313_TNL_6_QG">#REF!</definedName>
    <definedName name="_S1313_TNL_7_QA">#REF!</definedName>
    <definedName name="_S1313_TNL_7_QG">#REF!</definedName>
    <definedName name="_S1313_TNL_8_QA">#REF!</definedName>
    <definedName name="_S1313_TNL_8_QG">#REF!</definedName>
    <definedName name="_S1313_TNL_9_QA">#REF!</definedName>
    <definedName name="_S1313_TNL_9_QG">#REF!</definedName>
    <definedName name="_S1313_TNL_99_QA">#REF!</definedName>
    <definedName name="_S1313_TNL_99_QG">#REF!</definedName>
    <definedName name="_S1314_SKA_1_QA">#REF!</definedName>
    <definedName name="_S1314_SKA_1_QG">#REF!</definedName>
    <definedName name="_S1314_SKA_10_QA">#REF!</definedName>
    <definedName name="_S1314_SKA_10_QG">#REF!</definedName>
    <definedName name="_S1314_SKA_11_QA">#REF!</definedName>
    <definedName name="_S1314_SKA_11_QG">#REF!</definedName>
    <definedName name="_S1314_SKA_12_QA">#REF!</definedName>
    <definedName name="_S1314_SKA_12_QG">#REF!</definedName>
    <definedName name="_S1314_SKA_13_QA">#REF!</definedName>
    <definedName name="_S1314_SKA_13_QG">#REF!</definedName>
    <definedName name="_S1314_SKA_14_QA">#REF!</definedName>
    <definedName name="_S1314_SKA_14_QG">#REF!</definedName>
    <definedName name="_S1314_SKA_15_QA">#REF!</definedName>
    <definedName name="_S1314_SKA_15_QG">#REF!</definedName>
    <definedName name="_S1314_SKA_16_QA">#REF!</definedName>
    <definedName name="_S1314_SKA_16_QG">#REF!</definedName>
    <definedName name="_S1314_SKA_17_QA">#REF!</definedName>
    <definedName name="_S1314_SKA_17_QG">#REF!</definedName>
    <definedName name="_S1314_SKA_18_QA">#REF!</definedName>
    <definedName name="_S1314_SKA_18_QG">#REF!</definedName>
    <definedName name="_S1314_SKA_19_QA">#REF!</definedName>
    <definedName name="_S1314_SKA_19_QG">#REF!</definedName>
    <definedName name="_S1314_SKA_2_QA">#REF!</definedName>
    <definedName name="_S1314_SKA_2_QG">#REF!</definedName>
    <definedName name="_S1314_SKA_20_QA">#REF!</definedName>
    <definedName name="_S1314_SKA_20_QG">#REF!</definedName>
    <definedName name="_S1314_SKA_21_QA">#REF!</definedName>
    <definedName name="_S1314_SKA_21_QG">#REF!</definedName>
    <definedName name="_S1314_SKA_22_QA">#REF!</definedName>
    <definedName name="_S1314_SKA_22_QG">#REF!</definedName>
    <definedName name="_S1314_SKA_23_QA">#REF!</definedName>
    <definedName name="_S1314_SKA_23_QG">#REF!</definedName>
    <definedName name="_S1314_SKA_3_QA">#REF!</definedName>
    <definedName name="_S1314_SKA_3_QG">#REF!</definedName>
    <definedName name="_S1314_SKA_4_QA">#REF!</definedName>
    <definedName name="_S1314_SKA_4_QG">#REF!</definedName>
    <definedName name="_S1314_SKA_5_QA">#REF!</definedName>
    <definedName name="_S1314_SKA_5_QG">#REF!</definedName>
    <definedName name="_S1314_SKA_6_QA">#REF!</definedName>
    <definedName name="_S1314_SKA_6_QG">#REF!</definedName>
    <definedName name="_S1314_SKA_7_QA">#REF!</definedName>
    <definedName name="_S1314_SKA_7_QG">#REF!</definedName>
    <definedName name="_S1314_SKA_8_QA">#REF!</definedName>
    <definedName name="_S1314_SKA_8_QG">#REF!</definedName>
    <definedName name="_S1314_SKA_9_QA">#REF!</definedName>
    <definedName name="_S1314_SKA_9_QG">#REF!</definedName>
    <definedName name="_S1314_SKL_1_QA">#REF!</definedName>
    <definedName name="_S1314_SKL_1_QG">#REF!</definedName>
    <definedName name="_S1314_SKL_10_QA">#REF!</definedName>
    <definedName name="_S1314_SKL_10_QG">#REF!</definedName>
    <definedName name="_S1314_SKL_11_QA">#REF!</definedName>
    <definedName name="_S1314_SKL_11_QG">#REF!</definedName>
    <definedName name="_S1314_SKL_12_QA">#REF!</definedName>
    <definedName name="_S1314_SKL_12_QG">#REF!</definedName>
    <definedName name="_S1314_SKL_13_QA">#REF!</definedName>
    <definedName name="_S1314_SKL_13_QG">#REF!</definedName>
    <definedName name="_S1314_SKL_14_QA">#REF!</definedName>
    <definedName name="_S1314_SKL_14_QG">#REF!</definedName>
    <definedName name="_S1314_SKL_15_QA">#REF!</definedName>
    <definedName name="_S1314_SKL_15_QG">#REF!</definedName>
    <definedName name="_S1314_SKL_16_QA">#REF!</definedName>
    <definedName name="_S1314_SKL_16_QG">#REF!</definedName>
    <definedName name="_S1314_SKL_17_QA">#REF!</definedName>
    <definedName name="_S1314_SKL_17_QG">#REF!</definedName>
    <definedName name="_S1314_SKL_18_QA">#REF!</definedName>
    <definedName name="_S1314_SKL_18_QG">#REF!</definedName>
    <definedName name="_S1314_SKL_19_QA">#REF!</definedName>
    <definedName name="_S1314_SKL_19_QG">#REF!</definedName>
    <definedName name="_S1314_SKL_20_QA">#REF!</definedName>
    <definedName name="_S1314_SKL_20_QG">#REF!</definedName>
    <definedName name="_S1314_SKL_21_QA">#REF!</definedName>
    <definedName name="_S1314_SKL_21_QG">#REF!</definedName>
    <definedName name="_S1314_SKL_22_QA">#REF!</definedName>
    <definedName name="_S1314_SKL_22_QG">#REF!</definedName>
    <definedName name="_S1314_SKL_23_QA">#REF!</definedName>
    <definedName name="_S1314_SKL_23_QG">#REF!</definedName>
    <definedName name="_S1314_SKL_3_QA">#REF!</definedName>
    <definedName name="_S1314_SKL_3_QG">#REF!</definedName>
    <definedName name="_S1314_SKL_4_QA">#REF!</definedName>
    <definedName name="_S1314_SKL_4_QG">#REF!</definedName>
    <definedName name="_S1314_SKL_5_QA">#REF!</definedName>
    <definedName name="_S1314_SKL_5_QG">#REF!</definedName>
    <definedName name="_S1314_SKL_6_QA">#REF!</definedName>
    <definedName name="_S1314_SKL_6_QG">#REF!</definedName>
    <definedName name="_S1314_SKL_7_QA">#REF!</definedName>
    <definedName name="_S1314_SKL_7_QG">#REF!</definedName>
    <definedName name="_S1314_SKL_8_QA">#REF!</definedName>
    <definedName name="_S1314_SKL_8_QG">#REF!</definedName>
    <definedName name="_S1314_SKL_9_QA">#REF!</definedName>
    <definedName name="_S1314_SKL_9_QG">#REF!</definedName>
    <definedName name="_S1314_SKL_99_QA">#REF!</definedName>
    <definedName name="_S1314_SKL_99_QG">#REF!</definedName>
    <definedName name="_S1314_SNA_1_QA">#REF!</definedName>
    <definedName name="_S1314_SNA_1_QG">#REF!</definedName>
    <definedName name="_S1314_SNA_10_QA">#REF!</definedName>
    <definedName name="_S1314_SNA_10_QG">#REF!</definedName>
    <definedName name="_S1314_SNA_11_QA">#REF!</definedName>
    <definedName name="_S1314_SNA_11_QG">#REF!</definedName>
    <definedName name="_S1314_SNA_12_QA">#REF!</definedName>
    <definedName name="_S1314_SNA_12_QG">#REF!</definedName>
    <definedName name="_S1314_SNA_13_QA">#REF!</definedName>
    <definedName name="_S1314_SNA_13_QG">#REF!</definedName>
    <definedName name="_S1314_SNA_14_QA">#REF!</definedName>
    <definedName name="_S1314_SNA_14_QG">#REF!</definedName>
    <definedName name="_S1314_SNA_15_QA">#REF!</definedName>
    <definedName name="_S1314_SNA_15_QG">#REF!</definedName>
    <definedName name="_S1314_SNA_16_QA">#REF!</definedName>
    <definedName name="_S1314_SNA_16_QG">#REF!</definedName>
    <definedName name="_S1314_SNA_17_QA">#REF!</definedName>
    <definedName name="_S1314_SNA_17_QG">#REF!</definedName>
    <definedName name="_S1314_SNA_18_QA">#REF!</definedName>
    <definedName name="_S1314_SNA_18_QG">#REF!</definedName>
    <definedName name="_S1314_SNA_19_QA">#REF!</definedName>
    <definedName name="_S1314_SNA_19_QG">#REF!</definedName>
    <definedName name="_S1314_SNA_2_QA">#REF!</definedName>
    <definedName name="_S1314_SNA_2_QG">#REF!</definedName>
    <definedName name="_S1314_SNA_20_QA">#REF!</definedName>
    <definedName name="_S1314_SNA_20_QG">#REF!</definedName>
    <definedName name="_S1314_SNA_21_QA">#REF!</definedName>
    <definedName name="_S1314_SNA_21_QG">#REF!</definedName>
    <definedName name="_S1314_SNA_22_QA">#REF!</definedName>
    <definedName name="_S1314_SNA_22_QG">#REF!</definedName>
    <definedName name="_S1314_SNA_23_QA">#REF!</definedName>
    <definedName name="_S1314_SNA_23_QG">#REF!</definedName>
    <definedName name="_S1314_SNA_3_QA">#REF!</definedName>
    <definedName name="_S1314_SNA_3_QG">#REF!</definedName>
    <definedName name="_S1314_SNA_4_QA">#REF!</definedName>
    <definedName name="_S1314_SNA_4_QG">#REF!</definedName>
    <definedName name="_S1314_SNA_5_QA">#REF!</definedName>
    <definedName name="_S1314_SNA_5_QG">#REF!</definedName>
    <definedName name="_S1314_SNA_6_QA">#REF!</definedName>
    <definedName name="_S1314_SNA_6_QG">#REF!</definedName>
    <definedName name="_S1314_SNA_7_QA">#REF!</definedName>
    <definedName name="_S1314_SNA_7_QG">#REF!</definedName>
    <definedName name="_S1314_SNA_8_QA">#REF!</definedName>
    <definedName name="_S1314_SNA_8_QG">#REF!</definedName>
    <definedName name="_S1314_SNA_9_QA">#REF!</definedName>
    <definedName name="_S1314_SNA_9_QG">#REF!</definedName>
    <definedName name="_S1314_SNL_1_QA">#REF!</definedName>
    <definedName name="_S1314_SNL_1_QG">#REF!</definedName>
    <definedName name="_S1314_SNL_10_QA">#REF!</definedName>
    <definedName name="_S1314_SNL_10_QG">#REF!</definedName>
    <definedName name="_S1314_SNL_11_QA">#REF!</definedName>
    <definedName name="_S1314_SNL_11_QG">#REF!</definedName>
    <definedName name="_S1314_SNL_12_QA">#REF!</definedName>
    <definedName name="_S1314_SNL_12_QG">#REF!</definedName>
    <definedName name="_S1314_SNL_13_QA">#REF!</definedName>
    <definedName name="_S1314_SNL_13_QG">#REF!</definedName>
    <definedName name="_S1314_SNL_14_QA">#REF!</definedName>
    <definedName name="_S1314_SNL_14_QG">#REF!</definedName>
    <definedName name="_S1314_SNL_15_QA">#REF!</definedName>
    <definedName name="_S1314_SNL_15_QG">#REF!</definedName>
    <definedName name="_S1314_SNL_16_QA">#REF!</definedName>
    <definedName name="_S1314_SNL_16_QG">#REF!</definedName>
    <definedName name="_S1314_SNL_17_QA">#REF!</definedName>
    <definedName name="_S1314_SNL_17_QG">#REF!</definedName>
    <definedName name="_S1314_SNL_18_QA">#REF!</definedName>
    <definedName name="_S1314_SNL_18_QG">#REF!</definedName>
    <definedName name="_S1314_SNL_19_QA">#REF!</definedName>
    <definedName name="_S1314_SNL_19_QG">#REF!</definedName>
    <definedName name="_S1314_SNL_20_QA">#REF!</definedName>
    <definedName name="_S1314_SNL_20_QG">#REF!</definedName>
    <definedName name="_S1314_SNL_21_QA">#REF!</definedName>
    <definedName name="_S1314_SNL_21_QG">#REF!</definedName>
    <definedName name="_S1314_SNL_22_QA">#REF!</definedName>
    <definedName name="_S1314_SNL_22_QG">#REF!</definedName>
    <definedName name="_S1314_SNL_23_QA">#REF!</definedName>
    <definedName name="_S1314_SNL_23_QG">#REF!</definedName>
    <definedName name="_S1314_SNL_3_QA">#REF!</definedName>
    <definedName name="_S1314_SNL_3_QG">#REF!</definedName>
    <definedName name="_S1314_SNL_4_QA">#REF!</definedName>
    <definedName name="_S1314_SNL_4_QG">#REF!</definedName>
    <definedName name="_S1314_SNL_5_QA">#REF!</definedName>
    <definedName name="_S1314_SNL_5_QG">#REF!</definedName>
    <definedName name="_S1314_SNL_6_QA">#REF!</definedName>
    <definedName name="_S1314_SNL_6_QG">#REF!</definedName>
    <definedName name="_S1314_SNL_7_QA">#REF!</definedName>
    <definedName name="_S1314_SNL_7_QG">#REF!</definedName>
    <definedName name="_S1314_SNL_8_QA">#REF!</definedName>
    <definedName name="_S1314_SNL_8_QG">#REF!</definedName>
    <definedName name="_S1314_SNL_9_QA">#REF!</definedName>
    <definedName name="_S1314_SNL_9_QG">#REF!</definedName>
    <definedName name="_S1314_SNL_99_QA">#REF!</definedName>
    <definedName name="_S1314_SNL_99_QG">#REF!</definedName>
    <definedName name="_S1314_TKA_1_QA">#REF!</definedName>
    <definedName name="_S1314_TKA_1_QG">#REF!</definedName>
    <definedName name="_S1314_TKA_10_QA">#REF!</definedName>
    <definedName name="_S1314_TKA_10_QG">#REF!</definedName>
    <definedName name="_S1314_TKA_11_QA">#REF!</definedName>
    <definedName name="_S1314_TKA_11_QG">#REF!</definedName>
    <definedName name="_S1314_TKA_12_QA">#REF!</definedName>
    <definedName name="_S1314_TKA_12_QG">#REF!</definedName>
    <definedName name="_S1314_TKA_13_QA">#REF!</definedName>
    <definedName name="_S1314_TKA_13_QG">#REF!</definedName>
    <definedName name="_S1314_TKA_14_QA">#REF!</definedName>
    <definedName name="_S1314_TKA_14_QG">#REF!</definedName>
    <definedName name="_S1314_TKA_15_QA">#REF!</definedName>
    <definedName name="_S1314_TKA_15_QG">#REF!</definedName>
    <definedName name="_S1314_TKA_16_QA">#REF!</definedName>
    <definedName name="_S1314_TKA_16_QG">#REF!</definedName>
    <definedName name="_S1314_TKA_17_QA">#REF!</definedName>
    <definedName name="_S1314_TKA_17_QG">#REF!</definedName>
    <definedName name="_S1314_TKA_18_QA">#REF!</definedName>
    <definedName name="_S1314_TKA_18_QG">#REF!</definedName>
    <definedName name="_S1314_TKA_19_QA">#REF!</definedName>
    <definedName name="_S1314_TKA_19_QG">#REF!</definedName>
    <definedName name="_S1314_TKA_2_QA">#REF!</definedName>
    <definedName name="_S1314_TKA_2_QG">#REF!</definedName>
    <definedName name="_S1314_TKA_20_QA">#REF!</definedName>
    <definedName name="_S1314_TKA_20_QG">#REF!</definedName>
    <definedName name="_S1314_TKA_21_QA">#REF!</definedName>
    <definedName name="_S1314_TKA_21_QG">#REF!</definedName>
    <definedName name="_S1314_TKA_22_QA">#REF!</definedName>
    <definedName name="_S1314_TKA_22_QG">#REF!</definedName>
    <definedName name="_S1314_TKA_23_QA">#REF!</definedName>
    <definedName name="_S1314_TKA_23_QG">#REF!</definedName>
    <definedName name="_S1314_TKA_3_QA">#REF!</definedName>
    <definedName name="_S1314_TKA_3_QG">#REF!</definedName>
    <definedName name="_S1314_TKA_4_QA">#REF!</definedName>
    <definedName name="_S1314_TKA_4_QG">#REF!</definedName>
    <definedName name="_S1314_TKA_5_QA">#REF!</definedName>
    <definedName name="_S1314_TKA_5_QG">#REF!</definedName>
    <definedName name="_S1314_TKA_6_QA">#REF!</definedName>
    <definedName name="_S1314_TKA_6_QG">#REF!</definedName>
    <definedName name="_S1314_TKA_7_QA">#REF!</definedName>
    <definedName name="_S1314_TKA_7_QG">#REF!</definedName>
    <definedName name="_S1314_TKA_8_QA">#REF!</definedName>
    <definedName name="_S1314_TKA_8_QG">#REF!</definedName>
    <definedName name="_S1314_TKA_9_QA">#REF!</definedName>
    <definedName name="_S1314_TKA_9_QG">#REF!</definedName>
    <definedName name="_S1314_TKL_1_QA">#REF!</definedName>
    <definedName name="_S1314_TKL_1_QG">#REF!</definedName>
    <definedName name="_S1314_TKL_10_QA">#REF!</definedName>
    <definedName name="_S1314_TKL_10_QG">#REF!</definedName>
    <definedName name="_S1314_TKL_11_QA">#REF!</definedName>
    <definedName name="_S1314_TKL_11_QG">#REF!</definedName>
    <definedName name="_S1314_TKL_12_QA">#REF!</definedName>
    <definedName name="_S1314_TKL_12_QG">#REF!</definedName>
    <definedName name="_S1314_TKL_13_QA">#REF!</definedName>
    <definedName name="_S1314_TKL_13_QG">#REF!</definedName>
    <definedName name="_S1314_TKL_14_QA">#REF!</definedName>
    <definedName name="_S1314_TKL_14_QG">#REF!</definedName>
    <definedName name="_S1314_TKL_15_QA">#REF!</definedName>
    <definedName name="_S1314_TKL_15_QG">#REF!</definedName>
    <definedName name="_S1314_TKL_16_QA">#REF!</definedName>
    <definedName name="_S1314_TKL_16_QG">#REF!</definedName>
    <definedName name="_S1314_TKL_17_QA">#REF!</definedName>
    <definedName name="_S1314_TKL_17_QG">#REF!</definedName>
    <definedName name="_S1314_TKL_18_QA">#REF!</definedName>
    <definedName name="_S1314_TKL_18_QG">#REF!</definedName>
    <definedName name="_S1314_TKL_19_QA">#REF!</definedName>
    <definedName name="_S1314_TKL_19_QG">#REF!</definedName>
    <definedName name="_S1314_TKL_20_QA">#REF!</definedName>
    <definedName name="_S1314_TKL_20_QG">#REF!</definedName>
    <definedName name="_S1314_TKL_21_QA">#REF!</definedName>
    <definedName name="_S1314_TKL_21_QG">#REF!</definedName>
    <definedName name="_S1314_TKL_22_QA">#REF!</definedName>
    <definedName name="_S1314_TKL_22_QG">#REF!</definedName>
    <definedName name="_S1314_TKL_23_QA">#REF!</definedName>
    <definedName name="_S1314_TKL_23_QG">#REF!</definedName>
    <definedName name="_S1314_TKL_3_QA">#REF!</definedName>
    <definedName name="_S1314_TKL_3_QG">#REF!</definedName>
    <definedName name="_S1314_TKL_4_QA">#REF!</definedName>
    <definedName name="_S1314_TKL_4_QG">#REF!</definedName>
    <definedName name="_S1314_TKL_5_QA">#REF!</definedName>
    <definedName name="_S1314_TKL_5_QG">#REF!</definedName>
    <definedName name="_S1314_TKL_6_QA">#REF!</definedName>
    <definedName name="_S1314_TKL_6_QG">#REF!</definedName>
    <definedName name="_S1314_TKL_7_QA">#REF!</definedName>
    <definedName name="_S1314_TKL_7_QG">#REF!</definedName>
    <definedName name="_S1314_TKL_8_QA">#REF!</definedName>
    <definedName name="_S1314_TKL_8_QG">#REF!</definedName>
    <definedName name="_S1314_TKL_9_QA">#REF!</definedName>
    <definedName name="_S1314_TKL_9_QG">#REF!</definedName>
    <definedName name="_S1314_TKL_99_QA">#REF!</definedName>
    <definedName name="_S1314_TKL_99_QG">#REF!</definedName>
    <definedName name="_S1314_TNA_1_QA">#REF!</definedName>
    <definedName name="_S1314_TNA_1_QG">#REF!</definedName>
    <definedName name="_S1314_TNA_10_QA">#REF!</definedName>
    <definedName name="_S1314_TNA_10_QG">#REF!</definedName>
    <definedName name="_S1314_TNA_11_QA">#REF!</definedName>
    <definedName name="_S1314_TNA_11_QG">#REF!</definedName>
    <definedName name="_S1314_TNA_12_QA">#REF!</definedName>
    <definedName name="_S1314_TNA_12_QG">#REF!</definedName>
    <definedName name="_S1314_TNA_13_QA">#REF!</definedName>
    <definedName name="_S1314_TNA_13_QG">#REF!</definedName>
    <definedName name="_S1314_TNA_14_QA">#REF!</definedName>
    <definedName name="_S1314_TNA_14_QG">#REF!</definedName>
    <definedName name="_S1314_TNA_15_QA">#REF!</definedName>
    <definedName name="_S1314_TNA_15_QG">#REF!</definedName>
    <definedName name="_S1314_TNA_16_QA">#REF!</definedName>
    <definedName name="_S1314_TNA_16_QG">#REF!</definedName>
    <definedName name="_S1314_TNA_17_QA">#REF!</definedName>
    <definedName name="_S1314_TNA_17_QG">#REF!</definedName>
    <definedName name="_S1314_TNA_18_QA">#REF!</definedName>
    <definedName name="_S1314_TNA_18_QG">#REF!</definedName>
    <definedName name="_S1314_TNA_19_QA">#REF!</definedName>
    <definedName name="_S1314_TNA_19_QG">#REF!</definedName>
    <definedName name="_S1314_TNA_2_QA">#REF!</definedName>
    <definedName name="_S1314_TNA_2_QG">#REF!</definedName>
    <definedName name="_S1314_TNA_20_QA">#REF!</definedName>
    <definedName name="_S1314_TNA_20_QG">#REF!</definedName>
    <definedName name="_S1314_TNA_21_QA">#REF!</definedName>
    <definedName name="_S1314_TNA_21_QG">#REF!</definedName>
    <definedName name="_S1314_TNA_22_QA">#REF!</definedName>
    <definedName name="_S1314_TNA_22_QG">#REF!</definedName>
    <definedName name="_S1314_TNA_23_QA">#REF!</definedName>
    <definedName name="_S1314_TNA_23_QG">#REF!</definedName>
    <definedName name="_S1314_TNA_3_QA">#REF!</definedName>
    <definedName name="_S1314_TNA_3_QG">#REF!</definedName>
    <definedName name="_S1314_TNA_4_QA">#REF!</definedName>
    <definedName name="_S1314_TNA_4_QG">#REF!</definedName>
    <definedName name="_S1314_TNA_5_QA">#REF!</definedName>
    <definedName name="_S1314_TNA_5_QG">#REF!</definedName>
    <definedName name="_S1314_TNA_6_QA">#REF!</definedName>
    <definedName name="_S1314_TNA_6_QG">#REF!</definedName>
    <definedName name="_S1314_TNA_7_QA">#REF!</definedName>
    <definedName name="_S1314_TNA_7_QG">#REF!</definedName>
    <definedName name="_S1314_TNA_8_QA">#REF!</definedName>
    <definedName name="_S1314_TNA_8_QG">#REF!</definedName>
    <definedName name="_S1314_TNA_9_QA">#REF!</definedName>
    <definedName name="_S1314_TNA_9_QG">#REF!</definedName>
    <definedName name="_S1314_TNL_1_QA">#REF!</definedName>
    <definedName name="_S1314_TNL_1_QG">#REF!</definedName>
    <definedName name="_S1314_TNL_10_QA">#REF!</definedName>
    <definedName name="_S1314_TNL_10_QG">#REF!</definedName>
    <definedName name="_S1314_TNL_11_QA">#REF!</definedName>
    <definedName name="_S1314_TNL_11_QG">#REF!</definedName>
    <definedName name="_S1314_TNL_12_QA">#REF!</definedName>
    <definedName name="_S1314_TNL_12_QG">#REF!</definedName>
    <definedName name="_S1314_TNL_13_QA">#REF!</definedName>
    <definedName name="_S1314_TNL_13_QG">#REF!</definedName>
    <definedName name="_S1314_TNL_14_QA">#REF!</definedName>
    <definedName name="_S1314_TNL_14_QG">#REF!</definedName>
    <definedName name="_S1314_TNL_15_QA">#REF!</definedName>
    <definedName name="_S1314_TNL_15_QG">#REF!</definedName>
    <definedName name="_S1314_TNL_16_QA">#REF!</definedName>
    <definedName name="_S1314_TNL_16_QG">#REF!</definedName>
    <definedName name="_S1314_TNL_17_QA">#REF!</definedName>
    <definedName name="_S1314_TNL_17_QG">#REF!</definedName>
    <definedName name="_S1314_TNL_18_QA">#REF!</definedName>
    <definedName name="_S1314_TNL_18_QG">#REF!</definedName>
    <definedName name="_S1314_TNL_19_QA">#REF!</definedName>
    <definedName name="_S1314_TNL_19_QG">#REF!</definedName>
    <definedName name="_S1314_TNL_20_QA">#REF!</definedName>
    <definedName name="_S1314_TNL_20_QG">#REF!</definedName>
    <definedName name="_S1314_TNL_21_QA">#REF!</definedName>
    <definedName name="_S1314_TNL_21_QG">#REF!</definedName>
    <definedName name="_S1314_TNL_22_QA">#REF!</definedName>
    <definedName name="_S1314_TNL_22_QG">#REF!</definedName>
    <definedName name="_S1314_TNL_23_QA">#REF!</definedName>
    <definedName name="_S1314_TNL_23_QG">#REF!</definedName>
    <definedName name="_S1314_TNL_3_QA">#REF!</definedName>
    <definedName name="_S1314_TNL_3_QG">#REF!</definedName>
    <definedName name="_S1314_TNL_4_QA">#REF!</definedName>
    <definedName name="_S1314_TNL_4_QG">#REF!</definedName>
    <definedName name="_S1314_TNL_5_QA">#REF!</definedName>
    <definedName name="_S1314_TNL_5_QG">#REF!</definedName>
    <definedName name="_S1314_TNL_6_QA">#REF!</definedName>
    <definedName name="_S1314_TNL_6_QG">#REF!</definedName>
    <definedName name="_S1314_TNL_7_QA">#REF!</definedName>
    <definedName name="_S1314_TNL_7_QG">#REF!</definedName>
    <definedName name="_S1314_TNL_8_QA">#REF!</definedName>
    <definedName name="_S1314_TNL_8_QG">#REF!</definedName>
    <definedName name="_S1314_TNL_9_QA">#REF!</definedName>
    <definedName name="_S1314_TNL_9_QG">#REF!</definedName>
    <definedName name="_S1314_TNL_99_QA">#REF!</definedName>
    <definedName name="_S1314_TNL_99_QG">#REF!</definedName>
    <definedName name="_S14_SKA_1_QA">#REF!</definedName>
    <definedName name="_S14_SKA_1_QG">#REF!</definedName>
    <definedName name="_S14_SKA_10_QA">#REF!</definedName>
    <definedName name="_S14_SKA_10_QG">#REF!</definedName>
    <definedName name="_S14_SKA_11_QA">#REF!</definedName>
    <definedName name="_S14_SKA_11_QG">#REF!</definedName>
    <definedName name="_S14_SKA_11egy_QA">#REF!</definedName>
    <definedName name="_S14_SKA_11egy_QG">#REF!</definedName>
    <definedName name="_S14_SKA_11ing_QA">#REF!</definedName>
    <definedName name="_S14_SKA_11ing_QG">#REF!</definedName>
    <definedName name="_S14_SKA_12_QA">#REF!</definedName>
    <definedName name="_S14_SKA_12_QG">#REF!</definedName>
    <definedName name="_S14_SKA_13_QA">#REF!</definedName>
    <definedName name="_S14_SKA_13_QG">#REF!</definedName>
    <definedName name="_S14_SKA_14_QA">#REF!</definedName>
    <definedName name="_S14_SKA_14_QG">#REF!</definedName>
    <definedName name="_S14_SKA_15_QA">#REF!</definedName>
    <definedName name="_S14_SKA_15_QG">#REF!</definedName>
    <definedName name="_S14_SKA_15p23_QG">#REF!</definedName>
    <definedName name="_S14_SKA_16_QA">#REF!</definedName>
    <definedName name="_S14_SKA_16_QG">#REF!</definedName>
    <definedName name="_S14_SKA_16p17_QG">#REF!</definedName>
    <definedName name="_S14_SKA_17_QA">#REF!</definedName>
    <definedName name="_S14_SKA_17_QG">#REF!</definedName>
    <definedName name="_S14_SKA_18_QA">#REF!</definedName>
    <definedName name="_S14_SKA_18_QG">#REF!</definedName>
    <definedName name="_S14_SKA_19_QA">#REF!</definedName>
    <definedName name="_S14_SKA_19_QG">#REF!</definedName>
    <definedName name="_S14_SKA_2_QA">#REF!</definedName>
    <definedName name="_S14_SKA_2_QG">#REF!</definedName>
    <definedName name="_S14_SKA_20_QA">#REF!</definedName>
    <definedName name="_S14_SKA_20_QG">#REF!</definedName>
    <definedName name="_S14_SKA_21_QA">#REF!</definedName>
    <definedName name="_S14_SKA_21_QG">#REF!</definedName>
    <definedName name="_S14_SKA_22_QA">#REF!</definedName>
    <definedName name="_S14_SKA_22_QG">#REF!</definedName>
    <definedName name="_S14_SKA_23_QA">#REF!</definedName>
    <definedName name="_S14_SKA_23_QG">#REF!</definedName>
    <definedName name="_S14_SKA_3_QA">#REF!</definedName>
    <definedName name="_S14_SKA_3_QG">#REF!</definedName>
    <definedName name="_S14_SKA_4_QA">#REF!</definedName>
    <definedName name="_S14_SKA_4_QG">#REF!</definedName>
    <definedName name="_S14_SKA_5_QA">#REF!</definedName>
    <definedName name="_S14_SKA_5_QG">#REF!</definedName>
    <definedName name="_S14_SKA_6_QA">#REF!</definedName>
    <definedName name="_S14_SKA_6_QG">#REF!</definedName>
    <definedName name="_S14_SKA_7_QA">#REF!</definedName>
    <definedName name="_S14_SKA_7_QG">#REF!</definedName>
    <definedName name="_S14_SKA_8_QA">#REF!</definedName>
    <definedName name="_S14_SKA_8_QG">#REF!</definedName>
    <definedName name="_S14_SKA_9_QA">#REF!</definedName>
    <definedName name="_S14_SKA_9_QG">#REF!</definedName>
    <definedName name="_S14_SKL_1_QA">#REF!</definedName>
    <definedName name="_S14_SKL_1_QG">#REF!</definedName>
    <definedName name="_S14_SKL_10_QA">#REF!</definedName>
    <definedName name="_S14_SKL_10_QG">#REF!</definedName>
    <definedName name="_S14_SKL_11_QA">#REF!</definedName>
    <definedName name="_S14_SKL_11_QG">#REF!</definedName>
    <definedName name="_S14_SKL_12_QA">#REF!</definedName>
    <definedName name="_S14_SKL_12_QG">#REF!</definedName>
    <definedName name="_S14_SKL_13_QA">#REF!</definedName>
    <definedName name="_S14_SKL_13_QG">#REF!</definedName>
    <definedName name="_S14_SKL_14_QA">#REF!</definedName>
    <definedName name="_S14_SKL_14_QG">#REF!</definedName>
    <definedName name="_S14_SKL_15_QA">#REF!</definedName>
    <definedName name="_S14_SKL_15_QG">#REF!</definedName>
    <definedName name="_S14_SKL_16_QA">#REF!</definedName>
    <definedName name="_S14_SKL_16_QG">#REF!</definedName>
    <definedName name="_S14_SKL_17_QA">#REF!</definedName>
    <definedName name="_S14_SKL_17_QG">#REF!</definedName>
    <definedName name="_S14_SKL_18_QA">#REF!</definedName>
    <definedName name="_S14_SKL_18_QG">#REF!</definedName>
    <definedName name="_S14_SKL_19_QA">#REF!</definedName>
    <definedName name="_S14_SKL_19_QG">#REF!</definedName>
    <definedName name="_S14_SKL_20_QA">#REF!</definedName>
    <definedName name="_S14_SKL_20_QG">#REF!</definedName>
    <definedName name="_S14_SKL_21_QA">#REF!</definedName>
    <definedName name="_S14_SKL_21_QG">#REF!</definedName>
    <definedName name="_S14_SKL_22_QA">#REF!</definedName>
    <definedName name="_S14_SKL_22_QG">#REF!</definedName>
    <definedName name="_S14_SKL_23_QA">#REF!</definedName>
    <definedName name="_S14_SKL_23_QG">#REF!</definedName>
    <definedName name="_S14_SKL_3_QA">#REF!</definedName>
    <definedName name="_S14_SKL_3_QG">#REF!</definedName>
    <definedName name="_S14_SKL_4_QA">#REF!</definedName>
    <definedName name="_S14_SKL_4_QG">#REF!</definedName>
    <definedName name="_S14_SKL_5_QA">#REF!</definedName>
    <definedName name="_S14_SKL_5_QG">#REF!</definedName>
    <definedName name="_S14_SKL_6_QA">#REF!</definedName>
    <definedName name="_S14_SKL_6_QG">#REF!</definedName>
    <definedName name="_S14_SKL_7_QA">#REF!</definedName>
    <definedName name="_S14_SKL_7_QG">#REF!</definedName>
    <definedName name="_S14_SKL_8_QA">#REF!</definedName>
    <definedName name="_S14_SKL_8_QG">#REF!</definedName>
    <definedName name="_S14_SKL_9_QA">#REF!</definedName>
    <definedName name="_S14_SKL_9_QG">#REF!</definedName>
    <definedName name="_S14_SKL_99_QA">#REF!</definedName>
    <definedName name="_S14_SKL_99_QG">#REF!</definedName>
    <definedName name="_S14_SNA_1_QA">#REF!</definedName>
    <definedName name="_S14_SNA_1_QG">#REF!</definedName>
    <definedName name="_S14_SNA_10_QA">#REF!</definedName>
    <definedName name="_S14_SNA_10_QG">#REF!</definedName>
    <definedName name="_S14_SNA_11_QA">#REF!</definedName>
    <definedName name="_S14_SNA_11_QG">#REF!</definedName>
    <definedName name="_S14_SNA_12_QA">#REF!</definedName>
    <definedName name="_S14_SNA_12_QG">#REF!</definedName>
    <definedName name="_S14_SNA_13_QA">#REF!</definedName>
    <definedName name="_S14_SNA_13_QG">#REF!</definedName>
    <definedName name="_S14_SNA_14_QA">#REF!</definedName>
    <definedName name="_S14_SNA_14_QG">#REF!</definedName>
    <definedName name="_S14_SNA_15_QA">#REF!</definedName>
    <definedName name="_S14_SNA_15_QG">#REF!</definedName>
    <definedName name="_S14_SNA_16_QA">#REF!</definedName>
    <definedName name="_S14_SNA_16_QG">#REF!</definedName>
    <definedName name="_S14_SNA_17_QA">#REF!</definedName>
    <definedName name="_S14_SNA_17_QG">#REF!</definedName>
    <definedName name="_S14_SNA_18_QA">#REF!</definedName>
    <definedName name="_S14_SNA_18_QG">#REF!</definedName>
    <definedName name="_S14_SNA_19_QA">#REF!</definedName>
    <definedName name="_S14_SNA_19_QG">#REF!</definedName>
    <definedName name="_S14_SNA_2_QA">#REF!</definedName>
    <definedName name="_S14_SNA_2_QG">#REF!</definedName>
    <definedName name="_S14_SNA_20_QA">#REF!</definedName>
    <definedName name="_S14_SNA_20_QG">#REF!</definedName>
    <definedName name="_S14_SNA_21_QA">#REF!</definedName>
    <definedName name="_S14_SNA_21_QG">#REF!</definedName>
    <definedName name="_S14_SNA_22_QA">#REF!</definedName>
    <definedName name="_S14_SNA_22_QG">#REF!</definedName>
    <definedName name="_S14_SNA_23_QA">#REF!</definedName>
    <definedName name="_S14_SNA_23_QG">#REF!</definedName>
    <definedName name="_S14_SNA_3_QA">#REF!</definedName>
    <definedName name="_S14_SNA_3_QG">#REF!</definedName>
    <definedName name="_S14_SNA_4_QA">#REF!</definedName>
    <definedName name="_S14_SNA_4_QG">#REF!</definedName>
    <definedName name="_S14_SNA_5_QA">#REF!</definedName>
    <definedName name="_S14_SNA_5_QG">#REF!</definedName>
    <definedName name="_S14_SNA_6_QA">#REF!</definedName>
    <definedName name="_S14_SNA_6_QG">#REF!</definedName>
    <definedName name="_S14_SNA_7_QA">#REF!</definedName>
    <definedName name="_S14_SNA_7_QG">#REF!</definedName>
    <definedName name="_S14_SNA_8_QA">#REF!</definedName>
    <definedName name="_S14_SNA_8_QG">#REF!</definedName>
    <definedName name="_S14_SNA_9_QA">#REF!</definedName>
    <definedName name="_S14_SNA_9_QG">#REF!</definedName>
    <definedName name="_S14_SNL_1_QA">#REF!</definedName>
    <definedName name="_S14_SNL_1_QG">#REF!</definedName>
    <definedName name="_S14_SNL_10_QA">#REF!</definedName>
    <definedName name="_S14_SNL_10_QG">#REF!</definedName>
    <definedName name="_S14_SNL_11_QA">#REF!</definedName>
    <definedName name="_S14_SNL_11_QG">#REF!</definedName>
    <definedName name="_S14_SNL_12_QA">#REF!</definedName>
    <definedName name="_S14_SNL_12_QG">#REF!</definedName>
    <definedName name="_S14_SNL_13_QA">#REF!</definedName>
    <definedName name="_S14_SNL_13_QG">#REF!</definedName>
    <definedName name="_S14_SNL_14_QA">#REF!</definedName>
    <definedName name="_S14_SNL_14_QG">#REF!</definedName>
    <definedName name="_S14_SNL_15_QA">#REF!</definedName>
    <definedName name="_S14_SNL_15_QG">#REF!</definedName>
    <definedName name="_S14_SNL_16_QA">#REF!</definedName>
    <definedName name="_S14_SNL_16_QG">#REF!</definedName>
    <definedName name="_S14_SNL_17_QA">#REF!</definedName>
    <definedName name="_S14_SNL_17_QG">#REF!</definedName>
    <definedName name="_S14_SNL_18_QA">#REF!</definedName>
    <definedName name="_S14_SNL_18_QG">#REF!</definedName>
    <definedName name="_S14_SNL_19_QA">#REF!</definedName>
    <definedName name="_S14_SNL_19_QG">#REF!</definedName>
    <definedName name="_S14_SNL_20_QA">#REF!</definedName>
    <definedName name="_S14_SNL_20_QG">#REF!</definedName>
    <definedName name="_S14_SNL_21_QA">#REF!</definedName>
    <definedName name="_S14_SNL_21_QG">#REF!</definedName>
    <definedName name="_S14_SNL_22_QA">#REF!</definedName>
    <definedName name="_S14_SNL_22_QG">#REF!</definedName>
    <definedName name="_S14_SNL_23_QA">#REF!</definedName>
    <definedName name="_S14_SNL_23_QG">#REF!</definedName>
    <definedName name="_S14_SNL_3_QA">#REF!</definedName>
    <definedName name="_S14_SNL_3_QG">#REF!</definedName>
    <definedName name="_S14_SNL_4_QA">#REF!</definedName>
    <definedName name="_S14_SNL_4_QG">#REF!</definedName>
    <definedName name="_S14_SNL_5_QA">#REF!</definedName>
    <definedName name="_S14_SNL_5_QG">#REF!</definedName>
    <definedName name="_S14_SNL_6_QA">#REF!</definedName>
    <definedName name="_S14_SNL_6_QG">#REF!</definedName>
    <definedName name="_S14_SNL_7_QA">#REF!</definedName>
    <definedName name="_S14_SNL_7_QG">#REF!</definedName>
    <definedName name="_S14_SNL_8_QA">#REF!</definedName>
    <definedName name="_S14_SNL_8_QG">#REF!</definedName>
    <definedName name="_S14_SNL_9_QA">#REF!</definedName>
    <definedName name="_S14_SNL_9_QG">#REF!</definedName>
    <definedName name="_S14_SNL_99_QA">#REF!</definedName>
    <definedName name="_S14_SNL_99_QG">#REF!</definedName>
    <definedName name="_S14_TKA_1_QA">#REF!</definedName>
    <definedName name="_S14_TKA_1_QG">#REF!</definedName>
    <definedName name="_S14_TKA_1_QO">#REF!</definedName>
    <definedName name="_S14_TKA_1_QOG">#REF!</definedName>
    <definedName name="_S14_TKA_1_QOS">#REF!</definedName>
    <definedName name="_S14_TKA_1_QOSG">#REF!</definedName>
    <definedName name="_S14_TKA_10_QA">#REF!</definedName>
    <definedName name="_S14_TKA_10_QG">#REF!</definedName>
    <definedName name="_S14_TKA_11_QA">#REF!</definedName>
    <definedName name="_S14_TKA_11_QG">#REF!</definedName>
    <definedName name="_S14_TKA_12_QA">#REF!</definedName>
    <definedName name="_S14_TKA_12_QG">#REF!</definedName>
    <definedName name="_S14_TKA_13_QA">#REF!</definedName>
    <definedName name="_S14_TKA_13_QG">#REF!</definedName>
    <definedName name="_S14_TKA_14_QA">#REF!</definedName>
    <definedName name="_S14_TKA_14_QG">#REF!</definedName>
    <definedName name="_S14_TKA_15_QA">#REF!</definedName>
    <definedName name="_S14_TKA_15_QG">#REF!</definedName>
    <definedName name="_S14_TKA_16_QA">#REF!</definedName>
    <definedName name="_S14_TKA_16_QG">#REF!</definedName>
    <definedName name="_S14_TKA_17_QA">#REF!</definedName>
    <definedName name="_S14_TKA_17_QG">#REF!</definedName>
    <definedName name="_S14_TKA_18_QA">#REF!</definedName>
    <definedName name="_S14_TKA_18_QG">#REF!</definedName>
    <definedName name="_S14_TKA_19_QA">#REF!</definedName>
    <definedName name="_S14_TKA_19_QG">#REF!</definedName>
    <definedName name="_S14_TKA_2_QA">#REF!</definedName>
    <definedName name="_S14_TKA_2_QG">#REF!</definedName>
    <definedName name="_S14_TKA_20_QA">#REF!</definedName>
    <definedName name="_S14_TKA_20_QG">#REF!</definedName>
    <definedName name="_S14_TKA_21_QA">#REF!</definedName>
    <definedName name="_S14_TKA_21_QG">#REF!</definedName>
    <definedName name="_S14_TKA_22_QA">#REF!</definedName>
    <definedName name="_S14_TKA_22_QG">#REF!</definedName>
    <definedName name="_S14_TKA_23_QA">#REF!</definedName>
    <definedName name="_S14_TKA_23_QG">#REF!</definedName>
    <definedName name="_S14_TKA_3_QA">#REF!</definedName>
    <definedName name="_S14_TKA_3_QG">#REF!</definedName>
    <definedName name="_S14_TKA_4_QA">#REF!</definedName>
    <definedName name="_S14_TKA_4_QG">#REF!</definedName>
    <definedName name="_S14_TKA_5_QA">#REF!</definedName>
    <definedName name="_S14_TKA_5_QG">#REF!</definedName>
    <definedName name="_S14_TKA_6_QA">#REF!</definedName>
    <definedName name="_S14_TKA_6_QG">#REF!</definedName>
    <definedName name="_S14_TKA_7_QA">#REF!</definedName>
    <definedName name="_S14_TKA_7_QG">#REF!</definedName>
    <definedName name="_S14_TKA_8_QA">#REF!</definedName>
    <definedName name="_S14_TKA_8_QG">#REF!</definedName>
    <definedName name="_S14_TKA_9_QA">#REF!</definedName>
    <definedName name="_S14_TKA_9_QG">#REF!</definedName>
    <definedName name="_S14_TKL_1_QA">#REF!</definedName>
    <definedName name="_S14_TKL_1_QG">#REF!</definedName>
    <definedName name="_S14_TKL_1_QO">#REF!</definedName>
    <definedName name="_S14_TKL_1_QOG">#REF!</definedName>
    <definedName name="_S14_TKL_1_QOS">#REF!</definedName>
    <definedName name="_S14_TKL_1_QOSG">#REF!</definedName>
    <definedName name="_S14_TKL_10_QA">#REF!</definedName>
    <definedName name="_S14_TKL_10_QG">#REF!</definedName>
    <definedName name="_S14_TKL_11_QA">#REF!</definedName>
    <definedName name="_S14_TKL_11_QG">#REF!</definedName>
    <definedName name="_S14_TKL_12_QA">#REF!</definedName>
    <definedName name="_S14_TKL_12_QG">#REF!</definedName>
    <definedName name="_S14_TKL_13_QA">#REF!</definedName>
    <definedName name="_S14_TKL_13_QG">#REF!</definedName>
    <definedName name="_S14_TKL_14_QA">#REF!</definedName>
    <definedName name="_S14_TKL_14_QG">#REF!</definedName>
    <definedName name="_S14_TKL_15_QA">#REF!</definedName>
    <definedName name="_S14_TKL_15_QG">#REF!</definedName>
    <definedName name="_S14_TKL_16_QA">#REF!</definedName>
    <definedName name="_S14_TKL_16_QG">#REF!</definedName>
    <definedName name="_S14_TKL_17_QA">#REF!</definedName>
    <definedName name="_S14_TKL_17_QG">#REF!</definedName>
    <definedName name="_S14_TKL_18_QA">#REF!</definedName>
    <definedName name="_S14_TKL_18_QG">#REF!</definedName>
    <definedName name="_S14_TKL_19_QA">#REF!</definedName>
    <definedName name="_S14_TKL_19_QG">#REF!</definedName>
    <definedName name="_S14_TKL_20_QA">#REF!</definedName>
    <definedName name="_S14_TKL_20_QG">#REF!</definedName>
    <definedName name="_S14_TKL_21_QA">#REF!</definedName>
    <definedName name="_S14_TKL_21_QG">#REF!</definedName>
    <definedName name="_S14_TKL_22_QA">#REF!</definedName>
    <definedName name="_S14_TKL_22_QG">#REF!</definedName>
    <definedName name="_S14_TKL_23_QA">#REF!</definedName>
    <definedName name="_S14_TKL_23_QG">#REF!</definedName>
    <definedName name="_S14_TKL_3_QA">#REF!</definedName>
    <definedName name="_S14_TKL_3_QG">#REF!</definedName>
    <definedName name="_S14_TKL_4_QA">#REF!</definedName>
    <definedName name="_S14_TKL_4_QG">#REF!</definedName>
    <definedName name="_S14_TKL_5_QA">#REF!</definedName>
    <definedName name="_S14_TKL_5_QG">#REF!</definedName>
    <definedName name="_S14_TKL_6_QA">#REF!</definedName>
    <definedName name="_S14_TKL_6_QG">#REF!</definedName>
    <definedName name="_S14_TKL_7_QA">#REF!</definedName>
    <definedName name="_S14_TKL_7_QG">#REF!</definedName>
    <definedName name="_S14_TKL_8_QA">#REF!</definedName>
    <definedName name="_S14_TKL_8_QG">#REF!</definedName>
    <definedName name="_S14_TKL_9_QA">#REF!</definedName>
    <definedName name="_S14_TKL_9_QG">#REF!</definedName>
    <definedName name="_S14_TKL_99_QA">#REF!</definedName>
    <definedName name="_S14_TKL_99_QG">#REF!</definedName>
    <definedName name="_S14_TKL_99_QO">#REF!</definedName>
    <definedName name="_S14_TKL_99_QOG">#REF!</definedName>
    <definedName name="_S14_TKL_99_QOS">#REF!</definedName>
    <definedName name="_S14_TKL_99_QOSG">#REF!</definedName>
    <definedName name="_S14_TNA_1_QA">#REF!</definedName>
    <definedName name="_S14_TNA_1_QG">#REF!</definedName>
    <definedName name="_S14_TNA_10_QA">#REF!</definedName>
    <definedName name="_S14_TNA_10_QG">#REF!</definedName>
    <definedName name="_S14_TNA_11_QA">#REF!</definedName>
    <definedName name="_S14_TNA_11_QG">#REF!</definedName>
    <definedName name="_S14_TNA_12_QA">#REF!</definedName>
    <definedName name="_S14_TNA_12_QG">#REF!</definedName>
    <definedName name="_S14_TNA_13_QA">#REF!</definedName>
    <definedName name="_S14_TNA_13_QG">#REF!</definedName>
    <definedName name="_S14_TNA_14_QA">#REF!</definedName>
    <definedName name="_S14_TNA_14_QG">#REF!</definedName>
    <definedName name="_S14_TNA_15_QA">#REF!</definedName>
    <definedName name="_S14_TNA_15_QG">#REF!</definedName>
    <definedName name="_S14_TNA_16_QA">#REF!</definedName>
    <definedName name="_S14_TNA_16_QG">#REF!</definedName>
    <definedName name="_S14_TNA_17_QA">#REF!</definedName>
    <definedName name="_S14_TNA_17_QG">#REF!</definedName>
    <definedName name="_S14_TNA_18_QA">#REF!</definedName>
    <definedName name="_S14_TNA_18_QG">#REF!</definedName>
    <definedName name="_S14_TNA_19_QA">#REF!</definedName>
    <definedName name="_S14_TNA_19_QG">#REF!</definedName>
    <definedName name="_S14_TNA_2_QA">#REF!</definedName>
    <definedName name="_S14_TNA_2_QG">#REF!</definedName>
    <definedName name="_S14_TNA_20_QA">#REF!</definedName>
    <definedName name="_S14_TNA_20_QG">#REF!</definedName>
    <definedName name="_S14_TNA_21_QA">#REF!</definedName>
    <definedName name="_S14_TNA_21_QG">#REF!</definedName>
    <definedName name="_S14_TNA_22_QA">#REF!</definedName>
    <definedName name="_S14_TNA_22_QG">#REF!</definedName>
    <definedName name="_S14_TNA_23_QA">#REF!</definedName>
    <definedName name="_S14_TNA_23_QG">#REF!</definedName>
    <definedName name="_S14_TNA_3_QA">#REF!</definedName>
    <definedName name="_S14_TNA_3_QG">#REF!</definedName>
    <definedName name="_S14_TNA_4_QA">#REF!</definedName>
    <definedName name="_S14_TNA_4_QG">#REF!</definedName>
    <definedName name="_S14_TNA_5_QA">#REF!</definedName>
    <definedName name="_S14_TNA_5_QG">#REF!</definedName>
    <definedName name="_S14_TNA_6_QA">#REF!</definedName>
    <definedName name="_S14_TNA_6_QG">#REF!</definedName>
    <definedName name="_S14_TNA_7_QA">#REF!</definedName>
    <definedName name="_S14_TNA_7_QG">#REF!</definedName>
    <definedName name="_S14_TNA_8_QA">#REF!</definedName>
    <definedName name="_S14_TNA_8_QG">#REF!</definedName>
    <definedName name="_S14_TNA_9_QA">#REF!</definedName>
    <definedName name="_S14_TNA_9_QG">#REF!</definedName>
    <definedName name="_S14_TNL_1_QA">#REF!</definedName>
    <definedName name="_S14_TNL_1_QG">#REF!</definedName>
    <definedName name="_S14_TNL_10_QA">#REF!</definedName>
    <definedName name="_S14_TNL_10_QG">#REF!</definedName>
    <definedName name="_S14_TNL_11_QA">#REF!</definedName>
    <definedName name="_S14_TNL_11_QG">#REF!</definedName>
    <definedName name="_S14_TNL_12_QA">#REF!</definedName>
    <definedName name="_S14_TNL_12_QG">#REF!</definedName>
    <definedName name="_S14_TNL_13_QA">#REF!</definedName>
    <definedName name="_S14_TNL_13_QG">#REF!</definedName>
    <definedName name="_S14_TNL_14_QA">#REF!</definedName>
    <definedName name="_S14_TNL_14_QG">#REF!</definedName>
    <definedName name="_S14_TNL_15_QA">#REF!</definedName>
    <definedName name="_S14_TNL_15_QG">#REF!</definedName>
    <definedName name="_S14_TNL_16_QA">#REF!</definedName>
    <definedName name="_S14_TNL_16_QG">#REF!</definedName>
    <definedName name="_S14_TNL_17_QA">#REF!</definedName>
    <definedName name="_S14_TNL_17_QG">#REF!</definedName>
    <definedName name="_S14_TNL_18_QA">#REF!</definedName>
    <definedName name="_S14_TNL_18_QG">#REF!</definedName>
    <definedName name="_S14_TNL_19_QA">#REF!</definedName>
    <definedName name="_S14_TNL_19_QG">#REF!</definedName>
    <definedName name="_S14_TNL_20_QA">#REF!</definedName>
    <definedName name="_S14_TNL_20_QG">#REF!</definedName>
    <definedName name="_S14_TNL_21_QA">#REF!</definedName>
    <definedName name="_S14_TNL_21_QG">#REF!</definedName>
    <definedName name="_S14_TNL_22_QA">#REF!</definedName>
    <definedName name="_S14_TNL_22_QG">#REF!</definedName>
    <definedName name="_S14_TNL_23_QA">#REF!</definedName>
    <definedName name="_S14_TNL_23_QG">#REF!</definedName>
    <definedName name="_S14_TNL_3_QA">#REF!</definedName>
    <definedName name="_S14_TNL_3_QG">#REF!</definedName>
    <definedName name="_S14_TNL_4_QA">#REF!</definedName>
    <definedName name="_S14_TNL_4_QG">#REF!</definedName>
    <definedName name="_S14_TNL_5_QA">#REF!</definedName>
    <definedName name="_S14_TNL_5_QG">#REF!</definedName>
    <definedName name="_S14_TNL_6_QA">#REF!</definedName>
    <definedName name="_S14_TNL_6_QG">#REF!</definedName>
    <definedName name="_S14_TNL_7_QA">#REF!</definedName>
    <definedName name="_S14_TNL_7_QG">#REF!</definedName>
    <definedName name="_S14_TNL_8_QA">#REF!</definedName>
    <definedName name="_S14_TNL_8_QG">#REF!</definedName>
    <definedName name="_S14_TNL_9_QA">#REF!</definedName>
    <definedName name="_S14_TNL_9_QG">#REF!</definedName>
    <definedName name="_S14_TNL_99_QA">#REF!</definedName>
    <definedName name="_S14_TNL_99_QAS">#REF!</definedName>
    <definedName name="_S14_TNL_99_QASG">#REF!</definedName>
    <definedName name="_S14_TNL_99_QG">#REF!</definedName>
    <definedName name="_S15_SKA_1_QA">#REF!</definedName>
    <definedName name="_S15_SKA_1_QG">#REF!</definedName>
    <definedName name="_S15_SKA_10_QA">#REF!</definedName>
    <definedName name="_S15_SKA_10_QG">#REF!</definedName>
    <definedName name="_S15_SKA_11_QA">#REF!</definedName>
    <definedName name="_S15_SKA_11_QG">#REF!</definedName>
    <definedName name="_S15_SKA_12_QA">#REF!</definedName>
    <definedName name="_S15_SKA_12_QG">#REF!</definedName>
    <definedName name="_S15_SKA_13_QA">#REF!</definedName>
    <definedName name="_S15_SKA_13_QG">#REF!</definedName>
    <definedName name="_S15_SKA_14_QA">#REF!</definedName>
    <definedName name="_S15_SKA_14_QG">#REF!</definedName>
    <definedName name="_S15_SKA_15_QA">#REF!</definedName>
    <definedName name="_S15_SKA_15_QG">#REF!</definedName>
    <definedName name="_S15_SKA_16_QA">#REF!</definedName>
    <definedName name="_S15_SKA_16_QG">#REF!</definedName>
    <definedName name="_S15_SKA_17_QA">#REF!</definedName>
    <definedName name="_S15_SKA_17_QG">#REF!</definedName>
    <definedName name="_S15_SKA_18_QA">#REF!</definedName>
    <definedName name="_S15_SKA_18_QG">#REF!</definedName>
    <definedName name="_S15_SKA_19_QA">#REF!</definedName>
    <definedName name="_S15_SKA_19_QG">#REF!</definedName>
    <definedName name="_S15_SKA_2_QA">#REF!</definedName>
    <definedName name="_S15_SKA_2_QG">#REF!</definedName>
    <definedName name="_S15_SKA_20_QA">#REF!</definedName>
    <definedName name="_S15_SKA_20_QG">#REF!</definedName>
    <definedName name="_S15_SKA_21_QA">#REF!</definedName>
    <definedName name="_S15_SKA_21_QG">#REF!</definedName>
    <definedName name="_S15_SKA_22_QA">#REF!</definedName>
    <definedName name="_S15_SKA_22_QG">#REF!</definedName>
    <definedName name="_S15_SKA_23_QA">#REF!</definedName>
    <definedName name="_S15_SKA_23_QG">#REF!</definedName>
    <definedName name="_S15_SKA_3_QA">#REF!</definedName>
    <definedName name="_S15_SKA_3_QG">#REF!</definedName>
    <definedName name="_S15_SKA_4_QA">#REF!</definedName>
    <definedName name="_S15_SKA_4_QG">#REF!</definedName>
    <definedName name="_S15_SKA_5_QA">#REF!</definedName>
    <definedName name="_S15_SKA_5_QG">#REF!</definedName>
    <definedName name="_S15_SKA_6_QA">#REF!</definedName>
    <definedName name="_S15_SKA_6_QG">#REF!</definedName>
    <definedName name="_S15_SKA_7_QA">#REF!</definedName>
    <definedName name="_S15_SKA_7_QG">#REF!</definedName>
    <definedName name="_S15_SKA_8_QA">#REF!</definedName>
    <definedName name="_S15_SKA_8_QG">#REF!</definedName>
    <definedName name="_S15_SKA_9_QA">#REF!</definedName>
    <definedName name="_S15_SKA_9_QG">#REF!</definedName>
    <definedName name="_S15_SKL_1_QA">#REF!</definedName>
    <definedName name="_S15_SKL_1_QG">#REF!</definedName>
    <definedName name="_S15_SKL_10_QA">#REF!</definedName>
    <definedName name="_S15_SKL_10_QG">#REF!</definedName>
    <definedName name="_S15_SKL_11_QA">#REF!</definedName>
    <definedName name="_S15_SKL_11_QG">#REF!</definedName>
    <definedName name="_S15_SKL_12_QA">#REF!</definedName>
    <definedName name="_S15_SKL_12_QG">#REF!</definedName>
    <definedName name="_S15_SKL_13_QA">#REF!</definedName>
    <definedName name="_S15_SKL_13_QG">#REF!</definedName>
    <definedName name="_S15_SKL_14_QA">#REF!</definedName>
    <definedName name="_S15_SKL_14_QG">#REF!</definedName>
    <definedName name="_S15_SKL_15_QA">#REF!</definedName>
    <definedName name="_S15_SKL_15_QG">#REF!</definedName>
    <definedName name="_S15_SKL_16_QA">#REF!</definedName>
    <definedName name="_S15_SKL_16_QG">#REF!</definedName>
    <definedName name="_S15_SKL_17_QA">#REF!</definedName>
    <definedName name="_S15_SKL_17_QG">#REF!</definedName>
    <definedName name="_S15_SKL_18_QA">#REF!</definedName>
    <definedName name="_S15_SKL_18_QG">#REF!</definedName>
    <definedName name="_S15_SKL_19_QA">#REF!</definedName>
    <definedName name="_S15_SKL_19_QG">#REF!</definedName>
    <definedName name="_S15_SKL_20_QA">#REF!</definedName>
    <definedName name="_S15_SKL_20_QG">#REF!</definedName>
    <definedName name="_S15_SKL_21_QA">#REF!</definedName>
    <definedName name="_S15_SKL_21_QG">#REF!</definedName>
    <definedName name="_S15_SKL_22_QA">#REF!</definedName>
    <definedName name="_S15_SKL_22_QG">#REF!</definedName>
    <definedName name="_S15_SKL_23_QA">#REF!</definedName>
    <definedName name="_S15_SKL_23_QG">#REF!</definedName>
    <definedName name="_S15_SKL_3_QA">#REF!</definedName>
    <definedName name="_S15_SKL_3_QG">#REF!</definedName>
    <definedName name="_S15_SKL_4_QA">#REF!</definedName>
    <definedName name="_S15_SKL_4_QG">#REF!</definedName>
    <definedName name="_S15_SKL_5_QA">#REF!</definedName>
    <definedName name="_S15_SKL_5_QG">#REF!</definedName>
    <definedName name="_S15_SKL_6_QA">#REF!</definedName>
    <definedName name="_S15_SKL_6_QG">#REF!</definedName>
    <definedName name="_S15_SKL_7_QA">#REF!</definedName>
    <definedName name="_S15_SKL_7_QG">#REF!</definedName>
    <definedName name="_S15_SKL_8_QA">#REF!</definedName>
    <definedName name="_S15_SKL_8_QG">#REF!</definedName>
    <definedName name="_S15_SKL_9_QA">#REF!</definedName>
    <definedName name="_S15_SKL_9_QG">#REF!</definedName>
    <definedName name="_S15_SKL_99_QA">#REF!</definedName>
    <definedName name="_S15_SKL_99_QG">#REF!</definedName>
    <definedName name="_S15_SNA_1_QA">#REF!</definedName>
    <definedName name="_S15_SNA_1_QG">#REF!</definedName>
    <definedName name="_S15_SNA_10_QA">#REF!</definedName>
    <definedName name="_S15_SNA_10_QG">#REF!</definedName>
    <definedName name="_S15_SNA_11_QA">#REF!</definedName>
    <definedName name="_S15_SNA_11_QG">#REF!</definedName>
    <definedName name="_S15_SNA_12_QA">#REF!</definedName>
    <definedName name="_S15_SNA_12_QG">#REF!</definedName>
    <definedName name="_S15_SNA_13_QA">#REF!</definedName>
    <definedName name="_S15_SNA_13_QG">#REF!</definedName>
    <definedName name="_S15_SNA_14_QA">#REF!</definedName>
    <definedName name="_S15_SNA_14_QG">#REF!</definedName>
    <definedName name="_S15_SNA_15_QA">#REF!</definedName>
    <definedName name="_S15_SNA_15_QG">#REF!</definedName>
    <definedName name="_S15_SNA_16_QA">#REF!</definedName>
    <definedName name="_S15_SNA_16_QG">#REF!</definedName>
    <definedName name="_S15_SNA_17_QA">#REF!</definedName>
    <definedName name="_S15_SNA_17_QG">#REF!</definedName>
    <definedName name="_S15_SNA_18_QA">#REF!</definedName>
    <definedName name="_S15_SNA_18_QG">#REF!</definedName>
    <definedName name="_S15_SNA_19_QA">#REF!</definedName>
    <definedName name="_S15_SNA_19_QG">#REF!</definedName>
    <definedName name="_S15_SNA_2_QA">#REF!</definedName>
    <definedName name="_S15_SNA_2_QG">#REF!</definedName>
    <definedName name="_S15_SNA_20_QA">#REF!</definedName>
    <definedName name="_S15_SNA_20_QG">#REF!</definedName>
    <definedName name="_S15_SNA_21_QA">#REF!</definedName>
    <definedName name="_S15_SNA_21_QG">#REF!</definedName>
    <definedName name="_S15_SNA_22_QA">#REF!</definedName>
    <definedName name="_S15_SNA_22_QG">#REF!</definedName>
    <definedName name="_S15_SNA_23_QA">#REF!</definedName>
    <definedName name="_S15_SNA_23_QG">#REF!</definedName>
    <definedName name="_S15_SNA_3_QA">#REF!</definedName>
    <definedName name="_S15_SNA_3_QG">#REF!</definedName>
    <definedName name="_S15_SNA_4_QA">#REF!</definedName>
    <definedName name="_S15_SNA_4_QG">#REF!</definedName>
    <definedName name="_S15_SNA_5_QA">#REF!</definedName>
    <definedName name="_S15_SNA_5_QG">#REF!</definedName>
    <definedName name="_S15_SNA_6_QA">#REF!</definedName>
    <definedName name="_S15_SNA_6_QG">#REF!</definedName>
    <definedName name="_S15_SNA_7_QA">#REF!</definedName>
    <definedName name="_S15_SNA_7_QG">#REF!</definedName>
    <definedName name="_S15_SNA_8_QA">#REF!</definedName>
    <definedName name="_S15_SNA_8_QG">#REF!</definedName>
    <definedName name="_S15_SNA_9_QA">#REF!</definedName>
    <definedName name="_S15_SNA_9_QG">#REF!</definedName>
    <definedName name="_S15_SNL_1_QA">#REF!</definedName>
    <definedName name="_S15_SNL_1_QG">#REF!</definedName>
    <definedName name="_S15_SNL_10_QA">#REF!</definedName>
    <definedName name="_S15_SNL_10_QG">#REF!</definedName>
    <definedName name="_S15_SNL_11_QA">#REF!</definedName>
    <definedName name="_S15_SNL_11_QG">#REF!</definedName>
    <definedName name="_S15_SNL_12_QA">#REF!</definedName>
    <definedName name="_S15_SNL_12_QG">#REF!</definedName>
    <definedName name="_S15_SNL_13_QA">#REF!</definedName>
    <definedName name="_S15_SNL_13_QG">#REF!</definedName>
    <definedName name="_S15_SNL_14_QA">#REF!</definedName>
    <definedName name="_S15_SNL_14_QG">#REF!</definedName>
    <definedName name="_S15_SNL_15_QA">#REF!</definedName>
    <definedName name="_S15_SNL_15_QG">#REF!</definedName>
    <definedName name="_S15_SNL_16_QA">#REF!</definedName>
    <definedName name="_S15_SNL_16_QG">#REF!</definedName>
    <definedName name="_S15_SNL_17_QA">#REF!</definedName>
    <definedName name="_S15_SNL_17_QG">#REF!</definedName>
    <definedName name="_S15_SNL_18_QA">#REF!</definedName>
    <definedName name="_S15_SNL_18_QG">#REF!</definedName>
    <definedName name="_S15_SNL_19_QA">#REF!</definedName>
    <definedName name="_S15_SNL_19_QG">#REF!</definedName>
    <definedName name="_S15_SNL_20_QA">#REF!</definedName>
    <definedName name="_S15_SNL_20_QG">#REF!</definedName>
    <definedName name="_S15_SNL_21_QA">#REF!</definedName>
    <definedName name="_S15_SNL_21_QG">#REF!</definedName>
    <definedName name="_S15_SNL_22_QA">#REF!</definedName>
    <definedName name="_S15_SNL_22_QG">#REF!</definedName>
    <definedName name="_S15_SNL_23_QA">#REF!</definedName>
    <definedName name="_S15_SNL_23_QG">#REF!</definedName>
    <definedName name="_S15_SNL_3_QA">#REF!</definedName>
    <definedName name="_S15_SNL_3_QG">#REF!</definedName>
    <definedName name="_S15_SNL_4_QA">#REF!</definedName>
    <definedName name="_S15_SNL_4_QG">#REF!</definedName>
    <definedName name="_S15_SNL_5_QA">#REF!</definedName>
    <definedName name="_S15_SNL_5_QG">#REF!</definedName>
    <definedName name="_S15_SNL_6_QA">#REF!</definedName>
    <definedName name="_S15_SNL_6_QG">#REF!</definedName>
    <definedName name="_S15_SNL_7_QA">#REF!</definedName>
    <definedName name="_S15_SNL_7_QG">#REF!</definedName>
    <definedName name="_S15_SNL_8_QA">#REF!</definedName>
    <definedName name="_S15_SNL_8_QG">#REF!</definedName>
    <definedName name="_S15_SNL_9_QA">#REF!</definedName>
    <definedName name="_S15_SNL_9_QG">#REF!</definedName>
    <definedName name="_S15_SNL_99_QA">#REF!</definedName>
    <definedName name="_S15_SNL_99_QG">#REF!</definedName>
    <definedName name="_S15_TKA_1_QA">#REF!</definedName>
    <definedName name="_S15_TKA_1_QG">#REF!</definedName>
    <definedName name="_S15_TKA_10_QA">#REF!</definedName>
    <definedName name="_S15_TKA_10_QG">#REF!</definedName>
    <definedName name="_S15_TKA_11_QA">#REF!</definedName>
    <definedName name="_S15_TKA_11_QG">#REF!</definedName>
    <definedName name="_S15_TKA_12_QA">#REF!</definedName>
    <definedName name="_S15_TKA_12_QG">#REF!</definedName>
    <definedName name="_S15_TKA_13_QA">#REF!</definedName>
    <definedName name="_S15_TKA_13_QG">#REF!</definedName>
    <definedName name="_S15_TKA_14_QA">#REF!</definedName>
    <definedName name="_S15_TKA_14_QG">#REF!</definedName>
    <definedName name="_S15_TKA_15_QA">#REF!</definedName>
    <definedName name="_S15_TKA_15_QG">#REF!</definedName>
    <definedName name="_S15_TKA_16_QA">#REF!</definedName>
    <definedName name="_S15_TKA_16_QG">#REF!</definedName>
    <definedName name="_S15_TKA_17_QA">#REF!</definedName>
    <definedName name="_S15_TKA_17_QG">#REF!</definedName>
    <definedName name="_S15_TKA_18_QA">#REF!</definedName>
    <definedName name="_S15_TKA_18_QG">#REF!</definedName>
    <definedName name="_S15_TKA_19_QA">#REF!</definedName>
    <definedName name="_S15_TKA_19_QG">#REF!</definedName>
    <definedName name="_S15_TKA_2_QA">#REF!</definedName>
    <definedName name="_S15_TKA_2_QG">#REF!</definedName>
    <definedName name="_S15_TKA_20_QA">#REF!</definedName>
    <definedName name="_S15_TKA_20_QG">#REF!</definedName>
    <definedName name="_S15_TKA_21_QA">#REF!</definedName>
    <definedName name="_S15_TKA_21_QG">#REF!</definedName>
    <definedName name="_S15_TKA_22_QA">#REF!</definedName>
    <definedName name="_S15_TKA_22_QG">#REF!</definedName>
    <definedName name="_S15_TKA_23_QA">#REF!</definedName>
    <definedName name="_S15_TKA_23_QG">#REF!</definedName>
    <definedName name="_S15_TKA_3_QA">#REF!</definedName>
    <definedName name="_S15_TKA_3_QG">#REF!</definedName>
    <definedName name="_S15_TKA_4_QA">#REF!</definedName>
    <definedName name="_S15_TKA_4_QG">#REF!</definedName>
    <definedName name="_S15_TKA_5_QA">#REF!</definedName>
    <definedName name="_S15_TKA_5_QG">#REF!</definedName>
    <definedName name="_S15_TKA_6_QA">#REF!</definedName>
    <definedName name="_S15_TKA_6_QG">#REF!</definedName>
    <definedName name="_S15_TKA_7_QA">#REF!</definedName>
    <definedName name="_S15_TKA_7_QG">#REF!</definedName>
    <definedName name="_S15_TKA_8_QA">#REF!</definedName>
    <definedName name="_S15_TKA_8_QG">#REF!</definedName>
    <definedName name="_S15_TKA_9_QA">#REF!</definedName>
    <definedName name="_S15_TKA_9_QG">#REF!</definedName>
    <definedName name="_S15_TKL_1_QA">#REF!</definedName>
    <definedName name="_S15_TKL_1_QG">#REF!</definedName>
    <definedName name="_S15_TKL_10_QA">#REF!</definedName>
    <definedName name="_S15_TKL_10_QG">#REF!</definedName>
    <definedName name="_S15_TKL_11_QA">#REF!</definedName>
    <definedName name="_S15_TKL_11_QG">#REF!</definedName>
    <definedName name="_S15_TKL_12_QA">#REF!</definedName>
    <definedName name="_S15_TKL_12_QG">#REF!</definedName>
    <definedName name="_S15_TKL_13_QA">#REF!</definedName>
    <definedName name="_S15_TKL_13_QG">#REF!</definedName>
    <definedName name="_S15_TKL_14_QA">#REF!</definedName>
    <definedName name="_S15_TKL_14_QG">#REF!</definedName>
    <definedName name="_S15_TKL_15_QA">#REF!</definedName>
    <definedName name="_S15_TKL_15_QG">#REF!</definedName>
    <definedName name="_S15_TKL_16_QA">#REF!</definedName>
    <definedName name="_S15_TKL_16_QG">#REF!</definedName>
    <definedName name="_S15_TKL_17_QA">#REF!</definedName>
    <definedName name="_S15_TKL_17_QG">#REF!</definedName>
    <definedName name="_S15_TKL_18_QA">#REF!</definedName>
    <definedName name="_S15_TKL_18_QG">#REF!</definedName>
    <definedName name="_S15_TKL_19_QA">#REF!</definedName>
    <definedName name="_S15_TKL_19_QG">#REF!</definedName>
    <definedName name="_S15_TKL_20_QA">#REF!</definedName>
    <definedName name="_S15_TKL_20_QG">#REF!</definedName>
    <definedName name="_S15_TKL_21_QA">#REF!</definedName>
    <definedName name="_S15_TKL_21_QG">#REF!</definedName>
    <definedName name="_S15_TKL_22_QA">#REF!</definedName>
    <definedName name="_S15_TKL_22_QG">#REF!</definedName>
    <definedName name="_S15_TKL_23_QA">#REF!</definedName>
    <definedName name="_S15_TKL_23_QG">#REF!</definedName>
    <definedName name="_S15_TKL_3_QA">#REF!</definedName>
    <definedName name="_S15_TKL_3_QG">#REF!</definedName>
    <definedName name="_S15_TKL_4_QA">#REF!</definedName>
    <definedName name="_S15_TKL_4_QG">#REF!</definedName>
    <definedName name="_S15_TKL_5_QA">#REF!</definedName>
    <definedName name="_S15_TKL_5_QG">#REF!</definedName>
    <definedName name="_S15_TKL_6_QA">#REF!</definedName>
    <definedName name="_S15_TKL_6_QG">#REF!</definedName>
    <definedName name="_S15_TKL_7_QA">#REF!</definedName>
    <definedName name="_S15_TKL_7_QG">#REF!</definedName>
    <definedName name="_S15_TKL_8_QA">#REF!</definedName>
    <definedName name="_S15_TKL_8_QG">#REF!</definedName>
    <definedName name="_S15_TKL_9_QA">#REF!</definedName>
    <definedName name="_S15_TKL_9_QG">#REF!</definedName>
    <definedName name="_S15_TKL_99_QA">#REF!</definedName>
    <definedName name="_S15_TKL_99_QG">#REF!</definedName>
    <definedName name="_S15_TNA_1_QA">#REF!</definedName>
    <definedName name="_S15_TNA_1_QG">#REF!</definedName>
    <definedName name="_S15_TNA_10_QA">#REF!</definedName>
    <definedName name="_S15_TNA_10_QG">#REF!</definedName>
    <definedName name="_S15_TNA_11_QA">#REF!</definedName>
    <definedName name="_S15_TNA_11_QG">#REF!</definedName>
    <definedName name="_S15_TNA_12_QA">#REF!</definedName>
    <definedName name="_S15_TNA_12_QG">#REF!</definedName>
    <definedName name="_S15_TNA_13_QA">#REF!</definedName>
    <definedName name="_S15_TNA_13_QG">#REF!</definedName>
    <definedName name="_S15_TNA_14_QA">#REF!</definedName>
    <definedName name="_S15_TNA_14_QG">#REF!</definedName>
    <definedName name="_S15_TNA_15_QA">#REF!</definedName>
    <definedName name="_S15_TNA_15_QG">#REF!</definedName>
    <definedName name="_S15_TNA_16_QA">#REF!</definedName>
    <definedName name="_S15_TNA_16_QG">#REF!</definedName>
    <definedName name="_S15_TNA_17_QA">#REF!</definedName>
    <definedName name="_S15_TNA_17_QG">#REF!</definedName>
    <definedName name="_S15_TNA_18_QA">#REF!</definedName>
    <definedName name="_S15_TNA_18_QG">#REF!</definedName>
    <definedName name="_S15_TNA_19_QA">#REF!</definedName>
    <definedName name="_S15_TNA_19_QG">#REF!</definedName>
    <definedName name="_S15_TNA_2_QA">#REF!</definedName>
    <definedName name="_S15_TNA_2_QG">#REF!</definedName>
    <definedName name="_S15_TNA_20_QA">#REF!</definedName>
    <definedName name="_S15_TNA_20_QG">#REF!</definedName>
    <definedName name="_S15_TNA_21_QA">#REF!</definedName>
    <definedName name="_S15_TNA_21_QG">#REF!</definedName>
    <definedName name="_S15_TNA_22_QA">#REF!</definedName>
    <definedName name="_S15_TNA_22_QG">#REF!</definedName>
    <definedName name="_S15_TNA_23_QA">#REF!</definedName>
    <definedName name="_S15_TNA_23_QG">#REF!</definedName>
    <definedName name="_S15_TNA_3_QA">#REF!</definedName>
    <definedName name="_S15_TNA_3_QG">#REF!</definedName>
    <definedName name="_S15_TNA_4_QA">#REF!</definedName>
    <definedName name="_S15_TNA_4_QG">#REF!</definedName>
    <definedName name="_S15_TNA_5_QA">#REF!</definedName>
    <definedName name="_S15_TNA_5_QG">#REF!</definedName>
    <definedName name="_S15_TNA_6_QA">#REF!</definedName>
    <definedName name="_S15_TNA_6_QG">#REF!</definedName>
    <definedName name="_S15_TNA_7_QA">#REF!</definedName>
    <definedName name="_S15_TNA_7_QG">#REF!</definedName>
    <definedName name="_S15_TNA_8_QA">#REF!</definedName>
    <definedName name="_S15_TNA_8_QG">#REF!</definedName>
    <definedName name="_S15_TNA_9_QA">#REF!</definedName>
    <definedName name="_S15_TNA_9_QG">#REF!</definedName>
    <definedName name="_S15_TNL_1_QA">#REF!</definedName>
    <definedName name="_S15_TNL_1_QG">#REF!</definedName>
    <definedName name="_S15_TNL_10_QA">#REF!</definedName>
    <definedName name="_S15_TNL_10_QG">#REF!</definedName>
    <definedName name="_S15_TNL_11_QA">#REF!</definedName>
    <definedName name="_S15_TNL_11_QG">#REF!</definedName>
    <definedName name="_S15_TNL_12_QA">#REF!</definedName>
    <definedName name="_S15_TNL_12_QG">#REF!</definedName>
    <definedName name="_S15_TNL_13_QA">#REF!</definedName>
    <definedName name="_S15_TNL_13_QG">#REF!</definedName>
    <definedName name="_S15_TNL_14_QA">#REF!</definedName>
    <definedName name="_S15_TNL_14_QG">#REF!</definedName>
    <definedName name="_S15_TNL_15_QA">#REF!</definedName>
    <definedName name="_S15_TNL_15_QG">#REF!</definedName>
    <definedName name="_S15_TNL_16_QA">#REF!</definedName>
    <definedName name="_S15_TNL_16_QG">#REF!</definedName>
    <definedName name="_S15_TNL_17_QA">#REF!</definedName>
    <definedName name="_S15_TNL_17_QG">#REF!</definedName>
    <definedName name="_S15_TNL_18_QA">#REF!</definedName>
    <definedName name="_S15_TNL_18_QG">#REF!</definedName>
    <definedName name="_S15_TNL_19_QA">#REF!</definedName>
    <definedName name="_S15_TNL_19_QG">#REF!</definedName>
    <definedName name="_S15_TNL_20_QA">#REF!</definedName>
    <definedName name="_S15_TNL_20_QG">#REF!</definedName>
    <definedName name="_S15_TNL_21_QA">#REF!</definedName>
    <definedName name="_S15_TNL_21_QG">#REF!</definedName>
    <definedName name="_S15_TNL_22_QA">#REF!</definedName>
    <definedName name="_S15_TNL_22_QG">#REF!</definedName>
    <definedName name="_S15_TNL_23_QA">#REF!</definedName>
    <definedName name="_S15_TNL_23_QG">#REF!</definedName>
    <definedName name="_S15_TNL_3_QA">#REF!</definedName>
    <definedName name="_S15_TNL_3_QG">#REF!</definedName>
    <definedName name="_S15_TNL_4_QA">#REF!</definedName>
    <definedName name="_S15_TNL_4_QG">#REF!</definedName>
    <definedName name="_S15_TNL_5_QA">#REF!</definedName>
    <definedName name="_S15_TNL_5_QG">#REF!</definedName>
    <definedName name="_S15_TNL_6_QA">#REF!</definedName>
    <definedName name="_S15_TNL_6_QG">#REF!</definedName>
    <definedName name="_S15_TNL_7_QA">#REF!</definedName>
    <definedName name="_S15_TNL_7_QG">#REF!</definedName>
    <definedName name="_S15_TNL_8_QA">#REF!</definedName>
    <definedName name="_S15_TNL_8_QG">#REF!</definedName>
    <definedName name="_S15_TNL_9_QA">#REF!</definedName>
    <definedName name="_S15_TNL_9_QG">#REF!</definedName>
    <definedName name="_S15_TNL_99_QA">#REF!</definedName>
    <definedName name="_S15_TNL_99_QG">#REF!</definedName>
    <definedName name="_S2_SKA_1_QA">#REF!</definedName>
    <definedName name="_S2_SKA_1_QG">#REF!</definedName>
    <definedName name="_S2_SKA_10_QA">#REF!</definedName>
    <definedName name="_S2_SKA_10_QG">#REF!</definedName>
    <definedName name="_S2_SKA_11_QA">#REF!</definedName>
    <definedName name="_S2_SKA_11_QG">#REF!</definedName>
    <definedName name="_S2_SKA_12_QA">#REF!</definedName>
    <definedName name="_S2_SKA_12_QG">#REF!</definedName>
    <definedName name="_S2_SKA_13_QA">#REF!</definedName>
    <definedName name="_S2_SKA_13_QG">#REF!</definedName>
    <definedName name="_S2_SKA_14_QA">#REF!</definedName>
    <definedName name="_S2_SKA_14_QG">#REF!</definedName>
    <definedName name="_S2_SKA_15_QA">#REF!</definedName>
    <definedName name="_S2_SKA_15_QG">#REF!</definedName>
    <definedName name="_S2_SKA_16_QA">#REF!</definedName>
    <definedName name="_S2_SKA_16_QG">#REF!</definedName>
    <definedName name="_S2_SKA_17_QA">#REF!</definedName>
    <definedName name="_S2_SKA_17_QG">#REF!</definedName>
    <definedName name="_S2_SKA_18_QA">#REF!</definedName>
    <definedName name="_S2_SKA_18_QG">#REF!</definedName>
    <definedName name="_S2_SKA_19_QA">#REF!</definedName>
    <definedName name="_S2_SKA_19_QG">#REF!</definedName>
    <definedName name="_S2_SKA_2_QA">#REF!</definedName>
    <definedName name="_S2_SKA_2_QG">#REF!</definedName>
    <definedName name="_S2_SKA_20_QA">#REF!</definedName>
    <definedName name="_S2_SKA_20_QG">#REF!</definedName>
    <definedName name="_S2_SKA_21_QA">#REF!</definedName>
    <definedName name="_S2_SKA_21_QG">#REF!</definedName>
    <definedName name="_S2_SKA_22_QA">#REF!</definedName>
    <definedName name="_S2_SKA_22_QG">#REF!</definedName>
    <definedName name="_S2_SKA_23_QA">#REF!</definedName>
    <definedName name="_S2_SKA_23_QG">#REF!</definedName>
    <definedName name="_S2_SKA_3_QA">#REF!</definedName>
    <definedName name="_S2_SKA_3_QG">#REF!</definedName>
    <definedName name="_S2_SKA_4_QA">#REF!</definedName>
    <definedName name="_S2_SKA_4_QG">#REF!</definedName>
    <definedName name="_S2_SKA_5_QA">#REF!</definedName>
    <definedName name="_S2_SKA_5_QG">#REF!</definedName>
    <definedName name="_S2_SKA_6_QA">#REF!</definedName>
    <definedName name="_S2_SKA_6_QG">#REF!</definedName>
    <definedName name="_S2_SKA_7_QA">#REF!</definedName>
    <definedName name="_S2_SKA_7_QG">#REF!</definedName>
    <definedName name="_S2_SKA_8_QA">#REF!</definedName>
    <definedName name="_S2_SKA_8_QG">#REF!</definedName>
    <definedName name="_S2_SKA_9_QA">#REF!</definedName>
    <definedName name="_S2_SKA_9_QG">#REF!</definedName>
    <definedName name="_S2_SKL_1_QA">#REF!</definedName>
    <definedName name="_S2_SKL_1_QG">#REF!</definedName>
    <definedName name="_S2_SKL_10_QA">#REF!</definedName>
    <definedName name="_S2_SKL_10_QG">#REF!</definedName>
    <definedName name="_S2_SKL_11_QA">#REF!</definedName>
    <definedName name="_S2_SKL_11_QG">#REF!</definedName>
    <definedName name="_S2_SKL_12_QA">#REF!</definedName>
    <definedName name="_S2_SKL_12_QG">#REF!</definedName>
    <definedName name="_S2_SKL_13_QA">#REF!</definedName>
    <definedName name="_S2_SKL_13_QG">#REF!</definedName>
    <definedName name="_S2_SKL_14_QA">#REF!</definedName>
    <definedName name="_S2_SKL_14_QG">#REF!</definedName>
    <definedName name="_S2_SKL_15_QA">#REF!</definedName>
    <definedName name="_S2_SKL_15_QG">#REF!</definedName>
    <definedName name="_S2_SKL_16_QA">#REF!</definedName>
    <definedName name="_S2_SKL_16_QG">#REF!</definedName>
    <definedName name="_S2_SKL_17_QA">#REF!</definedName>
    <definedName name="_S2_SKL_17_QG">#REF!</definedName>
    <definedName name="_S2_SKL_18_QA">#REF!</definedName>
    <definedName name="_S2_SKL_18_QG">#REF!</definedName>
    <definedName name="_S2_SKL_19_QA">#REF!</definedName>
    <definedName name="_S2_SKL_19_QG">#REF!</definedName>
    <definedName name="_S2_SKL_20_QA">#REF!</definedName>
    <definedName name="_S2_SKL_20_QG">#REF!</definedName>
    <definedName name="_S2_SKL_21_QA">#REF!</definedName>
    <definedName name="_S2_SKL_21_QG">#REF!</definedName>
    <definedName name="_S2_SKL_22_QA">#REF!</definedName>
    <definedName name="_S2_SKL_22_QG">#REF!</definedName>
    <definedName name="_S2_SKL_23_QA">#REF!</definedName>
    <definedName name="_S2_SKL_23_QG">#REF!</definedName>
    <definedName name="_S2_SKL_3_QA">#REF!</definedName>
    <definedName name="_S2_SKL_3_QG">#REF!</definedName>
    <definedName name="_S2_SKL_4_QA">#REF!</definedName>
    <definedName name="_S2_SKL_4_QG">#REF!</definedName>
    <definedName name="_S2_SKL_5_QA">#REF!</definedName>
    <definedName name="_S2_SKL_5_QG">#REF!</definedName>
    <definedName name="_S2_SKL_6_QA">#REF!</definedName>
    <definedName name="_S2_SKL_6_QG">#REF!</definedName>
    <definedName name="_S2_SKL_7_QA">#REF!</definedName>
    <definedName name="_S2_SKL_7_QG">#REF!</definedName>
    <definedName name="_S2_SKL_8_QA">#REF!</definedName>
    <definedName name="_S2_SKL_8_QG">#REF!</definedName>
    <definedName name="_S2_SKL_9_QA">#REF!</definedName>
    <definedName name="_S2_SKL_9_QG">#REF!</definedName>
    <definedName name="_S2_SKL_99_QA">#REF!</definedName>
    <definedName name="_S2_SKL_99_QG">#REF!</definedName>
    <definedName name="_S2_SNA_1_QA">#REF!</definedName>
    <definedName name="_S2_SNA_1_QG">#REF!</definedName>
    <definedName name="_S2_SNA_10_QA">#REF!</definedName>
    <definedName name="_S2_SNA_10_QG">#REF!</definedName>
    <definedName name="_S2_SNA_11_QA">#REF!</definedName>
    <definedName name="_S2_SNA_11_QG">#REF!</definedName>
    <definedName name="_S2_SNA_12_QA">#REF!</definedName>
    <definedName name="_S2_SNA_12_QG">#REF!</definedName>
    <definedName name="_S2_SNA_13_QA">#REF!</definedName>
    <definedName name="_S2_SNA_13_QG">#REF!</definedName>
    <definedName name="_S2_SNA_14_QA">#REF!</definedName>
    <definedName name="_S2_SNA_14_QG">#REF!</definedName>
    <definedName name="_S2_SNA_15_QA">#REF!</definedName>
    <definedName name="_S2_SNA_15_QG">#REF!</definedName>
    <definedName name="_S2_SNA_16_QA">#REF!</definedName>
    <definedName name="_S2_SNA_16_QG">#REF!</definedName>
    <definedName name="_S2_SNA_17_QA">#REF!</definedName>
    <definedName name="_S2_SNA_17_QG">#REF!</definedName>
    <definedName name="_S2_SNA_18_QA">#REF!</definedName>
    <definedName name="_S2_SNA_18_QG">#REF!</definedName>
    <definedName name="_S2_SNA_19_QA">#REF!</definedName>
    <definedName name="_S2_SNA_19_QG">#REF!</definedName>
    <definedName name="_S2_SNA_2_QA">#REF!</definedName>
    <definedName name="_S2_SNA_2_QG">#REF!</definedName>
    <definedName name="_S2_SNA_20_QA">#REF!</definedName>
    <definedName name="_S2_SNA_20_QG">#REF!</definedName>
    <definedName name="_S2_SNA_21_QA">#REF!</definedName>
    <definedName name="_S2_SNA_21_QG">#REF!</definedName>
    <definedName name="_S2_SNA_22_QA">#REF!</definedName>
    <definedName name="_S2_SNA_22_QG">#REF!</definedName>
    <definedName name="_S2_SNA_23_QA">#REF!</definedName>
    <definedName name="_S2_SNA_23_QG">#REF!</definedName>
    <definedName name="_S2_SNA_3_QA">#REF!</definedName>
    <definedName name="_S2_SNA_3_QG">#REF!</definedName>
    <definedName name="_S2_SNA_4_QA">#REF!</definedName>
    <definedName name="_S2_SNA_4_QG">#REF!</definedName>
    <definedName name="_S2_SNA_5_QA">#REF!</definedName>
    <definedName name="_S2_SNA_5_QG">#REF!</definedName>
    <definedName name="_S2_SNA_6_QA">#REF!</definedName>
    <definedName name="_S2_SNA_6_QG">#REF!</definedName>
    <definedName name="_S2_SNA_7_QA">#REF!</definedName>
    <definedName name="_S2_SNA_7_QG">#REF!</definedName>
    <definedName name="_S2_SNA_8_QA">#REF!</definedName>
    <definedName name="_S2_SNA_8_QG">#REF!</definedName>
    <definedName name="_S2_SNA_9_QA">#REF!</definedName>
    <definedName name="_S2_SNA_9_QG">#REF!</definedName>
    <definedName name="_S2_SNL_1_QA">#REF!</definedName>
    <definedName name="_S2_SNL_1_QG">#REF!</definedName>
    <definedName name="_S2_SNL_10_QA">#REF!</definedName>
    <definedName name="_S2_SNL_10_QG">#REF!</definedName>
    <definedName name="_S2_SNL_11_QA">#REF!</definedName>
    <definedName name="_S2_SNL_11_QG">#REF!</definedName>
    <definedName name="_S2_SNL_12_QA">#REF!</definedName>
    <definedName name="_S2_SNL_12_QG">#REF!</definedName>
    <definedName name="_S2_SNL_13_QA">#REF!</definedName>
    <definedName name="_S2_SNL_13_QG">#REF!</definedName>
    <definedName name="_S2_SNL_14_QA">#REF!</definedName>
    <definedName name="_S2_SNL_14_QG">#REF!</definedName>
    <definedName name="_S2_SNL_15_QA">#REF!</definedName>
    <definedName name="_S2_SNL_15_QG">#REF!</definedName>
    <definedName name="_S2_SNL_16_QA">#REF!</definedName>
    <definedName name="_S2_SNL_16_QG">#REF!</definedName>
    <definedName name="_S2_SNL_17_QA">#REF!</definedName>
    <definedName name="_S2_SNL_17_QG">#REF!</definedName>
    <definedName name="_S2_SNL_18_QA">#REF!</definedName>
    <definedName name="_S2_SNL_18_QG">#REF!</definedName>
    <definedName name="_S2_SNL_19_QA">#REF!</definedName>
    <definedName name="_S2_SNL_19_QG">#REF!</definedName>
    <definedName name="_S2_SNL_20_QA">#REF!</definedName>
    <definedName name="_S2_SNL_20_QG">#REF!</definedName>
    <definedName name="_S2_SNL_21_QA">#REF!</definedName>
    <definedName name="_S2_SNL_21_QG">#REF!</definedName>
    <definedName name="_S2_SNL_22_QA">#REF!</definedName>
    <definedName name="_S2_SNL_22_QG">#REF!</definedName>
    <definedName name="_S2_SNL_23_QA">#REF!</definedName>
    <definedName name="_S2_SNL_23_QG">#REF!</definedName>
    <definedName name="_S2_SNL_3_QA">#REF!</definedName>
    <definedName name="_S2_SNL_3_QG">#REF!</definedName>
    <definedName name="_S2_SNL_4_QA">#REF!</definedName>
    <definedName name="_S2_SNL_4_QG">#REF!</definedName>
    <definedName name="_S2_SNL_5_QA">#REF!</definedName>
    <definedName name="_S2_SNL_5_QG">#REF!</definedName>
    <definedName name="_S2_SNL_6_QA">#REF!</definedName>
    <definedName name="_S2_SNL_6_QG">#REF!</definedName>
    <definedName name="_S2_SNL_7_QA">#REF!</definedName>
    <definedName name="_S2_SNL_7_QG">#REF!</definedName>
    <definedName name="_S2_SNL_8_QA">#REF!</definedName>
    <definedName name="_S2_SNL_8_QG">#REF!</definedName>
    <definedName name="_S2_SNL_9_QA">#REF!</definedName>
    <definedName name="_S2_SNL_9_QG">#REF!</definedName>
    <definedName name="_S2_SNL_99_QA">#REF!</definedName>
    <definedName name="_S2_SNL_99_QG">#REF!</definedName>
    <definedName name="_S2_TKA_1_QA">#REF!</definedName>
    <definedName name="_S2_TKA_1_QG">#REF!</definedName>
    <definedName name="_S2_TKA_10_QA">#REF!</definedName>
    <definedName name="_S2_TKA_10_QG">#REF!</definedName>
    <definedName name="_S2_TKA_11_QA">#REF!</definedName>
    <definedName name="_S2_TKA_11_QG">#REF!</definedName>
    <definedName name="_S2_TKA_12_QA">#REF!</definedName>
    <definedName name="_S2_TKA_12_QG">#REF!</definedName>
    <definedName name="_S2_TKA_13_QA">#REF!</definedName>
    <definedName name="_S2_TKA_13_QG">#REF!</definedName>
    <definedName name="_S2_TKA_14_QA">#REF!</definedName>
    <definedName name="_S2_TKA_14_QG">#REF!</definedName>
    <definedName name="_S2_TKA_15_QA">#REF!</definedName>
    <definedName name="_S2_TKA_15_QG">#REF!</definedName>
    <definedName name="_S2_TKA_16_QA">#REF!</definedName>
    <definedName name="_S2_TKA_16_QG">#REF!</definedName>
    <definedName name="_S2_TKA_17_QA">#REF!</definedName>
    <definedName name="_S2_TKA_17_QG">#REF!</definedName>
    <definedName name="_S2_TKA_18_QA">#REF!</definedName>
    <definedName name="_S2_TKA_18_QG">#REF!</definedName>
    <definedName name="_S2_TKA_19_QA">#REF!</definedName>
    <definedName name="_S2_TKA_19_QG">#REF!</definedName>
    <definedName name="_S2_TKA_2_QA">#REF!</definedName>
    <definedName name="_S2_TKA_2_QG">#REF!</definedName>
    <definedName name="_S2_TKA_20_QA">#REF!</definedName>
    <definedName name="_S2_TKA_20_QG">#REF!</definedName>
    <definedName name="_S2_TKA_21_QA">#REF!</definedName>
    <definedName name="_S2_TKA_21_QG">#REF!</definedName>
    <definedName name="_S2_TKA_22_QA">#REF!</definedName>
    <definedName name="_S2_TKA_22_QG">#REF!</definedName>
    <definedName name="_S2_TKA_23_QA">#REF!</definedName>
    <definedName name="_S2_TKA_23_QG">#REF!</definedName>
    <definedName name="_S2_TKA_3_QA">#REF!</definedName>
    <definedName name="_S2_TKA_3_QG">#REF!</definedName>
    <definedName name="_S2_TKA_4_QA">#REF!</definedName>
    <definedName name="_S2_TKA_4_QG">#REF!</definedName>
    <definedName name="_S2_TKA_5_QA">#REF!</definedName>
    <definedName name="_S2_TKA_5_QG">#REF!</definedName>
    <definedName name="_S2_TKA_6_QA">#REF!</definedName>
    <definedName name="_S2_TKA_6_QG">#REF!</definedName>
    <definedName name="_S2_TKA_7_QA">#REF!</definedName>
    <definedName name="_S2_TKA_7_QG">#REF!</definedName>
    <definedName name="_S2_TKA_8_QA">#REF!</definedName>
    <definedName name="_S2_TKA_8_QG">#REF!</definedName>
    <definedName name="_S2_TKA_9_QA">#REF!</definedName>
    <definedName name="_S2_TKA_9_QG">#REF!</definedName>
    <definedName name="_S2_TKL_1_QA">#REF!</definedName>
    <definedName name="_S2_TKL_1_QG">#REF!</definedName>
    <definedName name="_S2_TKL_10_QA">#REF!</definedName>
    <definedName name="_S2_TKL_10_QG">#REF!</definedName>
    <definedName name="_S2_TKL_11_QA">#REF!</definedName>
    <definedName name="_S2_TKL_11_QG">#REF!</definedName>
    <definedName name="_S2_TKL_12_QA">#REF!</definedName>
    <definedName name="_S2_TKL_12_QG">#REF!</definedName>
    <definedName name="_S2_TKL_13_QA">#REF!</definedName>
    <definedName name="_S2_TKL_13_QG">#REF!</definedName>
    <definedName name="_S2_TKL_14_QA">#REF!</definedName>
    <definedName name="_S2_TKL_14_QG">#REF!</definedName>
    <definedName name="_S2_TKL_15_QA">#REF!</definedName>
    <definedName name="_S2_TKL_15_QG">#REF!</definedName>
    <definedName name="_S2_TKL_16_QA">#REF!</definedName>
    <definedName name="_S2_TKL_16_QG">#REF!</definedName>
    <definedName name="_S2_TKL_17_QA">#REF!</definedName>
    <definedName name="_S2_TKL_17_QG">#REF!</definedName>
    <definedName name="_S2_TKL_18_QA">#REF!</definedName>
    <definedName name="_S2_TKL_18_QG">#REF!</definedName>
    <definedName name="_S2_TKL_19_QA">#REF!</definedName>
    <definedName name="_S2_TKL_19_QG">#REF!</definedName>
    <definedName name="_S2_TKL_20_QA">#REF!</definedName>
    <definedName name="_S2_TKL_20_QG">#REF!</definedName>
    <definedName name="_S2_TKL_21_QA">#REF!</definedName>
    <definedName name="_S2_TKL_21_QG">#REF!</definedName>
    <definedName name="_S2_TKL_22_QA">#REF!</definedName>
    <definedName name="_S2_TKL_22_QG">#REF!</definedName>
    <definedName name="_S2_TKL_23_QA">#REF!</definedName>
    <definedName name="_S2_TKL_23_QG">#REF!</definedName>
    <definedName name="_S2_TKL_3_QA">#REF!</definedName>
    <definedName name="_S2_TKL_3_QG">#REF!</definedName>
    <definedName name="_S2_TKL_4_QA">#REF!</definedName>
    <definedName name="_S2_TKL_4_QG">#REF!</definedName>
    <definedName name="_S2_TKL_5_QA">#REF!</definedName>
    <definedName name="_S2_TKL_5_QG">#REF!</definedName>
    <definedName name="_S2_TKL_6_QA">#REF!</definedName>
    <definedName name="_S2_TKL_6_QG">#REF!</definedName>
    <definedName name="_S2_TKL_7_QA">#REF!</definedName>
    <definedName name="_S2_TKL_7_QG">#REF!</definedName>
    <definedName name="_S2_TKL_8_QA">#REF!</definedName>
    <definedName name="_S2_TKL_8_QG">#REF!</definedName>
    <definedName name="_S2_TKL_9_QA">#REF!</definedName>
    <definedName name="_S2_TKL_9_QG">#REF!</definedName>
    <definedName name="_S2_TKL_99_QA">#REF!</definedName>
    <definedName name="_S2_TKL_99_QG">#REF!</definedName>
    <definedName name="_S2_TNA_1_QA">#REF!</definedName>
    <definedName name="_S2_TNA_1_QG">#REF!</definedName>
    <definedName name="_S2_TNA_10_QA">#REF!</definedName>
    <definedName name="_S2_TNA_10_QG">#REF!</definedName>
    <definedName name="_S2_TNA_11_QA">#REF!</definedName>
    <definedName name="_S2_TNA_11_QG">#REF!</definedName>
    <definedName name="_S2_TNA_12_QA">#REF!</definedName>
    <definedName name="_S2_TNA_12_QG">#REF!</definedName>
    <definedName name="_S2_TNA_13_QA">#REF!</definedName>
    <definedName name="_S2_TNA_13_QG">#REF!</definedName>
    <definedName name="_S2_TNA_14_QA">#REF!</definedName>
    <definedName name="_S2_TNA_14_QG">#REF!</definedName>
    <definedName name="_S2_TNA_15_QA">#REF!</definedName>
    <definedName name="_S2_TNA_15_QG">#REF!</definedName>
    <definedName name="_S2_TNA_16_QA">#REF!</definedName>
    <definedName name="_S2_TNA_16_QG">#REF!</definedName>
    <definedName name="_S2_TNA_17_QA">#REF!</definedName>
    <definedName name="_S2_TNA_17_QG">#REF!</definedName>
    <definedName name="_S2_TNA_18_QA">#REF!</definedName>
    <definedName name="_S2_TNA_18_QG">#REF!</definedName>
    <definedName name="_S2_TNA_19_QA">#REF!</definedName>
    <definedName name="_S2_TNA_19_QG">#REF!</definedName>
    <definedName name="_S2_TNA_2_QA">#REF!</definedName>
    <definedName name="_S2_TNA_2_QG">#REF!</definedName>
    <definedName name="_S2_TNA_20_QA">#REF!</definedName>
    <definedName name="_S2_TNA_20_QG">#REF!</definedName>
    <definedName name="_S2_TNA_21_QA">#REF!</definedName>
    <definedName name="_S2_TNA_21_QG">#REF!</definedName>
    <definedName name="_S2_TNA_22_QA">#REF!</definedName>
    <definedName name="_S2_TNA_22_QG">#REF!</definedName>
    <definedName name="_S2_TNA_23_QA">#REF!</definedName>
    <definedName name="_S2_TNA_23_QG">#REF!</definedName>
    <definedName name="_S2_TNA_3_QA">#REF!</definedName>
    <definedName name="_S2_TNA_3_QG">#REF!</definedName>
    <definedName name="_S2_TNA_4_QA">#REF!</definedName>
    <definedName name="_S2_TNA_4_QG">#REF!</definedName>
    <definedName name="_S2_TNA_5_QA">#REF!</definedName>
    <definedName name="_S2_TNA_5_QG">#REF!</definedName>
    <definedName name="_S2_TNA_6_QA">#REF!</definedName>
    <definedName name="_S2_TNA_6_QG">#REF!</definedName>
    <definedName name="_S2_TNA_7_QA">#REF!</definedName>
    <definedName name="_S2_TNA_7_QG">#REF!</definedName>
    <definedName name="_S2_TNA_8_QA">#REF!</definedName>
    <definedName name="_S2_TNA_8_QG">#REF!</definedName>
    <definedName name="_S2_TNA_9_QA">#REF!</definedName>
    <definedName name="_S2_TNA_9_QG">#REF!</definedName>
    <definedName name="_S2_TNL_1_QA">#REF!</definedName>
    <definedName name="_S2_TNL_1_QG">#REF!</definedName>
    <definedName name="_S2_TNL_10_QA">#REF!</definedName>
    <definedName name="_S2_TNL_10_QG">#REF!</definedName>
    <definedName name="_S2_TNL_11_QA">#REF!</definedName>
    <definedName name="_S2_TNL_11_QG">#REF!</definedName>
    <definedName name="_S2_TNL_12_QA">#REF!</definedName>
    <definedName name="_S2_TNL_12_QG">#REF!</definedName>
    <definedName name="_S2_TNL_13_QA">#REF!</definedName>
    <definedName name="_S2_TNL_13_QG">#REF!</definedName>
    <definedName name="_S2_TNL_14_QA">#REF!</definedName>
    <definedName name="_S2_TNL_14_QG">#REF!</definedName>
    <definedName name="_S2_TNL_15_QA">#REF!</definedName>
    <definedName name="_S2_TNL_15_QG">#REF!</definedName>
    <definedName name="_S2_TNL_16_QA">#REF!</definedName>
    <definedName name="_S2_TNL_16_QG">#REF!</definedName>
    <definedName name="_S2_TNL_17_QA">#REF!</definedName>
    <definedName name="_S2_TNL_17_QG">#REF!</definedName>
    <definedName name="_S2_TNL_18_QA">#REF!</definedName>
    <definedName name="_S2_TNL_18_QG">#REF!</definedName>
    <definedName name="_S2_TNL_19_QA">#REF!</definedName>
    <definedName name="_S2_TNL_19_QG">#REF!</definedName>
    <definedName name="_S2_TNL_20_QA">#REF!</definedName>
    <definedName name="_S2_TNL_20_QG">#REF!</definedName>
    <definedName name="_S2_TNL_21_QA">#REF!</definedName>
    <definedName name="_S2_TNL_21_QG">#REF!</definedName>
    <definedName name="_S2_TNL_22_QA">#REF!</definedName>
    <definedName name="_S2_TNL_22_QG">#REF!</definedName>
    <definedName name="_S2_TNL_23_QA">#REF!</definedName>
    <definedName name="_S2_TNL_23_QG">#REF!</definedName>
    <definedName name="_S2_TNL_3_QA">#REF!</definedName>
    <definedName name="_S2_TNL_3_QG">#REF!</definedName>
    <definedName name="_S2_TNL_4_QA">#REF!</definedName>
    <definedName name="_S2_TNL_4_QG">#REF!</definedName>
    <definedName name="_S2_TNL_5_QA">#REF!</definedName>
    <definedName name="_S2_TNL_5_QG">#REF!</definedName>
    <definedName name="_S2_TNL_6_QA">#REF!</definedName>
    <definedName name="_S2_TNL_6_QG">#REF!</definedName>
    <definedName name="_S2_TNL_7_QA">#REF!</definedName>
    <definedName name="_S2_TNL_7_QG">#REF!</definedName>
    <definedName name="_S2_TNL_8_QA">#REF!</definedName>
    <definedName name="_S2_TNL_8_QG">#REF!</definedName>
    <definedName name="_S2_TNL_9_QA">#REF!</definedName>
    <definedName name="_S2_TNL_9_QG">#REF!</definedName>
    <definedName name="_S2_TNL_99_QA">#REF!</definedName>
    <definedName name="_S2_TNL_99_QAS">#REF!</definedName>
    <definedName name="_S2_TNL_99_QASG">#REF!</definedName>
    <definedName name="_S2_TNL_99_QG">#REF!</definedName>
    <definedName name="_Sort" localSheetId="29" hidden="1">#REF!</definedName>
    <definedName name="_Sort" hidden="1">#REF!</definedName>
    <definedName name="_SRT11" hidden="1">{"Minpmon",#N/A,FALSE,"Monthinput"}</definedName>
    <definedName name="_tab2">[27]K.10!$A$2:$C$22</definedName>
    <definedName name="_TAB21">'[28]England 97-98'!#REF!</definedName>
    <definedName name="_Toc99785593" localSheetId="0">Tartalom!$B$6</definedName>
    <definedName name="_Toc99785603" localSheetId="0">Tartalom!$B$29</definedName>
    <definedName name="_Toc99785617" localSheetId="0">Tartalom!$B$57</definedName>
    <definedName name="_Toc99785625" localSheetId="0">Tartalom!#REF!</definedName>
    <definedName name="_ty" hidden="1">'[23]Time series'!#REF!</definedName>
    <definedName name="_UK1">'[29]97-98'!#REF!</definedName>
    <definedName name="_UK2">#REF!</definedName>
    <definedName name="_X_XX" localSheetId="29" hidden="1">[1]Market!#REF!</definedName>
    <definedName name="_X_XX" hidden="1">[2]Market!#REF!</definedName>
    <definedName name="_zzz" localSheetId="29" hidden="1">[1]Market!#REF!</definedName>
    <definedName name="_zzz" hidden="1">[2]Market!#REF!</definedName>
    <definedName name="a" localSheetId="29" hidden="1">{"'előző év december'!$A$2:$CP$214"}</definedName>
    <definedName name="a" hidden="1">{"'előző év december'!$A$2:$CP$214"}</definedName>
    <definedName name="aa" hidden="1">[25]Market!#REF!</definedName>
    <definedName name="aaa" localSheetId="29" hidden="1">{"'előző év december'!$A$2:$CP$214"}</definedName>
    <definedName name="aaa" hidden="1">{"'előző év december'!$A$2:$CP$214"}</definedName>
    <definedName name="aaaaa" localSheetId="29" hidden="1">{"'előző év december'!$A$2:$CP$214"}</definedName>
    <definedName name="aaaaa" hidden="1">{"'előző év december'!$A$2:$CP$214"}</definedName>
    <definedName name="aaaaaa" hidden="1">{"Riqfin97",#N/A,FALSE,"Tran";"Riqfinpro",#N/A,FALSE,"Tran"}</definedName>
    <definedName name="ab">[0]!ab</definedName>
    <definedName name="Abr_kezdet">#REF!</definedName>
    <definedName name="ábra" hidden="1">[66]Market!#REF!</definedName>
    <definedName name="abra_2111" localSheetId="29" hidden="1">{"'előző év december'!$A$2:$CP$214"}</definedName>
    <definedName name="abra_2111" hidden="1">{"'előző év december'!$A$2:$CP$214"}</definedName>
    <definedName name="abraaaaa">#REF!</definedName>
    <definedName name="ábrák_negyedév">#REF!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tiveCell">#REF!</definedName>
    <definedName name="ACwvu.PLA1." hidden="1">'[67]COP FED'!#REF!</definedName>
    <definedName name="ACwvu.PLA2." hidden="1">'[67]COP FED'!$A$1:$N$49</definedName>
    <definedName name="ACwvu.Print." hidden="1">[68]Med!#REF!</definedName>
    <definedName name="adat">#REF!</definedName>
    <definedName name="adat96">#REF!</definedName>
    <definedName name="_xlnm.Database">[95]DKJHOZAM!#REF!</definedName>
    <definedName name="AdatMax">#REF!</definedName>
    <definedName name="AdatMin">#REF!</definedName>
    <definedName name="adatok_fanni">[69]!Táblázat1[#Data]</definedName>
    <definedName name="adózás_előtti_ROE">OFFSET([70]ábrák_adat!$I$3,0,0,[70]ábrák_adat!$A$2,1)</definedName>
    <definedName name="aewfaw">#REF!</definedName>
    <definedName name="afssf">#REF!</definedName>
    <definedName name="alapkamat">OFFSET(#REF!,1-#REF!,0,#REF!,1)</definedName>
    <definedName name="AlgeriaCCS1" hidden="1">#REF!</definedName>
    <definedName name="alja">OFFSET(#REF!,1-#REF!,0,#REF!,1)</definedName>
    <definedName name="alma">[71]!Modul1.vége</definedName>
    <definedName name="almá">[72]!Modul1.vége</definedName>
    <definedName name="anscount" hidden="1">1</definedName>
    <definedName name="aPP">[73]Lists!$A$39:$A$41</definedName>
    <definedName name="ár_jövedelem" hidden="1">[44]Market!#REF!</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OFFSET('[74]M3. ábra_chart'!$E$8,1,0,COUNT('[74]M3. ábra_chart'!$D:$D),1)</definedName>
    <definedName name="ARPI2_trend">OFFSET('[74]M3. ábra_chart'!$F$8,1,0,COUNT('[74]M3. ábra_chart'!$D:$D),1)</definedName>
    <definedName name="as" hidden="1">{"TRADE_COMP",#N/A,FALSE,"TAB23APP";"BOP",#N/A,FALSE,"TAB6";"DOT",#N/A,FALSE,"TAB24APP";"EXTDEBT",#N/A,FALSE,"TAB25APP"}</definedName>
    <definedName name="ASD" hidden="1">[32]pracovni!$D$69:$D$85</definedName>
    <definedName name="asdasd" localSheetId="29" hidden="1">{"'előző év december'!$A$2:$CP$214"}</definedName>
    <definedName name="asdasd" hidden="1">{"'előző év december'!$A$2:$CP$214"}</definedName>
    <definedName name="asdasdad" hidden="1">{"Riqfin97",#N/A,FALSE,"Tran";"Riqfinpro",#N/A,FALSE,"Tran"}</definedName>
    <definedName name="asdasdadad" hidden="1">{"Riqfin97",#N/A,FALSE,"Tran";"Riqfinpro",#N/A,FALSE,"Tran"}</definedName>
    <definedName name="asdf" localSheetId="29" hidden="1">{"'előző év december'!$A$2:$CP$214"}</definedName>
    <definedName name="asdf" hidden="1">{"'előző év december'!$A$2:$CP$214"}</definedName>
    <definedName name="asdfasd" localSheetId="29" hidden="1">{"'előző év december'!$A$2:$CP$214"}</definedName>
    <definedName name="asdfasd" hidden="1">{"'előző év december'!$A$2:$CP$214"}</definedName>
    <definedName name="asdfsd" hidden="1">[48]A!#REF!</definedName>
    <definedName name="asdrae" hidden="1">#REF!</definedName>
    <definedName name="ase" hidden="1">{"Minpmon",#N/A,FALSE,"Monthinput"}</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AVON">#REF!</definedName>
    <definedName name="b" localSheetId="29" hidden="1">'[75]DATA WORK AREA'!$A$27:$A$33</definedName>
    <definedName name="b" hidden="1">'[76]DATA WORK AREA'!$A$27:$A$33</definedName>
    <definedName name="BAM">#REF!</definedName>
    <definedName name="BASE">#REF!</definedName>
    <definedName name="Baserate_1">OFFSET([77]Adat!$G$2,0,0,#REF!,1)</definedName>
    <definedName name="Baserate_2">OFFSET([77]Adat!$H$2,0,0,#REF!,1)</definedName>
    <definedName name="Baserate_3">OFFSET([77]Adat!$I$2,0,0,#REF!,1)</definedName>
    <definedName name="Baserate_4">OFFSET([77]Adat!$J$2,0,0,#REF!,1)</definedName>
    <definedName name="bb" hidden="1">{"Riqfin97",#N/A,FALSE,"Tran";"Riqfinpro",#N/A,FALSE,"Tran"}</definedName>
    <definedName name="bbbb" hidden="1">{"Minpmon",#N/A,FALSE,"Monthinput"}</definedName>
    <definedName name="bbbbb" hidden="1">{"Riqfin97",#N/A,FALSE,"Tran";"Riqfinpro",#N/A,FALSE,"Tran"}</definedName>
    <definedName name="BEDS">#REF!</definedName>
    <definedName name="Bef.váll_">#N/A</definedName>
    <definedName name="BERKS">#REF!</definedName>
    <definedName name="bfftsy" hidden="1">[11]ER!#REF!</definedName>
    <definedName name="bfsdhtr" hidden="1">[11]WB!#REF!</definedName>
    <definedName name="bg" hidden="1">{"Tab1",#N/A,FALSE,"P";"Tab2",#N/A,FALSE,"P"}</definedName>
    <definedName name="blabla" localSheetId="29" hidden="1">[2]Market!#REF!</definedName>
    <definedName name="blabla" hidden="1">[2]Market!#REF!</definedName>
    <definedName name="BLPH1" localSheetId="29" hidden="1">#REF!</definedName>
    <definedName name="BLPH1" hidden="1">#REF!</definedName>
    <definedName name="BLPH10" hidden="1">#REF!</definedName>
    <definedName name="BLPH100" hidden="1">[78]SpotExchangeRates!#REF!</definedName>
    <definedName name="BLPH101" hidden="1">[78]SpotExchangeRates!#REF!</definedName>
    <definedName name="BLPH102" hidden="1">[78]SpotExchangeRates!#REF!</definedName>
    <definedName name="BLPH103" hidden="1">[78]SpotExchangeRates!#REF!</definedName>
    <definedName name="BLPH104" hidden="1">[78]SpotExchangeRates!#REF!</definedName>
    <definedName name="BLPH105" hidden="1">[78]SpotExchangeRates!#REF!</definedName>
    <definedName name="BLPH106" hidden="1">[78]SpotExchangeRates!#REF!</definedName>
    <definedName name="BLPH107" hidden="1">[78]SpotExchangeRates!#REF!</definedName>
    <definedName name="BLPH108" hidden="1">[78]SpotExchangeRates!#REF!</definedName>
    <definedName name="BLPH109" hidden="1">[78]SpotExchangeRates!#REF!</definedName>
    <definedName name="BLPH110" hidden="1">[78]SpotExchangeRates!#REF!</definedName>
    <definedName name="BLPH111" hidden="1">[78]SpotExchangeRates!#REF!</definedName>
    <definedName name="BLPH112" hidden="1">[78]SpotExchangeRates!#REF!</definedName>
    <definedName name="BLPH113" hidden="1">[78]SpotExchangeRates!#REF!</definedName>
    <definedName name="BLPH114" hidden="1">[78]SpotExchangeRates!#REF!</definedName>
    <definedName name="BLPH115" hidden="1">[78]SpotExchangeRates!#REF!</definedName>
    <definedName name="BLPH116" hidden="1">[78]SpotExchangeRates!#REF!</definedName>
    <definedName name="BLPH117" hidden="1">[78]SpotExchangeRates!#REF!</definedName>
    <definedName name="BLPH118" hidden="1">[78]SpotExchangeRates!#REF!</definedName>
    <definedName name="BLPH119" hidden="1">[78]SpotExchangeRates!#REF!</definedName>
    <definedName name="BLPH12" hidden="1">#REF!</definedName>
    <definedName name="BLPH120" hidden="1">[78]SpotExchangeRates!#REF!</definedName>
    <definedName name="BLPH121" hidden="1">[78]SpotExchangeRates!#REF!</definedName>
    <definedName name="BLPH122" hidden="1">[78]SpotExchangeRates!#REF!</definedName>
    <definedName name="BLPH123" hidden="1">[78]SpotExchangeRates!#REF!</definedName>
    <definedName name="BLPH124" hidden="1">[78]SpotExchangeRates!#REF!</definedName>
    <definedName name="BLPH125" hidden="1">[78]SpotExchangeRates!#REF!</definedName>
    <definedName name="BLPH126" hidden="1">[78]SpotExchangeRates!#REF!</definedName>
    <definedName name="BLPH127" hidden="1">[78]SpotExchangeRates!#REF!</definedName>
    <definedName name="BLPH128" hidden="1">[78]SpotExchangeRates!#REF!</definedName>
    <definedName name="BLPH129" hidden="1">[78]SpotExchangeRates!#REF!</definedName>
    <definedName name="BLPH13" hidden="1">#REF!</definedName>
    <definedName name="BLPH130" hidden="1">[78]SpotExchangeRates!#REF!</definedName>
    <definedName name="BLPH131" hidden="1">[78]SpotExchangeRates!#REF!</definedName>
    <definedName name="BLPH132" hidden="1">[78]SpotExchangeRates!#REF!</definedName>
    <definedName name="BLPH133" hidden="1">[78]SpotExchangeRates!#REF!</definedName>
    <definedName name="BLPH134" hidden="1">[78]SpotExchangeRates!#REF!</definedName>
    <definedName name="BLPH135" hidden="1">[78]SpotExchangeRates!#REF!</definedName>
    <definedName name="BLPH136" hidden="1">[78]SpotExchangeRates!#REF!</definedName>
    <definedName name="BLPH137" hidden="1">[78]SpotExchangeRates!#REF!</definedName>
    <definedName name="BLPH138" hidden="1">[78]SpotExchangeRates!#REF!</definedName>
    <definedName name="BLPH139" hidden="1">[78]SpotExchangeRates!#REF!</definedName>
    <definedName name="BLPH14" hidden="1">[79]Raw_1!#REF!</definedName>
    <definedName name="BLPH140" hidden="1">[78]SpotExchangeRates!#REF!</definedName>
    <definedName name="BLPH141" hidden="1">[78]SpotExchangeRates!#REF!</definedName>
    <definedName name="BLPH142" hidden="1">[78]SpotExchangeRates!#REF!</definedName>
    <definedName name="BLPH143" hidden="1">[78]SpotExchangeRates!#REF!</definedName>
    <definedName name="BLPH144" hidden="1">[78]SpotExchangeRates!#REF!</definedName>
    <definedName name="BLPH145" hidden="1">[78]SpotExchangeRates!#REF!</definedName>
    <definedName name="BLPH146" hidden="1">[78]SpotExchangeRates!#REF!</definedName>
    <definedName name="BLPH147" hidden="1">[78]SpotExchangeRates!#REF!</definedName>
    <definedName name="BLPH148" hidden="1">[78]SpotExchangeRates!#REF!</definedName>
    <definedName name="BLPH149" hidden="1">[78]SpotExchangeRates!#REF!</definedName>
    <definedName name="BLPH15" hidden="1">[78]SpotExchangeRates!#REF!</definedName>
    <definedName name="BLPH150" hidden="1">[78]SpotExchangeRates!#REF!</definedName>
    <definedName name="BLPH151" hidden="1">[78]SpotExchangeRates!#REF!</definedName>
    <definedName name="BLPH152" hidden="1">[78]SpotExchangeRates!#REF!</definedName>
    <definedName name="BLPH153" hidden="1">[78]SpotExchangeRates!#REF!</definedName>
    <definedName name="BLPH154" hidden="1">[78]SpotExchangeRates!#REF!</definedName>
    <definedName name="BLPH155" hidden="1">[78]SpotExchangeRates!#REF!</definedName>
    <definedName name="BLPH156" hidden="1">[78]SpotExchangeRates!#REF!</definedName>
    <definedName name="BLPH157" hidden="1">[78]SpotExchangeRates!#REF!</definedName>
    <definedName name="BLPH158" hidden="1">[78]SpotExchangeRates!#REF!</definedName>
    <definedName name="BLPH159" hidden="1">[78]SpotExchangeRates!#REF!</definedName>
    <definedName name="BLPH16" hidden="1">[78]SpotExchangeRates!#REF!</definedName>
    <definedName name="BLPH160" hidden="1">[78]SpotExchangeRates!#REF!</definedName>
    <definedName name="BLPH161" hidden="1">[78]SpotExchangeRates!#REF!</definedName>
    <definedName name="BLPH162" hidden="1">[78]SpotExchangeRates!#REF!</definedName>
    <definedName name="BLPH163" hidden="1">[78]SpotExchangeRates!#REF!</definedName>
    <definedName name="BLPH164" hidden="1">[78]StockMarketIndices!#REF!</definedName>
    <definedName name="BLPH165" hidden="1">[78]StockMarketIndices!#REF!</definedName>
    <definedName name="BLPH166" hidden="1">[78]StockMarketIndices!$J$7</definedName>
    <definedName name="BLPH167" hidden="1">[78]StockMarketIndices!$I$7</definedName>
    <definedName name="BLPH168" hidden="1">[78]StockMarketIndices!$H$7</definedName>
    <definedName name="BLPH169" hidden="1">[78]StockMarketIndices!#REF!</definedName>
    <definedName name="BLPH17" hidden="1">[78]SpotExchangeRates!#REF!</definedName>
    <definedName name="BLPH170" hidden="1">[78]StockMarketIndices!#REF!</definedName>
    <definedName name="BLPH171" hidden="1">[78]StockMarketIndices!$G$7</definedName>
    <definedName name="BLPH172" hidden="1">[78]StockMarketIndices!$F$7</definedName>
    <definedName name="BLPH173" hidden="1">[78]StockMarketIndices!#REF!</definedName>
    <definedName name="BLPH174" hidden="1">[78]StockMarketIndices!$E$7</definedName>
    <definedName name="BLPH175" hidden="1">[78]StockMarketIndices!#REF!</definedName>
    <definedName name="BLPH176" hidden="1">[78]StockMarketIndices!$D$7</definedName>
    <definedName name="BLPH177" hidden="1">[78]StockMarketIndices!$B$7</definedName>
    <definedName name="BLPH18" hidden="1">[78]SpotExchangeRates!#REF!</definedName>
    <definedName name="BLPH19" hidden="1">[78]SpotExchangeRates!#REF!</definedName>
    <definedName name="BLPH2" localSheetId="29" hidden="1">#REF!</definedName>
    <definedName name="BLPH2" hidden="1">#REF!</definedName>
    <definedName name="BLPH20" hidden="1">[78]SpotExchangeRates!#REF!</definedName>
    <definedName name="BLPH20023" hidden="1">#REF!</definedName>
    <definedName name="BLPH21" hidden="1">[78]SpotExchangeRates!#REF!</definedName>
    <definedName name="BLPH22" hidden="1">[78]SpotExchangeRates!#REF!</definedName>
    <definedName name="BLPH23" hidden="1">[78]SpotExchangeRates!#REF!</definedName>
    <definedName name="BLPH24" hidden="1">[78]SpotExchangeRates!#REF!</definedName>
    <definedName name="BLPH25" hidden="1">[78]SpotExchangeRates!#REF!</definedName>
    <definedName name="BLPH26" hidden="1">[78]SpotExchangeRates!#REF!</definedName>
    <definedName name="BLPH27" hidden="1">[78]SpotExchangeRates!#REF!</definedName>
    <definedName name="BLPH28" hidden="1">[78]SpotExchangeRates!#REF!</definedName>
    <definedName name="BLPH29" hidden="1">[78]SpotExchangeRates!#REF!</definedName>
    <definedName name="BLPH3" localSheetId="29" hidden="1">#REF!</definedName>
    <definedName name="BLPH3" hidden="1">#REF!</definedName>
    <definedName name="BLPH30" hidden="1">[78]SpotExchangeRates!#REF!</definedName>
    <definedName name="BLPH31" hidden="1">[78]SpotExchangeRates!#REF!</definedName>
    <definedName name="BLPH32" hidden="1">[78]SpotExchangeRates!#REF!</definedName>
    <definedName name="BLPH33" hidden="1">[78]SpotExchangeRates!#REF!</definedName>
    <definedName name="BLPH34" hidden="1">[78]SpotExchangeRates!#REF!</definedName>
    <definedName name="BLPH35" hidden="1">[78]SpotExchangeRates!#REF!</definedName>
    <definedName name="BLPH36" hidden="1">[78]SpotExchangeRates!#REF!</definedName>
    <definedName name="BLPH37" hidden="1">[78]SpotExchangeRates!#REF!</definedName>
    <definedName name="BLPH38" hidden="1">[78]SpotExchangeRates!#REF!</definedName>
    <definedName name="BLPH39" hidden="1">[78]SpotExchangeRates!#REF!</definedName>
    <definedName name="BLPH4" localSheetId="29" hidden="1">[80]yieldspreads!#REF!</definedName>
    <definedName name="BLPH4" hidden="1">[80]yieldspreads!#REF!</definedName>
    <definedName name="BLPH40" hidden="1">[78]SpotExchangeRates!#REF!</definedName>
    <definedName name="BLPH40000004" hidden="1">[81]SPOTS!$A$7</definedName>
    <definedName name="BLPH40000007" hidden="1">[81]SPOTS!$B$7</definedName>
    <definedName name="BLPH40000008" hidden="1">[81]SPOTS!$B$8</definedName>
    <definedName name="BLPH40000009" hidden="1">[81]SPOTS!$B$9</definedName>
    <definedName name="BLPH4000002" hidden="1">[82]embi_day!#REF!</definedName>
    <definedName name="BLPH40000026" hidden="1">[81]FUTURES!$I$18</definedName>
    <definedName name="BLPH40000027" hidden="1">[81]FUTURES!$I$21</definedName>
    <definedName name="BLPH40000028" hidden="1">[81]FUTURES!$I$22</definedName>
    <definedName name="BLPH4000003" hidden="1">[82]embi_day!#REF!</definedName>
    <definedName name="BLPH40000036" hidden="1">[81]FUTURES!$H$6</definedName>
    <definedName name="BLPH4000004" hidden="1">[82]embi_day!#REF!</definedName>
    <definedName name="BLPH4000005" hidden="1">[82]embi_day!#REF!</definedName>
    <definedName name="BLPH40000050" hidden="1">[81]FUTURES!$I$6</definedName>
    <definedName name="BLPH40000058" hidden="1">[81]FUTURES!$H$23</definedName>
    <definedName name="BLPH40000059" hidden="1">[81]SPOTS!$D$7</definedName>
    <definedName name="BLPH4000006" hidden="1">[82]embi_day!#REF!</definedName>
    <definedName name="BLPH40000060" hidden="1">[81]SPOTS!$F$7</definedName>
    <definedName name="BLPH40000061" hidden="1">[81]SPOTS!$H$7</definedName>
    <definedName name="BLPH40000062" hidden="1">[81]FUTURES!$H$17</definedName>
    <definedName name="BLPH40000063" hidden="1">[81]FUTURES!$H$16</definedName>
    <definedName name="BLPH40000064" hidden="1">[81]FUTURES!$H$15</definedName>
    <definedName name="BLPH40000065" hidden="1">[81]FUTURES!$H$14</definedName>
    <definedName name="BLPH40000066" hidden="1">[81]FUTURES!$H$13</definedName>
    <definedName name="BLPH40000067" hidden="1">[81]FUTURES!$H$12</definedName>
    <definedName name="BLPH40000068" hidden="1">[81]FUTURES!$H$11</definedName>
    <definedName name="BLPH40000069" hidden="1">[81]FUTURES!$H$10</definedName>
    <definedName name="BLPH4000007" hidden="1">[82]embi_day!#REF!</definedName>
    <definedName name="BLPH40000070" hidden="1">[81]FUTURES!$H$9</definedName>
    <definedName name="BLPH40000071" hidden="1">[81]FUTURES!$H$7</definedName>
    <definedName name="BLPH40000073" hidden="1">[81]FUTURES!$I$9</definedName>
    <definedName name="BLPH40000074" hidden="1">[81]FUTURES!$I$12</definedName>
    <definedName name="BLPH40000075" hidden="1">[81]FUTURES!$H$24</definedName>
    <definedName name="BLPH4000008" hidden="1">[82]embi_day!#REF!</definedName>
    <definedName name="BLPH4000009" hidden="1">[82]embi_day!#REF!</definedName>
    <definedName name="BLPH4000011" hidden="1">[82]embi_day!#REF!</definedName>
    <definedName name="BLPH4000012" hidden="1">[82]embi_day!#REF!</definedName>
    <definedName name="BLPH4000014" hidden="1">[82]embi_day!#REF!</definedName>
    <definedName name="BLPH4000015" hidden="1">[82]embi_day!#REF!</definedName>
    <definedName name="BLPH41" hidden="1">[78]SpotExchangeRates!#REF!</definedName>
    <definedName name="BLPH42" hidden="1">[78]SpotExchangeRates!#REF!</definedName>
    <definedName name="BLPH43" hidden="1">[78]SpotExchangeRates!#REF!</definedName>
    <definedName name="BLPH44" hidden="1">[78]SpotExchangeRates!#REF!</definedName>
    <definedName name="BLPH45" hidden="1">[78]SpotExchangeRates!#REF!</definedName>
    <definedName name="BLPH46" hidden="1">[78]SpotExchangeRates!#REF!</definedName>
    <definedName name="BLPH47" hidden="1">#REF!</definedName>
    <definedName name="BLPH5" localSheetId="29" hidden="1">[80]yieldspreads!#REF!</definedName>
    <definedName name="BLPH5" hidden="1">[80]yieldspreads!#REF!</definedName>
    <definedName name="BLPH56" hidden="1">[78]SpotExchangeRates!#REF!</definedName>
    <definedName name="BLPH57" hidden="1">[78]SpotExchangeRates!#REF!</definedName>
    <definedName name="BLPH58" hidden="1">[78]SpotExchangeRates!#REF!</definedName>
    <definedName name="BLPH6" hidden="1">[80]yieldspreads!$S$3</definedName>
    <definedName name="BLPH7" hidden="1">[80]yieldspreads!$V$3</definedName>
    <definedName name="BLPH78" hidden="1">[82]GenericIR!#REF!</definedName>
    <definedName name="BLPH8" hidden="1">[80]yieldspreads!$Y$3</definedName>
    <definedName name="BLPH86" hidden="1">[78]SpotExchangeRates!#REF!</definedName>
    <definedName name="BLPH87" hidden="1">[78]SpotExchangeRates!#REF!</definedName>
    <definedName name="BLPH88" hidden="1">[78]SpotExchangeRates!$D$10</definedName>
    <definedName name="BLPH89" hidden="1">[78]SpotExchangeRates!#REF!</definedName>
    <definedName name="BLPH9" hidden="1">'[83]Excel History Wizard'!#REF!</definedName>
    <definedName name="BLPH90" hidden="1">[78]SpotExchangeRates!$E$10</definedName>
    <definedName name="BLPH91" hidden="1">[78]SpotExchangeRates!$F$10</definedName>
    <definedName name="BLPH92" hidden="1">[78]SpotExchangeRates!#REF!</definedName>
    <definedName name="BLPH93" hidden="1">[78]SpotExchangeRates!#REF!</definedName>
    <definedName name="BLPH94" hidden="1">[78]SpotExchangeRates!$G$10</definedName>
    <definedName name="BLPH95" hidden="1">[78]SpotExchangeRates!$H$10</definedName>
    <definedName name="BLPH96" hidden="1">[78]SpotExchangeRates!$I$10</definedName>
    <definedName name="BLPH97" hidden="1">[78]SpotExchangeRates!#REF!</definedName>
    <definedName name="BLPH98" hidden="1">[78]SpotExchangeRates!#REF!</definedName>
    <definedName name="BLPH99" hidden="1">[78]SpotExchangeRates!#REF!</definedName>
    <definedName name="bn" localSheetId="29" hidden="1">{"'előző év december'!$A$2:$CP$214"}</definedName>
    <definedName name="bn" hidden="1">{"'előző év december'!$A$2:$CP$214"}</definedName>
    <definedName name="bnn" localSheetId="29" hidden="1">{"'előző év december'!$A$2:$CP$214"}</definedName>
    <definedName name="bnn" hidden="1">{"'előző év december'!$A$2:$CP$214"}</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OFFSET(#REF!,1-#REF!,0,#REF!,1)</definedName>
    <definedName name="brf" hidden="1">{"Tab1",#N/A,FALSE,"P";"Tab2",#N/A,FALSE,"P"}</definedName>
    <definedName name="brr" localSheetId="29" hidden="1">{"'előző év december'!$A$2:$CP$214"}</definedName>
    <definedName name="brr" hidden="1">{"'előző év december'!$A$2:$CP$214"}</definedName>
    <definedName name="bspline2">#N/A</definedName>
    <definedName name="bspline3">#N/A</definedName>
    <definedName name="BUBOR">OFFSET('[74]M14. ábra_chart'!$H$9,1,0,COUNT('[74]M14. ábra_chart'!$D:$D),1)</definedName>
    <definedName name="BUCKS">#REF!</definedName>
    <definedName name="BundesländerAlt" hidden="1">{#N/A,#N/A,FALSE,"MZ GRV";#N/A,#N/A,FALSE,"MZ ArV";#N/A,#N/A,FALSE,"MZ AnV";#N/A,#N/A,FALSE,"MZ KnV"}</definedName>
    <definedName name="buttondate">OFFSET([77]Adat!$R$3,0,0,COUNTA([77]Adat!$R:$R)-2,1)</definedName>
    <definedName name="bv" hidden="1">{"Main Economic Indicators",#N/A,FALSE,"C"}</definedName>
    <definedName name="CAD">#REF!</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#REF!</definedName>
    <definedName name="car_models">OFFSET([84]data!$A$2,0,0,COUNTA([84]data!$A$1:$A$65536)-1,1)</definedName>
    <definedName name="car_models_H">OFFSET([85]data!$A$2,0,0,COUNTA([85]data!$A$1:$A$65536)-1,1)</definedName>
    <definedName name="Carlos">#REF!</definedName>
    <definedName name="CategoryTitle">#REF!</definedName>
    <definedName name="CBWorkbookPriority" hidden="1">-944898989</definedName>
    <definedName name="cc" hidden="1">{"Riqfin97",#N/A,FALSE,"Tran";"Riqfinpro",#N/A,FALSE,"Tran"}</definedName>
    <definedName name="ccc" localSheetId="29" hidden="1">[1]Market!#REF!</definedName>
    <definedName name="ccc" hidden="1">[86]Market!#REF!</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DS">OFFSET('[74]M13. ábra_chart'!$F$9,1,0,COUNT('[74]M13. ábra_chart'!$D:$D),1)</definedName>
    <definedName name="CDS_Hungary">OFFSET(#REF!,Abr_kezdet-1,0,COUNT(#REF!)-Abr_kezdet+2)</definedName>
    <definedName name="cfgfd" localSheetId="29" hidden="1">{"'előző év december'!$A$2:$CP$214"}</definedName>
    <definedName name="cfgfd" hidden="1">{"'előző év december'!$A$2:$CP$214"}</definedName>
    <definedName name="char20" hidden="1">'[87]Savings &amp; Invest.'!$M$5</definedName>
    <definedName name="Chart_ROE_ROA_2007" localSheetId="29" hidden="1">{"'előző év december'!$A$2:$CP$214"}</definedName>
    <definedName name="Chart_ROE_ROA_2007" hidden="1">{"'előző év december'!$A$2:$CP$214"}</definedName>
    <definedName name="chart19" hidden="1">[88]C!$P$428:$T$428</definedName>
    <definedName name="chart27" hidden="1">0</definedName>
    <definedName name="chart28" hidden="1">0</definedName>
    <definedName name="chart35" hidden="1">'[87]Savings &amp; Invest.'!$M$5:$T$5</definedName>
    <definedName name="chart9" hidden="1">[89]CPIINDEX!$B$263:$B$310</definedName>
    <definedName name="ChartMax">#REF!</definedName>
    <definedName name="ChartMin">#REF!</definedName>
    <definedName name="Chartsik" hidden="1">[90]REER!$I$53:$AM$53</definedName>
    <definedName name="CHESHIRE">#REF!</definedName>
    <definedName name="CHF">#REF!</definedName>
    <definedName name="CHFHUF">OFFSET('[74]M15. ábra_chart'!$E$9,1,0,COUNT('[74]M15. ábra_chart'!$D:$D),1)</definedName>
    <definedName name="CHFL">OFFSET('[74]M14. ábra_chart'!$G$9,1,0,COUNT('[74]M14. ábra_chart'!$D:$D),1)</definedName>
    <definedName name="Choices_Wrapper">[0]!Choices_Wrapper</definedName>
    <definedName name="Choices_Wrapper2">[0]!Choices_Wrapper2</definedName>
    <definedName name="CIQWBGuid" hidden="1">"WDI_Healthcare_Confirmations.xlsx"</definedName>
    <definedName name="Clear">[91]!Clear</definedName>
    <definedName name="CLEVELAND">#REF!</definedName>
    <definedName name="CLWYD">#REF!</definedName>
    <definedName name="Code" hidden="1">#REF!</definedName>
    <definedName name="colindex">[92]DataInput!$B$36:$C$36</definedName>
    <definedName name="colindex2">#REF!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OFFSET([84]data!$D$2,0,0,COUNTA([84]data!$D$1:$D$65536)-1,1)</definedName>
    <definedName name="company_car_H">OFFSET([85]data!$D$2,0,0,COUNTA([85]data!$D$1:$D$65536)-1,1)</definedName>
    <definedName name="CompTable">'[93]Change according to grades'!#REF!</definedName>
    <definedName name="contents2" hidden="1">[94]MSRV!#REF!</definedName>
    <definedName name="ControlDate">#REF!</definedName>
    <definedName name="ControlDate2">#REF!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NWALL">#REF!</definedName>
    <definedName name="cp" localSheetId="29" hidden="1">{"'előző év december'!$A$2:$CP$214"}</definedName>
    <definedName name="cp" hidden="1">{"'előző év december'!$A$2:$CP$214"}</definedName>
    <definedName name="cpi_fanchart" localSheetId="29" hidden="1">{"'előző év december'!$A$2:$CP$214"}</definedName>
    <definedName name="cpi_fanchart" hidden="1">{"'előző év december'!$A$2:$CP$214"}</definedName>
    <definedName name="cppp" localSheetId="29" hidden="1">{"'előző év december'!$A$2:$CP$214"}</definedName>
    <definedName name="cppp" hidden="1">{"'előző év december'!$A$2:$CP$214"}</definedName>
    <definedName name="cpr" localSheetId="29" hidden="1">{"'előző év december'!$A$2:$CP$214"}</definedName>
    <definedName name="cpr" hidden="1">{"'előző év december'!$A$2:$CP$214"}</definedName>
    <definedName name="cprsa" localSheetId="29" hidden="1">{"'előző év december'!$A$2:$CP$214"}</definedName>
    <definedName name="cprsa" hidden="1">{"'előző év december'!$A$2:$CP$214"}</definedName>
    <definedName name="CUMBRIA">#REF!</definedName>
    <definedName name="CURRENT">#REF!</definedName>
    <definedName name="Cwvu.a." hidden="1">[96]BOP!$A$36:$IV$36,[96]BOP!$A$44:$IV$44,[96]BOP!$A$59:$IV$59,[96]BOP!#REF!,[96]BOP!#REF!,[96]BOP!$A$81:$IV$88</definedName>
    <definedName name="Cwvu.bop." hidden="1">[96]BOP!$A$36:$IV$36,[96]BOP!$A$44:$IV$44,[96]BOP!$A$59:$IV$59,[96]BOP!#REF!,[96]BOP!#REF!,[96]BOP!$A$81:$IV$88</definedName>
    <definedName name="Cwvu.bop.sr." hidden="1">[96]BOP!$A$36:$IV$36,[96]BOP!$A$44:$IV$44,[96]BOP!$A$59:$IV$59,[96]BOP!#REF!,[96]BOP!#REF!,[96]BOP!$A$81:$IV$88</definedName>
    <definedName name="Cwvu.bopsdr.sr." hidden="1">[96]BOP!$A$36:$IV$36,[96]BOP!$A$44:$IV$44,[96]BOP!$A$59:$IV$59,[96]BOP!#REF!,[96]BOP!#REF!,[96]BOP!$A$81:$IV$88</definedName>
    <definedName name="Cwvu.cotton." hidden="1">[96]BOP!$A$36:$IV$36,[96]BOP!$A$44:$IV$44,[96]BOP!$A$59:$IV$59,[96]BOP!#REF!,[96]BOP!#REF!,[96]BOP!$A$79:$IV$79,[96]BOP!$A$81:$IV$88,[96]BOP!#REF!</definedName>
    <definedName name="Cwvu.cottonall." hidden="1">[96]BOP!$A$36:$IV$36,[96]BOP!$A$44:$IV$44,[96]BOP!$A$59:$IV$59,[96]BOP!#REF!,[96]BOP!#REF!,[96]BOP!$A$79:$IV$79,[96]BOP!$A$81:$IV$88</definedName>
    <definedName name="Cwvu.exportdetails." hidden="1">[96]BOP!$A$36:$IV$36,[96]BOP!$A$44:$IV$44,[96]BOP!$A$59:$IV$59,[96]BOP!#REF!,[96]BOP!#REF!,[96]BOP!$A$79:$IV$79,[96]BOP!#REF!</definedName>
    <definedName name="Cwvu.exports." hidden="1">[96]BOP!$A$36:$IV$36,[96]BOP!$A$44:$IV$44,[96]BOP!$A$59:$IV$59,[96]BOP!#REF!,[96]BOP!#REF!,[96]BOP!$A$79:$IV$79,[96]BOP!$A$81:$IV$88,[96]BOP!#REF!</definedName>
    <definedName name="Cwvu.gold." hidden="1">[96]BOP!$A$36:$IV$36,[96]BOP!$A$44:$IV$44,[96]BOP!$A$59:$IV$59,[96]BOP!#REF!,[96]BOP!#REF!,[96]BOP!$A$79:$IV$79,[96]BOP!$A$81:$IV$88,[96]BOP!#REF!</definedName>
    <definedName name="Cwvu.goldall." hidden="1">[96]BOP!$A$36:$IV$36,[96]BOP!$A$44:$IV$44,[96]BOP!$A$59:$IV$59,[96]BOP!#REF!,[96]BOP!#REF!,[96]BOP!$A$79:$IV$79,[96]BOP!$A$81:$IV$88,[96]BOP!#REF!</definedName>
    <definedName name="Cwvu.IMPORT." hidden="1">#REF!</definedName>
    <definedName name="Cwvu.imports." hidden="1">[96]BOP!$A$36:$IV$36,[96]BOP!$A$44:$IV$44,[96]BOP!$A$59:$IV$59,[96]BOP!#REF!,[96]BOP!#REF!,[96]BOP!$A$79:$IV$79,[96]BOP!$A$81:$IV$88,[96]BOP!#REF!,[96]BOP!#REF!</definedName>
    <definedName name="Cwvu.importsall." hidden="1">[96]BOP!$A$36:$IV$36,[96]BOP!$A$44:$IV$44,[96]BOP!$A$59:$IV$59,[96]BOP!#REF!,[96]BOP!#REF!,[96]BOP!$A$79:$IV$79,[96]BOP!$A$81:$IV$88,[96]BOP!#REF!,[96]BOP!#REF!</definedName>
    <definedName name="Cwvu.Print." hidden="1">[97]Indic!$A$109:$IV$109,[97]Indic!$A$196:$IV$197,[97]Indic!$A$208:$IV$209,[97]Indic!$A$217:$IV$218</definedName>
    <definedName name="Cwvu.sa97." hidden="1">[98]Rev!$A$23:$IV$26,[98]Rev!$A$37:$IV$38</definedName>
    <definedName name="Cwvu.tot." hidden="1">[96]BOP!$A$36:$IV$36,[96]BOP!$A$44:$IV$44,[96]BOP!$A$59:$IV$59,[96]BOP!#REF!,[96]BOP!#REF!,[96]BOP!$A$79:$IV$79</definedName>
    <definedName name="cx" localSheetId="29" hidden="1">{"'előző év december'!$A$2:$CP$214"}</definedName>
    <definedName name="cx" hidden="1">{"'előző év december'!$A$2:$CP$214"}</definedName>
    <definedName name="cxzbcx" hidden="1">[37]D!$H$184:$H$184</definedName>
    <definedName name="CZK">#REF!</definedName>
    <definedName name="d" localSheetId="29" hidden="1">{"'előző év december'!$A$2:$CP$214"}</definedName>
    <definedName name="d" hidden="1">{"'előző év december'!$A$2:$CP$214"}</definedName>
    <definedName name="d1qe">#REF!</definedName>
    <definedName name="da" localSheetId="4">[99]!Modul1.dialshow</definedName>
    <definedName name="da">[99]!Modul1.dialshow</definedName>
    <definedName name="DATA">#N/A</definedName>
    <definedName name="data_ff">OFFSET(#REF!,0,0,COUNT(#REF!),1)</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base_MI">'[100]2000'!$H$8:$H$812</definedName>
    <definedName name="Date">OFFSET(#REF!,1,0,COUNT(#REF!),1)</definedName>
    <definedName name="Date_13">OFFSET('[74]M13. ábra_chart'!$D$9,1,0,COUNT('[74]M13. ábra_chart'!$D:$D),1)</definedName>
    <definedName name="Date_14">OFFSET('[74]M14. ábra_chart'!$D$9,1,0,COUNT('[74]M14. ábra_chart'!$D:$D),1)</definedName>
    <definedName name="Date_15">OFFSET('[74]M15. ábra_chart'!$D$9,1,0,COUNT('[74]M15. ábra_chart'!$D:$D),1)</definedName>
    <definedName name="Date_16">OFFSET('[74]M16. ábra_chart'!$D$9,1,0,COUNT('[74]M16. ábra_chart'!$D:$D),1)</definedName>
    <definedName name="Date_2">OFFSET('[74]M2. ábra_chart'!$D$8,1,0,COUNT('[74]M2. ábra_chart'!$D:$D),1)</definedName>
    <definedName name="Date_3">OFFSET('[74]M3. ábra_chart'!$D$8,1,0,COUNT('[74]M3. ábra_chart'!$D:$D),1)</definedName>
    <definedName name="Date_ENG">OFFSET(#REF!,Abr_kezdet-1,0,COUNT(#REF!)-Abr_kezdet+2)</definedName>
    <definedName name="Date_HU">OFFSET(#REF!,Abr_kezdet-1,0,COUNT(#REF!)-Abr_kezdet+2)</definedName>
    <definedName name="Date_list">OFFSET([77]Values!$A$7,0,0,COUNT([77]Values!A:A),1)</definedName>
    <definedName name="DATES">'[100]2000'!$H$1:$Q$1</definedName>
    <definedName name="datLen">#REF!</definedName>
    <definedName name="datum">OFFSET([101]adatok!$AI$2,0,0,1,COUNT([101]adatok!$AI$1:$IV$1))</definedName>
    <definedName name="dátum_jelenleg_S">#REF!</definedName>
    <definedName name="dátum_jelenleg_T">#REF!</definedName>
    <definedName name="dátum_jelenleg_T_éves">#REF!</definedName>
    <definedName name="datum_regiok">OFFSET([102]data!$K$2,0,0,COUNTA([102]data!$A$1:$A$65536)-1,1)</definedName>
    <definedName name="datum_regiok_en">OFFSET([102]data!$L$2,0,0,COUNTA([102]data!$A$1:$A$65536)-1,1)</definedName>
    <definedName name="datum_regiok2">OFFSET([102]data!$A$2,0,0,COUNTA([102]data!$A$1:$A$65536)-1,1)</definedName>
    <definedName name="dátum101">OFFSET([70]ábrák_adat!$A$3,0,0,[70]ábrák_adat!$A$2,1)</definedName>
    <definedName name="dátum102">OFFSET([70]ábrák_adat!$A$67,0,0,[70]ábrák_adat!$A$66,1)</definedName>
    <definedName name="dátum103">OFFSET([70]ábrák_adat!$A$85,0,0,[70]ábrák_adat!$A$84,1)</definedName>
    <definedName name="dátum104">OFFSET([70]adat!$D$1003,0,0,[70]adat!$F$1000,1)</definedName>
    <definedName name="dátum105">OFFSET([70]adat!$D$1152,0,0,[70]adat!$E$1000,1)</definedName>
    <definedName name="datum3M">OFFSET([103]ábrákhoz!$X$8,[103]ábrákhoz!$Z$1,0,[103]ábrákhoz!$AA$1,1)</definedName>
    <definedName name="datumCDS">OFFSET([103]ábrákhoz!$O$8,[103]ábrákhoz!$Q$1,0,[103]ábrákhoz!$R$1,1)</definedName>
    <definedName name="datumdepo">OFFSET([103]ábrákhoz!$CE$8,[103]ábrákhoz!$CU$2,0,[103]ábrákhoz!$CU$3,1)</definedName>
    <definedName name="datumF">OFFSET([103]ábrákhoz!$BX$8,[103]ábrákhoz!$BY$1,0,[103]ábrákhoz!$BZ$1,1)</definedName>
    <definedName name="datumFX">OFFSET([103]ábrákhoz!$A$8,[103]ábrákhoz!$C$3,0,[103]ábrákhoz!$D$3,1)</definedName>
    <definedName name="dátumhatár">#REF!</definedName>
    <definedName name="datumM">OFFSET([103]ábrákhoz!$AP$8,[103]ábrákhoz!$AR$1,0,[103]ábrákhoz!$AS$1,1)</definedName>
    <definedName name="datummunkanap">OFFSET(#REF!,1-#REF!,0,#REF!,1)</definedName>
    <definedName name="dátumok">#REF!</definedName>
    <definedName name="dd" localSheetId="4">[104]!Modul1.dialshow</definedName>
    <definedName name="dd">[104]!Modul1.dialshow</definedName>
    <definedName name="ddd">#REF!</definedName>
    <definedName name="dddd" hidden="1">{"Minpmon",#N/A,FALSE,"Monthinput"}</definedName>
    <definedName name="ddddd" hidden="1">{"Riqfin97",#N/A,FALSE,"Tran";"Riqfinpro",#N/A,FALSE,"Tran"}</definedName>
    <definedName name="dddddd" hidden="1">{"Tab1",#N/A,FALSE,"P";"Tab2",#N/A,FALSE,"P"}</definedName>
    <definedName name="ddr">#N/A</definedName>
    <definedName name="delafrikadepo">OFFSET([103]ábrákhoz!$CJ$8,[103]ábrákhoz!$CU$2,0,[103]ábrákhoz!$CU$3,1)</definedName>
    <definedName name="delafrikaF">OFFSET([103]ábrákhoz!$CC$8,[103]ábrákhoz!$BY$1,0,[103]ábrákhoz!$BZ$1,1)</definedName>
    <definedName name="delafrikaFX">OFFSET([103]ábrákhoz!$F$8,[103]ábrákhoz!$C$3,0,[103]ábrákhoz!$D$3,1)</definedName>
    <definedName name="delafrikai3M">OFFSET([103]ábrákhoz!$AE$8,[103]ábrákhoz!$Z$1,0,[103]ábrákhoz!$AA$1,1)</definedName>
    <definedName name="delafrikaM">OFFSET([103]ábrákhoz!$AW$8,[103]ábrákhoz!$AR$1,0,[103]ábrákhoz!$AS$1,1)</definedName>
    <definedName name="der" hidden="1">{"Tab1",#N/A,FALSE,"P";"Tab2",#N/A,FALSE,"P"}</definedName>
    <definedName name="DERBYSHIRE">#REF!</definedName>
    <definedName name="DEVON">#REF!</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dgbfdg">'[64]Table 39_'!#REF!</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[2]Market!#REF!</definedName>
    <definedName name="dfgh" hidden="1">[2]Market!#REF!</definedName>
    <definedName name="dfhdf" localSheetId="29" hidden="1">{"'előző év december'!$A$2:$CP$214"}</definedName>
    <definedName name="dfhdf" hidden="1">{"'előző év december'!$A$2:$CP$214"}</definedName>
    <definedName name="DFSpline">#N/A</definedName>
    <definedName name="DFSpline2">#N/A</definedName>
    <definedName name="DFSpline3">#N/A</definedName>
    <definedName name="dgvsdfvfsdvsdf" hidden="1">[86]Market!#REF!</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KK">#REF!</definedName>
    <definedName name="DME_Dirty" hidden="1">"False"</definedName>
    <definedName name="DME_LocalFile" hidden="1">"True"</definedName>
    <definedName name="DORSET">#REF!</definedName>
    <definedName name="dpogjr" hidden="1">'[50]Time series'!#REF!</definedName>
    <definedName name="dr">#REF!</definedName>
    <definedName name="drth" hidden="1">{"Minpmon",#N/A,FALSE,"Monthinput"}</definedName>
    <definedName name="ds" localSheetId="29" hidden="1">{"'előző év december'!$A$2:$CP$214"}</definedName>
    <definedName name="ds" hidden="1">{"'előző év december'!$A$2:$CP$214"}</definedName>
    <definedName name="dsa">#REF!</definedName>
    <definedName name="dsd" hidden="1">[2]Market!#REF!</definedName>
    <definedName name="dsfgsdfg" localSheetId="29" hidden="1">{"'előző év december'!$A$2:$CP$214"}</definedName>
    <definedName name="dsfgsdfg" hidden="1">{"'előző év december'!$A$2:$CP$214"}</definedName>
    <definedName name="dsfsdfad" hidden="1">{#N/A,#N/A,FALSE,"B061196P";#N/A,#N/A,FALSE,"B061196";#N/A,#N/A,FALSE,"Relatório1";#N/A,#N/A,FALSE,"Relatório2";#N/A,#N/A,FALSE,"Relatório3";#N/A,#N/A,FALSE,"Relatório4 ";#N/A,#N/A,FALSE,"Relatório5";#N/A,#N/A,FALSE,"Relatório6";#N/A,#N/A,FALSE,"Relatório7";#N/A,#N/A,FALSE,"Relatório8"}</definedName>
    <definedName name="DURHAM">#REF!</definedName>
    <definedName name="dyf" localSheetId="29" hidden="1">{"'előző év december'!$A$2:$CP$214"}</definedName>
    <definedName name="dyf" hidden="1">{"'előző év december'!$A$2:$CP$214"}</definedName>
    <definedName name="DYFED">#REF!</definedName>
    <definedName name="E">#REF!</definedName>
    <definedName name="E_SUSSEX">#REF!</definedName>
    <definedName name="edr" localSheetId="29" hidden="1">{"'előző év december'!$A$2:$CP$214"}</definedName>
    <definedName name="edr" hidden="1">{"'előző év december'!$A$2:$CP$214"}</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#REF!</definedName>
    <definedName name="eeee" hidden="1">{"Riqfin97",#N/A,FALSE,"Tran";"Riqfinpro",#N/A,FALSE,"Tran"}</definedName>
    <definedName name="eeeee" hidden="1">{"Riqfin97",#N/A,FALSE,"Tran";"Riqfinpro",#N/A,FALSE,"Tran"}</definedName>
    <definedName name="efdef" localSheetId="29" hidden="1">{"'előző év december'!$A$2:$CP$214"}</definedName>
    <definedName name="efdef" hidden="1">{"'előző év december'!$A$2:$CP$214"}</definedName>
    <definedName name="egyhettelkorabb_datum">OFFSET(#REF!,1,0,COUNT(#REF!),1)</definedName>
    <definedName name="egyhonappalkorabb_datum">OFFSET(#REF!,1,0,COUNT(#REF!),1)</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GLAND">#REF!</definedName>
    <definedName name="englishinput">[105]Inputs!$A$5:$AA$38</definedName>
    <definedName name="eredméynfelc" localSheetId="29" hidden="1">[66]Market!#REF!</definedName>
    <definedName name="eredméynfelc" hidden="1">[106]Market!#REF!</definedName>
    <definedName name="ergferger" hidden="1">{"Main Economic Indicators",#N/A,FALSE,"C"}</definedName>
    <definedName name="erggergefr">[0]!erggergefr</definedName>
    <definedName name="erh" hidden="1">[2]Market!#REF!</definedName>
    <definedName name="ert" localSheetId="29" hidden="1">{"'előző év december'!$A$2:$CP$214"}</definedName>
    <definedName name="ert" hidden="1">{"'előző év december'!$A$2:$CP$214"}</definedName>
    <definedName name="ertertwertwert" localSheetId="29" hidden="1">{"'előző év december'!$A$2:$CP$214"}</definedName>
    <definedName name="ertertwertwert" hidden="1">{"'előző év december'!$A$2:$CP$214"}</definedName>
    <definedName name="erty" hidden="1">{"Riqfin97",#N/A,FALSE,"Tran";"Riqfinpro",#N/A,FALSE,"Tran"}</definedName>
    <definedName name="ertyyeawet" hidden="1">'[23]Time series'!#REF!</definedName>
    <definedName name="erwre" hidden="1">{"'Resources'!$A$1:$W$34","'Balance Sheet'!$A$1:$W$58","'SFD'!$A$1:$J$52"}</definedName>
    <definedName name="esi">OFFSET([107]ESI!$B$2,0,0,COUNT([107]date!$A$2:$A$188),1)</definedName>
    <definedName name="ESSEX">#REF!</definedName>
    <definedName name="EUR">#REF!</definedName>
    <definedName name="EURHUF">OFFSET('[74]M15. ábra_chart'!$F$9,1,0,COUNT('[74]M15. ábra_chart'!$D:$D),1)</definedName>
    <definedName name="EURL">OFFSET('[74]M14. ábra_chart'!$E$9,1,0,COUNT('[74]M14. ábra_chart'!$D:$D),1)</definedName>
    <definedName name="ew" localSheetId="29" hidden="1">[1]Market!#REF!</definedName>
    <definedName name="ew" hidden="1">[2]Market!#REF!</definedName>
    <definedName name="ewqr" hidden="1">[43]Data!#REF!</definedName>
    <definedName name="f" localSheetId="29" hidden="1">{"'előző év december'!$A$2:$CP$214"}</definedName>
    <definedName name="f" hidden="1">{"'előző év december'!$A$2:$CP$214"}</definedName>
    <definedName name="famcod">#REF!</definedName>
    <definedName name="Families">#REF!</definedName>
    <definedName name="fc">OFFSET([108]date!$B$26,0,0,COUNT([108]date!$B$26:$B$73),1)</definedName>
    <definedName name="FCode" hidden="1">#REF!</definedName>
    <definedName name="fdsg">'[63]Table 39_'!#REF!</definedName>
    <definedName name="fed" hidden="1">{"Riqfin97",#N/A,FALSE,"Tran";"Riqfinpro",#N/A,FALSE,"Tran"}</definedName>
    <definedName name="Fejlett_MF_USD_chart" hidden="1">[86]Market!#REF!</definedName>
    <definedName name="feldolg_int">OFFSET('[109]ULC YoY'!$I$30,0,0,COUNT([109]ULC!$A$30:$A$200),1)</definedName>
    <definedName name="feldolg_intalk">OFFSET('[109]ULC YoY'!$O$30,0,0,COUNT([109]ULC!$A$30:$A$200),1)</definedName>
    <definedName name="feldolg_lfs">OFFSET('[109]ULC YoY'!$C$30,0,0,COUNT([109]ULC!$A$30:$A$200),1)</definedName>
    <definedName name="_xlnm.Criteria">[95]DKJHOZAM!#REF!</definedName>
    <definedName name="fendyear">[110]RAWDATA!$S$3</definedName>
    <definedName name="fer" hidden="1">{"Riqfin97",#N/A,FALSE,"Tran";"Riqfinpro",#N/A,FALSE,"Tran"}</definedName>
    <definedName name="ff" localSheetId="29" hidden="1">{"'előző év december'!$A$2:$CP$214"}</definedName>
    <definedName name="ff" hidden="1">{"'előző év december'!$A$2:$CP$214"}</definedName>
    <definedName name="fff" hidden="1">{"Tab1",#N/A,FALSE,"P";"Tab2",#N/A,FALSE,"P"}</definedName>
    <definedName name="ffff" hidden="1">'[41]Time series'!#REF!</definedName>
    <definedName name="ffffff" hidden="1">{"Tab1",#N/A,FALSE,"P";"Tab2",#N/A,FALSE,"P"}</definedName>
    <definedName name="fffffff" hidden="1">{"Minpmon",#N/A,FALSE,"Monthinput"}</definedName>
    <definedName name="ffg" localSheetId="29" hidden="1">{"'előző év december'!$A$2:$CP$214"}</definedName>
    <definedName name="ffg" hidden="1">{"'előző év december'!$A$2:$CP$214"}</definedName>
    <definedName name="ffggg" hidden="1">{"Tab1",#N/A,FALSE,"P";"Tab2",#N/A,FALSE,"P"}</definedName>
    <definedName name="fg" localSheetId="29" hidden="1">{"'előző év december'!$A$2:$CP$214"}</definedName>
    <definedName name="fg" hidden="1">{"'előző év december'!$A$2:$CP$214"}</definedName>
    <definedName name="fgf">'[65]Table 39_'!#REF!</definedName>
    <definedName name="fgfgfgf" hidden="1">'[41]Time series'!#REF!</definedName>
    <definedName name="fgh" localSheetId="29" hidden="1">{"'előző év december'!$A$2:$CP$214"}</definedName>
    <definedName name="fgh" hidden="1">{"'előző év december'!$A$2:$CP$214"}</definedName>
    <definedName name="fghf" localSheetId="29" hidden="1">{"'előző év december'!$A$2:$CP$214"}</definedName>
    <definedName name="fghf" hidden="1">{"'előző év december'!$A$2:$CP$214"}</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els">#REF!</definedName>
    <definedName name="FIG2wp1" hidden="1">#REF!</definedName>
    <definedName name="FIGURE_LIST">#REF!</definedName>
    <definedName name="Financing" hidden="1">{"Tab1",#N/A,FALSE,"P";"Tab2",#N/A,FALSE,"P"}</definedName>
    <definedName name="finkep">OFFSET([101]adatok!$AI$18,0,0,1,COUNT([101]adatok!$AI$1:$IV$1))</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hidden="1">[25]Market!#REF!</definedName>
    <definedName name="Footnotes">#REF!</definedName>
    <definedName name="forgalom">OFFSET(#REF!,1-#REF!,0,#REF!,1)</definedName>
    <definedName name="fr">#REF!</definedName>
    <definedName name="fre" hidden="1">{"Tab1",#N/A,FALSE,"P";"Tab2",#N/A,FALSE,"P"}</definedName>
    <definedName name="Frequency">[73]Lists!$A$21:$A$25</definedName>
    <definedName name="frt" localSheetId="29" hidden="1">{"'előző év december'!$A$2:$CP$214"}</definedName>
    <definedName name="frt" hidden="1">{"'előző év december'!$A$2:$CP$214"}</definedName>
    <definedName name="fshrts" hidden="1">[11]WB!$Q$255:$AK$255</definedName>
    <definedName name="fthf" localSheetId="29" hidden="1">{"'előző év december'!$A$2:$CP$214"}</definedName>
    <definedName name="fthf" hidden="1">{"'előző év december'!$A$2:$CP$214"}</definedName>
    <definedName name="ftlikv">OFFSET(#REF!,1-#REF!,0,#REF!,1)</definedName>
    <definedName name="ftr" hidden="1">{"Riqfin97",#N/A,FALSE,"Tran";"Riqfinpro",#N/A,FALSE,"Tran"}</definedName>
    <definedName name="fty" hidden="1">{"Riqfin97",#N/A,FALSE,"Tran";"Riqfinpro",#N/A,FALSE,"Tran"}</definedName>
    <definedName name="fuck" hidden="1">#REF!</definedName>
    <definedName name="fuel_employees_CZ">OFFSET([84]data!$M$2,0,0,COUNTA([84]data!$M$1:$M$65536)-1,1)</definedName>
    <definedName name="fuel_employees_CZ_H">OFFSET([85]data!$M$2,0,0,COUNTA([85]data!$M$1:$M$65536)-1,1)</definedName>
    <definedName name="fuel_employees_EN">OFFSET([84]data!$N$2,0,0,COUNTA([84]data!$N$1:$N$65536)-1,1)</definedName>
    <definedName name="fuel_employees_EN_H">OFFSET([85]data!$N$2,0,0,COUNTA([85]data!$N$1:$N$65536)-1,1)</definedName>
    <definedName name="fuel_employer_pay_CZ">OFFSET([84]data!$F$2,0,0,COUNTA([84]data!$F$1:$F$65536)-1,1)</definedName>
    <definedName name="Fuel_employer_pay_CZ_H">OFFSET([85]data!$F$2,0,0,COUNTA([85]data!$F$1:$F$65536)-1,1)</definedName>
    <definedName name="fuel_employer_pay_EN">OFFSET([84]data!$G$2,0,0,COUNTA([84]data!$G$1:$G$65536)-1,1)</definedName>
    <definedName name="fuel_employer_pay_EN_H">OFFSET([85]data!$G$2,0,0,COUNTA([85]data!$G$1:$G$65536)-1,1)</definedName>
    <definedName name="fxswap">OFFSET(#REF!,1-#REF!,0,#REF!,1)</definedName>
    <definedName name="fyear">#REF!</definedName>
    <definedName name="g" localSheetId="29" hidden="1">{"'előző év december'!$A$2:$CP$214"}</definedName>
    <definedName name="G">[111]!Modul1.nyomtat</definedName>
    <definedName name="Gabor" localSheetId="29" hidden="1">{"'előző év december'!$A$2:$CP$214"}</definedName>
    <definedName name="Gabor" hidden="1">{"'előző év december'!$A$2:$CP$214"}</definedName>
    <definedName name="gbnj" hidden="1">{"Tab1",#N/A,FALSE,"P";"Tab2",#N/A,FALSE,"P"}</definedName>
    <definedName name="GBP">#REF!</definedName>
    <definedName name="GDPDATA">#REF!</definedName>
    <definedName name="General">#REF!</definedName>
    <definedName name="General01">#REF!</definedName>
    <definedName name="General1">#REF!</definedName>
    <definedName name="General2">#REF!</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hidden="1">[45]Market!#REF!</definedName>
    <definedName name="gffd" hidden="1">{"Riqfin97",#N/A,FALSE,"Tran";"Riqfinpro",#N/A,FALSE,"Tran"}</definedName>
    <definedName name="gfrewg" hidden="1">[1]Market!#REF!</definedName>
    <definedName name="gg" localSheetId="29" hidden="1">{"'előző év december'!$A$2:$CP$214"}</definedName>
    <definedName name="gg">[111]!Modul1.vége</definedName>
    <definedName name="ggg" hidden="1">{"Riqfin97",#N/A,FALSE,"Tran";"Riqfinpro",#N/A,FALSE,"Tran"}</definedName>
    <definedName name="gggg" localSheetId="29" hidden="1">{"'előző év december'!$A$2:$CP$214"}</definedName>
    <definedName name="gggg">[71]!Modul1.nyomtat</definedName>
    <definedName name="ggggg" hidden="1">'[112]J(Priv.Cap)'!#REF!</definedName>
    <definedName name="gggggggg" hidden="1">{"Tab1",#N/A,FALSE,"P";"Tab2",#N/A,FALSE,"P"}</definedName>
    <definedName name="gh" localSheetId="29" hidden="1">{"'előző év december'!$A$2:$CP$214"}</definedName>
    <definedName name="gh" hidden="1">{"'előző év december'!$A$2:$CP$214"}</definedName>
    <definedName name="ghfgf" hidden="1">'[50]Time series'!#REF!</definedName>
    <definedName name="ghj" localSheetId="29" hidden="1">{"'előző év december'!$A$2:$CP$214"}</definedName>
    <definedName name="ghj" hidden="1">{"'előző év december'!$A$2:$CP$214"}</definedName>
    <definedName name="ght" hidden="1">{"Tab1",#N/A,FALSE,"P";"Tab2",#N/A,FALSE,"P"}</definedName>
    <definedName name="gjgfgk" hidden="1">'[50]Time series'!#REF!</definedName>
    <definedName name="GLOS">#REF!</definedName>
    <definedName name="gotomain">#N/A</definedName>
    <definedName name="gotomain2">#N/A</definedName>
    <definedName name="gotomain3">#N/A</definedName>
    <definedName name="Grades">#REF!</definedName>
    <definedName name="graph" hidden="1">[113]Report1!$G$227:$G$243</definedName>
    <definedName name="GraphData">#REF!,#REF!</definedName>
    <definedName name="GraphTitle">#REF!</definedName>
    <definedName name="GraphX" localSheetId="29" hidden="1">'[75]DATA WORK AREA'!$A$27:$A$33</definedName>
    <definedName name="GraphX" hidden="1">'[76]DATA WORK AREA'!$A$27:$A$33</definedName>
    <definedName name="gre" hidden="1">{"Riqfin97",#N/A,FALSE,"Tran";"Riqfinpro",#N/A,FALSE,"Tran"}</definedName>
    <definedName name="gsdhstrbsd">#REF!</definedName>
    <definedName name="GTR_MAN">#REF!</definedName>
    <definedName name="guyana1003" hidden="1">{"Main Economic Indicators",#N/A,FALSE,"C"}</definedName>
    <definedName name="gvi">OFFSET([107]ESI!$C$2,0,0,COUNT([107]date!$A$2:$A$188),1)</definedName>
    <definedName name="gwe">#REF!</definedName>
    <definedName name="GWENT">#REF!</definedName>
    <definedName name="GWYNEDD">#REF!</definedName>
    <definedName name="gyu" hidden="1">{"Tab1",#N/A,FALSE,"P";"Tab2",#N/A,FALSE,"P"}</definedName>
    <definedName name="h" localSheetId="29" hidden="1">[86]Market!#REF!</definedName>
    <definedName name="h" hidden="1">[86]Market!#REF!</definedName>
    <definedName name="HANTS">#REF!</definedName>
    <definedName name="Haromevharom">OFFSET([114]Spreadek!$C$3,0,0,COUNTA([114]Spreadek!$C$3:$C$4864),1)</definedName>
    <definedName name="hathitel">OFFSET(#REF!,1-#REF!,0,#REF!,1)</definedName>
    <definedName name="havi_adózás_előtti_eredmény">OFFSET([70]ábrák_adat!$H$3,0,0,[70]ábrák_adat!$A$2,1)</definedName>
    <definedName name="help" hidden="1">'[50]Time series'!#REF!</definedName>
    <definedName name="HEREFORD_W">#REF!</definedName>
    <definedName name="HERTS">#REF!</definedName>
    <definedName name="hfrstes" hidden="1">[11]ER!#REF!</definedName>
    <definedName name="hfshfrt" hidden="1">[11]WB!$Q$62:$AK$62</definedName>
    <definedName name="hgf" localSheetId="29" hidden="1">{"'előző év december'!$A$2:$CP$214"}</definedName>
    <definedName name="hgf" hidden="1">{"'előző év december'!$A$2:$CP$214"}</definedName>
    <definedName name="hgfd" hidden="1">{#N/A,#N/A,FALSE,"I";#N/A,#N/A,FALSE,"J";#N/A,#N/A,FALSE,"K";#N/A,#N/A,FALSE,"L";#N/A,#N/A,FALSE,"M";#N/A,#N/A,FALSE,"N";#N/A,#N/A,FALSE,"O"}</definedName>
    <definedName name="hgjghj" localSheetId="29" hidden="1">{"'előző év december'!$A$2:$CP$214"}</definedName>
    <definedName name="hgjghj" hidden="1">{"'előző év december'!$A$2:$CP$214"}</definedName>
    <definedName name="hhh">OFFSET(#REF!,0,0,COUNT(#REF!),1)</definedName>
    <definedName name="hhhhh" hidden="1">{"Tab1",#N/A,FALSE,"P";"Tab2",#N/A,FALSE,"P"}</definedName>
    <definedName name="hhhhhhhhhhhhhhhh" localSheetId="29" hidden="1">{"'előző év december'!$A$2:$CP$214"}</definedName>
    <definedName name="hhhhhhhhhhhhhhhh" hidden="1">{"'előző év december'!$A$2:$CP$214"}</definedName>
    <definedName name="HiddenRows" hidden="1">#REF!</definedName>
    <definedName name="hio" hidden="1">{"Tab1",#N/A,FALSE,"P";"Tab2",#N/A,FALSE,"P"}</definedName>
    <definedName name="Hisvol">OFFSET('[74]M16. ábra_chart'!$F$9,1,0,COUNT('[74]M16. ábra_chart'!$D:$D),1)</definedName>
    <definedName name="hitelflow_házt_FX">OFFSET([70]ábrák_adat!$F$3,0,0,[70]ábrák_adat!$A$2,1)</definedName>
    <definedName name="hitelflow_házt_HUF">OFFSET([70]ábrák_adat!$E$3,0,0,[70]ábrák_adat!$A$2,1)</definedName>
    <definedName name="hitelflow_házt_össz">OFFSET([70]ábrák_adat!$G$3,0,0,[70]ábrák_adat!$A$2,1)</definedName>
    <definedName name="hitelflow_váll_FX">OFFSET([70]ábrák_adat!$C$3,0,0,[70]ábrák_adat!$A$2,1)</definedName>
    <definedName name="hitelflow_váll_HUF">OFFSET([70]ábrák_adat!$B$3,0,0,[70]ábrák_adat!$A$2,1)</definedName>
    <definedName name="hitelflow_váll_össz">OFFSET([70]ábrák_adat!$D$3,0,0,[70]ábrák_adat!$A$2,1)</definedName>
    <definedName name="hjjh" hidden="1">'[50]Time series'!#REF!</definedName>
    <definedName name="hjk" hidden="1">{"Riqfin97",#N/A,FALSE,"Tran";"Riqfinpro",#N/A,FALSE,"Tran"}</definedName>
    <definedName name="hn" hidden="1">{"Riqfin97",#N/A,FALSE,"Tran";"Riqfinpro",#N/A,FALSE,"Tran"}</definedName>
    <definedName name="ho">#REF!</definedName>
    <definedName name="hónap">[115]Kódlap!#REF!</definedName>
    <definedName name="hpu" hidden="1">{"Tab1",#N/A,FALSE,"P";"Tab2",#N/A,FALSE,"P"}</definedName>
    <definedName name="ht" localSheetId="29" hidden="1">{"'előző év december'!$A$2:$CP$214"}</definedName>
    <definedName name="ht" hidden="1">{"'előző év december'!$A$2:$CP$214"}</definedName>
    <definedName name="HTML_CodePage" localSheetId="29" hidden="1">1252</definedName>
    <definedName name="HTML_CodePage" hidden="1">1250</definedName>
    <definedName name="HTML_Control" localSheetId="29" hidden="1">{"'S61'!$A$1:$K$49"}</definedName>
    <definedName name="HTML_Control" hidden="1">{"'előző év december'!$A$2:$CP$214"}</definedName>
    <definedName name="HTML_Control_2" hidden="1">{"'web page'!$A$1:$G$48"}</definedName>
    <definedName name="HTML_Controll2" localSheetId="29" hidden="1">{"'előző év december'!$A$2:$CP$214"}</definedName>
    <definedName name="HTML_Controll2" hidden="1">{"'előző év december'!$A$2:$CP$214"}</definedName>
    <definedName name="HTML_Description" hidden="1">""</definedName>
    <definedName name="HTML_Email" hidden="1">""</definedName>
    <definedName name="html_f" localSheetId="29" hidden="1">{"'előző év december'!$A$2:$CP$214"}</definedName>
    <definedName name="html_f" hidden="1">{"'előző év december'!$A$2:$CP$214"}</definedName>
    <definedName name="HTML_Header" localSheetId="29" hidden="1">""</definedName>
    <definedName name="HTML_Header" hidden="1">"előző év december"</definedName>
    <definedName name="HTML_LastUpdate" localSheetId="29" hidden="1">""</definedName>
    <definedName name="HTML_LastUpdate" hidden="1">"9/16/99"</definedName>
    <definedName name="HTML_LineAfter" hidden="1">FALSE</definedName>
    <definedName name="HTML_LineBefore" hidden="1">FALSE</definedName>
    <definedName name="HTML_Name" localSheetId="29" hidden="1">""</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localSheetId="29" hidden="1">"U:\Table Development\Final Versions in Excel\UK Standard Tables (including Armed Forces tables)\HTML Version\S061 New Version.htm"</definedName>
    <definedName name="HTML_PathFile" hidden="1">"I:\Fogyar\CpiCSO\MyHTML.htm"</definedName>
    <definedName name="HTML_PathTemplate" hidden="1">"C:\AsianDem\Database 98\Forecasts\HTMLTemp.htm"</definedName>
    <definedName name="HTML_Title" localSheetId="29"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#REF!</definedName>
    <definedName name="huh" hidden="1">{"'Basic'!$A$1:$F$96"}</definedName>
    <definedName name="hui" hidden="1">{"Tab1",#N/A,FALSE,"P";"Tab2",#N/A,FALSE,"P"}</definedName>
    <definedName name="HUMBERSIDE">#REF!</definedName>
    <definedName name="huo" hidden="1">{"Tab1",#N/A,FALSE,"P";"Tab2",#N/A,FALSE,"P"}</definedName>
    <definedName name="I_OF_WIGHT">#REF!</definedName>
    <definedName name="Idősorok">#REF!,#REF!,#REF!</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mpvol">OFFSET('[74]M16. ábra_chart'!$E$9,1,0,COUNT('[74]M16. ábra_chart'!$D:$D),1)</definedName>
    <definedName name="input_in" hidden="1">{"TRADE_COMP",#N/A,FALSE,"TAB23APP";"BOP",#N/A,FALSE,"TAB6";"DOT",#N/A,FALSE,"TAB24APP";"EXTDEBT",#N/A,FALSE,"TAB25APP"}</definedName>
    <definedName name="INT">[86]Market!#REF!</definedName>
    <definedName name="IntervalLength">#REF!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#REF!</definedName>
    <definedName name="JAN" hidden="1">{#N/A,#N/A,FALSE,"B061196P";#N/A,#N/A,FALSE,"B061196";#N/A,#N/A,FALSE,"Relatório1";#N/A,#N/A,FALSE,"Relatório2";#N/A,#N/A,FALSE,"Relatório3";#N/A,#N/A,FALSE,"Relatório4 ";#N/A,#N/A,FALSE,"Relatório5";#N/A,#N/A,FALSE,"Relatório6";#N/A,#N/A,FALSE,"Relatório7";#N/A,#N/A,FALSE,"Relatório8"}</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gukg" hidden="1">{#N/A,#N/A,FALSE,"DOC";"TB_28",#N/A,FALSE,"FITB_28";"TB_91",#N/A,FALSE,"FITB_91";"TB_182",#N/A,FALSE,"FITB_182";"TB_273",#N/A,FALSE,"FITB_273";"TB_364",#N/A,FALSE,"FITB_364 ";"SUMMARY",#N/A,FALSE,"Summary"}</definedName>
    <definedName name="jhgf" hidden="1">{"MONA",#N/A,FALSE,"S"}</definedName>
    <definedName name="jhhhg" hidden="1">'[50]Time series'!#REF!</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[116]M!#REF!</definedName>
    <definedName name="jjjj" hidden="1">{"Tab1",#N/A,FALSE,"P";"Tab2",#N/A,FALSE,"P"}</definedName>
    <definedName name="jjjjjj" hidden="1">'[112]J(Priv.Cap)'!#REF!</definedName>
    <definedName name="jkbjkb" hidden="1">{"DEPOSITS",#N/A,FALSE,"COMML_MON";"LOANS",#N/A,FALSE,"COMML_MON"}</definedName>
    <definedName name="jov">OFFSET([101]adatok!$AI$16,0,0,1,COUNT([101]adatok!$AI$1:$IV$1))</definedName>
    <definedName name="JPMA">OFFSET(#REF!,1,0,COUNT(#REF!),1)</definedName>
    <definedName name="JPMBBB">OFFSET(#REF!,1,0,COUNT(#REF!),1)</definedName>
    <definedName name="JPMEMBI">OFFSET(#REF!,1,0,COUNT(#REF!),1)</definedName>
    <definedName name="JPY">#REF!</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#N/A</definedName>
    <definedName name="kamatlab">OFFSET(#REF!,1-#REF!,0,#REF!,1)</definedName>
    <definedName name="Kamil" hidden="1">[117]sez_očist!$F$15:$AG$15</definedName>
    <definedName name="kb" hidden="1">{"Riqfin97",#N/A,FALSE,"Tran";"Riqfinpro",#N/A,FALSE,"Tran"}</definedName>
    <definedName name="KENT">#REF!</definedName>
    <definedName name="kethitel">OFFSET(#REF!,1-#REF!,0,#REF!,1)</definedName>
    <definedName name="_xlnm.Extract">[95]DKJHOZAM!#REF!</definedName>
    <definedName name="kiki" localSheetId="29" hidden="1">{"'előző év december'!$A$2:$CP$214"}</definedName>
    <definedName name="kiki" hidden="1">{"'előző év december'!$A$2:$CP$214"}</definedName>
    <definedName name="kind_of_fuel_CZ">OFFSET([84]data!$X$2,0,0,COUNTA([84]data!$X$1:$X$65536)-1,1)</definedName>
    <definedName name="kind_of_fuel_CZ_H">OFFSET([85]data!$X$2,0,0,COUNTA([85]data!$X$1:$X$65536)-1,1)</definedName>
    <definedName name="kind_of_fuel_EN">OFFSET([84]data!$Y$2,0,0,COUNTA([84]data!$Y$1:$Y$65536)-1,1)</definedName>
    <definedName name="kind_of_fuel_EN_H">OFFSET([85]data!$Y$2,0,0,COUNTA([85]data!$Y$1:$Y$65536)-1,1)</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hkjk" hidden="1">[2]Market!#REF!</definedName>
    <definedName name="kjkj" hidden="1">{"Main Economic Indicators",#N/A,FALSE,"C"}</definedName>
    <definedName name="kk" localSheetId="29" hidden="1">{"'előző év december'!$A$2:$CP$214"}</definedName>
    <definedName name="kk" hidden="1">{"'előző év december'!$A$2:$CP$214"}</definedName>
    <definedName name="kkk" hidden="1">{"Tab1",#N/A,FALSE,"P";"Tab2",#N/A,FALSE,"P"}</definedName>
    <definedName name="kkkk" hidden="1">[118]M!#REF!</definedName>
    <definedName name="kkkkk" hidden="1">'[119]J(Priv.Cap)'!#REF!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ck2">#REF!</definedName>
    <definedName name="kock4">#REF!</definedName>
    <definedName name="kock5">#REF!</definedName>
    <definedName name="kocká">#REF!</definedName>
    <definedName name="kol" hidden="1">#REF!</definedName>
    <definedName name="kontakt">#REF!</definedName>
    <definedName name="kopint">OFFSET([107]ESI!$D$2,0,0,COUNT([107]date!$A$2:$A$188),1)</definedName>
    <definedName name="kossi" hidden="1">'[19]Dep fonct'!#REF!</definedName>
    <definedName name="kotveny">OFFSET(#REF!,1-#REF!,0,#REF!,1)</definedName>
    <definedName name="körte">[71]!Modul1.nyomtat</definedName>
    <definedName name="krk">#N/A</definedName>
    <definedName name="KRW">#REF!</definedName>
    <definedName name="kulker" localSheetId="29" hidden="1">{"'előző év december'!$A$2:$CP$214"}</definedName>
    <definedName name="kulker" hidden="1">{"'előző év december'!$A$2:$CP$214"}</definedName>
    <definedName name="kumtart">OFFSET(#REF!,1-#REF!,0,#REF!,1)</definedName>
    <definedName name="kumtarttelj">OFFSET(#REF!,1-#REF!,0,#REF!,1)</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#REF!</definedName>
    <definedName name="lab">[120]torzs!$C$2:$C$5</definedName>
    <definedName name="LABELS">#REF!</definedName>
    <definedName name="LABLE_BASE">#REF!</definedName>
    <definedName name="LANCS">#REF!</definedName>
    <definedName name="Last_chartdate">#REF!</definedName>
    <definedName name="LEDA" hidden="1">{#N/A,#N/A,FALSE,"B061196P";#N/A,#N/A,FALSE,"B061196";#N/A,#N/A,FALSE,"Relatório1";#N/A,#N/A,FALSE,"Relatório2";#N/A,#N/A,FALSE,"Relatório3";#N/A,#N/A,FALSE,"Relatório4 ";#N/A,#N/A,FALSE,"Relatório5";#N/A,#N/A,FALSE,"Relatório6";#N/A,#N/A,FALSE,"Relatório7";#N/A,#N/A,FALSE,"Relatório8"}</definedName>
    <definedName name="legfrisebb_datum">OFFSET(#REF!,1,0,COUNT(#REF!),1)</definedName>
    <definedName name="LEICS">#REF!</definedName>
    <definedName name="lengyel3M">OFFSET([103]ábrákhoz!$AA$8,[103]ábrákhoz!$Z$1,0,[103]ábrákhoz!$AA$1,1)</definedName>
    <definedName name="lengyelCDS">OFFSET([103]ábrákhoz!$S$8,[103]ábrákhoz!$Q$1,0,[103]ábrákhoz!$R$1,1)</definedName>
    <definedName name="lengyeldepo">OFFSET([103]ábrákhoz!$CF$8,[103]ábrákhoz!$CU$2,0,[103]ábrákhoz!$CU$3,1)</definedName>
    <definedName name="lengyelF">OFFSET([103]ábrákhoz!$BY$8,[103]ábrákhoz!$BY$1,0,[103]ábrákhoz!$BZ$1,1)</definedName>
    <definedName name="lengyelFX">OFFSET([103]ábrákhoz!$B$8,[103]ábrákhoz!$C$3,0,[103]ábrákhoz!$D$3,1)</definedName>
    <definedName name="lengyelM">OFFSET([103]ábrákhoz!$AS$8,[103]ábrákhoz!$AR$1,0,[103]ábrákhoz!$AS$1,1)</definedName>
    <definedName name="likviditási_többlet_30_napos">OFFSET([70]adat!$E$1152,0,0,[70]adat!$E$1000,1)</definedName>
    <definedName name="limcount" hidden="1">3</definedName>
    <definedName name="LINCS">#REF!</definedName>
    <definedName name="lkjh" hidden="1">{"Riqfin97",#N/A,FALSE,"Tran";"Riqfinpro",#N/A,FALSE,"Tran"}</definedName>
    <definedName name="ll" hidden="1">{"Tab1",#N/A,FALSE,"P";"Tab2",#N/A,FALSE,"P"}</definedName>
    <definedName name="lll" hidden="1">{"Riqfin97",#N/A,FALSE,"Tran";"Riqfinpro",#N/A,FALSE,"Tran"}</definedName>
    <definedName name="llll" hidden="1">[116]M!#REF!</definedName>
    <definedName name="lllll" hidden="1">{"Tab1",#N/A,FALSE,"P";"Tab2",#N/A,FALSE,"P"}</definedName>
    <definedName name="llllll" hidden="1">{"Minpmon",#N/A,FALSE,"Monthinput"}</definedName>
    <definedName name="LocCode">#REF!</definedName>
    <definedName name="LONDON">#REF!</definedName>
    <definedName name="ls">[104]!Modul1.dialshow</definedName>
    <definedName name="lta" hidden="1">{"Riqfin97",#N/A,FALSE,"Tran";"Riqfinpro",#N/A,FALSE,"Tran"}</definedName>
    <definedName name="m" localSheetId="29" hidden="1">{"'előző év december'!$A$2:$CP$214"}</definedName>
    <definedName name="m" hidden="1">{"'előző év december'!$A$2:$CP$214"}</definedName>
    <definedName name="M_GLAM">#REF!</definedName>
    <definedName name="magyar3M">OFFSET([103]ábrákhoz!$AC$8,[103]ábrákhoz!$Z$1,0,[103]ábrákhoz!$AA$1,1)</definedName>
    <definedName name="magyarCDS">OFFSET([103]ábrákhoz!$U$8,[103]ábrákhoz!$Q$1,0,[103]ábrákhoz!$R$1,1)</definedName>
    <definedName name="magyardepo">OFFSET([103]ábrákhoz!$CH$8,[103]ábrákhoz!$CU$2,0,[103]ábrákhoz!$CU$3,1)</definedName>
    <definedName name="magyarF">OFFSET([103]ábrákhoz!$CA$8,[103]ábrákhoz!$BY$1,0,[103]ábrákhoz!$BZ$1,1)</definedName>
    <definedName name="magyarFX">OFFSET([103]ábrákhoz!$D$8,[103]ábrákhoz!$C$3,0,[103]ábrákhoz!$D$3,1)</definedName>
    <definedName name="magyarM">OFFSET([103]ábrákhoz!$AU$8,[103]ábrákhoz!$AR$1,0,[103]ábrákhoz!$AS$1,1)</definedName>
    <definedName name="MAI" hidden="1">{#N/A,#N/A,FALSE,"B061196P";#N/A,#N/A,FALSE,"B061196";#N/A,#N/A,FALSE,"Relatório1";#N/A,#N/A,FALSE,"Relatório2";#N/A,#N/A,FALSE,"Relatório3";#N/A,#N/A,FALSE,"Relatório4 ";#N/A,#N/A,FALSE,"Relatório5";#N/A,#N/A,FALSE,"Relatório6";#N/A,#N/A,FALSE,"Relatório7";#N/A,#N/A,FALSE,"Relatório8"}</definedName>
    <definedName name="maxdate_ref">#REF!</definedName>
    <definedName name="maxminfd">OFFSET([107]area!$C$2,0,0,COUNT([107]date!$A$2:$A$188),1)</definedName>
    <definedName name="maxminpsz">OFFSET([107]area!$E$2,0,0,COUNT([107]date!$A$2:$A$188),1)</definedName>
    <definedName name="MaxOblastTabulky">#REF!</definedName>
    <definedName name="MaxOblastTabulky_11">#REF!</definedName>
    <definedName name="MaxOblastTabulky_2">#REF!</definedName>
    <definedName name="MaxOblastTabulky_28">#REF!</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#REF!</definedName>
    <definedName name="MERSEYSIDE">#REF!</definedName>
    <definedName name="METS">#REF!</definedName>
    <definedName name="Mezo_adatrogzites_A_egyeb_berletidij">[121]Adatrögzítés!$E$188</definedName>
    <definedName name="Mezo_adatrogzites_A_egyeb_GYES">[121]Adatrögzítés!$E$186</definedName>
    <definedName name="Mezo_adatrogzites_At1_egyeb_berletidij">[121]Adatrögzítés!$E$294</definedName>
    <definedName name="Mezo_adatrogzites_AT1_egyeb_GYES">[121]Adatrögzítés!$E$292</definedName>
    <definedName name="Mezo_adatrogzites_AT2_egyeb_berletidij">[121]Adatrögzítés!$E$395</definedName>
    <definedName name="Mezo_adatrogzites_AT2_egyeb_GYES">[121]Adatrögzítés!$E$393</definedName>
    <definedName name="Mezo_adatrogzites_AT3_egyeb_berletidij">[121]Adatrögzítés!$E$496</definedName>
    <definedName name="Mezo_adatrogzites_AT3_egyeb_GYES">[121]Adatrögzítés!$E$494</definedName>
    <definedName name="Mezo_adatrogzites_babavaro">[121]Adatrögzítés!$E$556</definedName>
    <definedName name="Mezo_adatrogzites_babavaro_bank">[121]Adatrögzítés!$E$563</definedName>
    <definedName name="Mezo_adatrogzites_babavaro_osszeg">[121]Adatrögzítés!$E$561</definedName>
    <definedName name="Mezo_adatrogzites_kuponkodin_kedv">[122]Adatrögzítés!$H$39</definedName>
    <definedName name="Mezo_adatrogzites_magn_kuponkodin">[122]Adatrögzítés!$E$40</definedName>
    <definedName name="Mezo_adatrogzites_magn_kuponkodin_kedv">[122]Adatrögzítés!$H$40</definedName>
    <definedName name="Mezo_XXLcsomag_in">[122]Adatrögzítés!$E$41</definedName>
    <definedName name="mh" localSheetId="29" hidden="1">{"'előző év december'!$A$2:$CP$214"}</definedName>
    <definedName name="mh" hidden="1">{"'előző év december'!$A$2:$CP$214"}</definedName>
    <definedName name="mhz" localSheetId="29" hidden="1">{"'előző év december'!$A$2:$CP$214"}</definedName>
    <definedName name="mhz" hidden="1">{"'előző év december'!$A$2:$CP$214"}</definedName>
    <definedName name="Mind">#REF!</definedName>
    <definedName name="minfd">OFFSET([107]area!$B$2,0,0,COUNT([107]date!$A$2:$A$188),1)</definedName>
    <definedName name="minpsz">OFFSET([107]area!$D$2,0,0,COUNT([107]date!$A$2:$A$188),1)</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#REF!</definedName>
    <definedName name="Modul1.dialshow" localSheetId="4">[123]!Modul1.dialshow</definedName>
    <definedName name="Modul1.dialshow">[123]!Modul1.dialshow</definedName>
    <definedName name="Modul1.dialshow1" localSheetId="4">[104]!Modul1.dialshow</definedName>
    <definedName name="Modul1.dialshow1">[104]!Modul1.dialshow</definedName>
    <definedName name="Modul1.dialshow2" localSheetId="4">[104]!Modul1.dialshow</definedName>
    <definedName name="Modul1.dialshow2">[104]!Modul1.dialshow</definedName>
    <definedName name="Modul1.nyomtat">#N/A</definedName>
    <definedName name="Modul1.nyomtat1">'[124]10C'!Modul1.nyomtat</definedName>
    <definedName name="Modul1.save_file">#N/A</definedName>
    <definedName name="Modul1.szerkeszt">#N/A</definedName>
    <definedName name="Modul1.vége">#N/A</definedName>
    <definedName name="Modul1.vizsg">#N/A</definedName>
    <definedName name="modul2">'[125]Értékpapírok értékelési por (2)'!modul2</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MOR" hidden="1">{#N/A,#N/A,FALSE,"B061196P";#N/A,#N/A,FALSE,"B061196";#N/A,#N/A,FALSE,"Relatório1";#N/A,#N/A,FALSE,"Relatório2";#N/A,#N/A,FALSE,"Relatório3";#N/A,#N/A,FALSE,"Relatório4 ";#N/A,#N/A,FALSE,"Relatório5";#N/A,#N/A,FALSE,"Relatório6";#N/A,#N/A,FALSE,"Relatório7";#N/A,#N/A,FALSE,"Relatório8"}</definedName>
    <definedName name="Move">[91]!Move</definedName>
    <definedName name="mte" hidden="1">{"Riqfin97",#N/A,FALSE,"Tran";"Riqfinpro",#N/A,FALSE,"Tran"}</definedName>
    <definedName name="n">#N/A</definedName>
    <definedName name="N_YORKS">#REF!</definedName>
    <definedName name="na" localSheetId="29" hidden="1">{"'előző év december'!$A$2:$CP$214"}</definedName>
    <definedName name="na" hidden="1">{"'előző év december'!$A$2:$CP$214"}</definedName>
    <definedName name="NAMES">'[100]2000'!$A$15:$A$812</definedName>
    <definedName name="negyedévek">[126]kamat_stressz!$A$9:$A$24</definedName>
    <definedName name="nettó_swap">OFFSET([70]adat!$F$1003,0,0,[70]adat!$F$1000,1)</definedName>
    <definedName name="new">[127]!Clear</definedName>
    <definedName name="newnew" hidden="1">{"TBILLS_ALL",#N/A,FALSE,"FITB_all"}</definedName>
    <definedName name="nfrtrs" hidden="1">[11]WB!$Q$257:$AK$257</definedName>
    <definedName name="nki">OFFSET(#REF!,Abr_kezdet-1,0,COUNT(#REF!)-Abr_kezdet+2)</definedName>
    <definedName name="nm" localSheetId="29" hidden="1">{"'előző év december'!$A$2:$CP$214"}</definedName>
    <definedName name="nm" hidden="1">{"'előző év december'!$A$2:$CP$214"}</definedName>
    <definedName name="nn" hidden="1">{"Riqfin97",#N/A,FALSE,"Tran";"Riqfinpro",#N/A,FALSE,"Tran"}</definedName>
    <definedName name="nnga" hidden="1">#REF!</definedName>
    <definedName name="nnn" hidden="1">{"Tab1",#N/A,FALSE,"P";"Tab2",#N/A,FALSE,"P"}</definedName>
    <definedName name="NOK">#REF!</definedName>
    <definedName name="NONMET">#REF!</definedName>
    <definedName name="nonsense">#REF!</definedName>
    <definedName name="NORFOLK">#REF!</definedName>
    <definedName name="NORTHANTS">#REF!</definedName>
    <definedName name="NORTHUMBERLAND">#REF!</definedName>
    <definedName name="NOTTS">#REF!</definedName>
    <definedName name="nr" hidden="1">[2]Market!#REF!</definedName>
    <definedName name="nrts" hidden="1">[2]Market!#REF!</definedName>
    <definedName name="nyomtat" localSheetId="4">[128]!nyomtat</definedName>
    <definedName name="nyomtat">[128]!nyomtat</definedName>
    <definedName name="_xlnm.Print_Area">#REF!</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GÓŁEM__PASYWA">#REF!</definedName>
    <definedName name="old" hidden="1">{"TBILLS_ALL",#N/A,FALSE,"FITB_all"}</definedName>
    <definedName name="OldData">#REF!</definedName>
    <definedName name="oliu" hidden="1">{"WEO",#N/A,FALSE,"T"}</definedName>
    <definedName name="onbetet">OFFSET(#REF!,1-#REF!,0,#REF!,1)</definedName>
    <definedName name="onhitel">OFFSET(#REF!,1-#REF!,0,#REF!,1)</definedName>
    <definedName name="online">#REF!</definedName>
    <definedName name="oo" hidden="1">{"Riqfin97",#N/A,FALSE,"Tran";"Riqfinpro",#N/A,FALSE,"Tran"}</definedName>
    <definedName name="ooo" hidden="1">{"Tab1",#N/A,FALSE,"P";"Tab2",#N/A,FALSE,"P"}</definedName>
    <definedName name="oooo" hidden="1">{"Tab1",#N/A,FALSE,"P";"Tab2",#N/A,FALSE,"P"}</definedName>
    <definedName name="OpRiskApproach">[129]Parameters!$C$346:$C$347</definedName>
    <definedName name="opu" hidden="1">{"Riqfin97",#N/A,FALSE,"Tran";"Riqfinpro",#N/A,FALSE,"Tran"}</definedName>
    <definedName name="oqui89" hidden="1">[96]BOP!$A$36:$IV$36,[96]BOP!$A$44:$IV$44,[96]BOP!$A$59:$IV$59,[96]BOP!#REF!,[96]BOP!#REF!,[96]BOP!$A$79:$IV$79,[96]BOP!$A$81:$IV$88,[96]BOP!#REF!</definedName>
    <definedName name="Oracle_datelist">[77]!Table_Date2[[#Headers],[CLOSEDATE]]</definedName>
    <definedName name="OrderTable" hidden="1">#REF!</definedName>
    <definedName name="orszag">OFFSET(#REF!,Abr_kezdet-1,0,COUNT(#REF!)-Abr_kezdet+2)</definedName>
    <definedName name="Országlista">OFFSET(#REF!,0,0,COUNTA(#REF!),1)</definedName>
    <definedName name="os">#REF!</definedName>
    <definedName name="Otevharom">OFFSET([114]Spreadek!$B$3,0,0,COUNTA([114]Spreadek!$B$3:$B$4864),1)</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THONFELUJITAS">[130]!Táblázat1[#Data]</definedName>
    <definedName name="OUT" hidden="1">{#N/A,#N/A,FALSE,"B061196P";#N/A,#N/A,FALSE,"B061196";#N/A,#N/A,FALSE,"Relatório1";#N/A,#N/A,FALSE,"Relatório2";#N/A,#N/A,FALSE,"Relatório3";#N/A,#N/A,FALSE,"Relatório4 ";#N/A,#N/A,FALSE,"Relatório5";#N/A,#N/A,FALSE,"Relatório6";#N/A,#N/A,FALSE,"Relatório7";#N/A,#N/A,FALSE,"Relatório8"}</definedName>
    <definedName name="outline">'[131]C.8'!$A$5:$A$29</definedName>
    <definedName name="outline1">'[131]C.8'!$A$5:$A$29</definedName>
    <definedName name="OUTPUTGAP">#REF!</definedName>
    <definedName name="ownership">#REF!</definedName>
    <definedName name="OXON">#REF!</definedName>
    <definedName name="ötévesfelár">OFFSET('[74]M13. ábra_chart'!$E$9,1,0,COUNT('[74]M13. ábra_chart'!$D:$D),1)</definedName>
    <definedName name="p" hidden="1">{"Riqfin97",#N/A,FALSE,"Tran";"Riqfinpro",#N/A,FALSE,"Tran"}</definedName>
    <definedName name="ParamsCopy">#REF!</definedName>
    <definedName name="ParamsPaste">#REF!</definedName>
    <definedName name="pervalt">OFFSET(#REF!,1-#REF!,0,#REF!,1)</definedName>
    <definedName name="pervaltmunkanap">OFFSET(#REF!,1-#REF!,0,#REF!,1)</definedName>
    <definedName name="pit" hidden="1">{"Riqfin97",#N/A,FALSE,"Tran";"Riqfinpro",#N/A,FALSE,"Tran"}</definedName>
    <definedName name="pl" hidden="1">[2]Market!#REF!</definedName>
    <definedName name="PLN">#REF!</definedName>
    <definedName name="pol" hidden="1">[48]A!#REF!</definedName>
    <definedName name="popl" hidden="1">#REF!</definedName>
    <definedName name="portf_házt_30_90">OFFSET([70]ábrák_adat!$E$67,0,0,[70]ábrák_adat!$A$66,1)</definedName>
    <definedName name="portf_házt_90_felett">OFFSET([70]ábrák_adat!$F$67,0,0,[70]ábrák_adat!$A$66,1)</definedName>
    <definedName name="portf_házt_értékveszt">OFFSET([70]ábrák_adat!$G$67,0,0,[70]ábrák_adat!$A$66,1)</definedName>
    <definedName name="portf_váll_30_90">OFFSET([70]ábrák_adat!$B$67,0,0,[70]ábrák_adat!$A$66,1)</definedName>
    <definedName name="portf_váll_90_felett">OFFSET([70]ábrák_adat!$C$67,0,0,[70]ábrák_adat!$A$66,1)</definedName>
    <definedName name="portf_váll_értékveszt">OFFSET([70]ábrák_adat!$D$67,0,0,[70]ábrák_adat!$A$66,1)</definedName>
    <definedName name="poszt_1">[120]torzs!$A$2:$A$10</definedName>
    <definedName name="poszt_2">[120]torzs!$A$2:$A$11</definedName>
    <definedName name="POWYS">#REF!</definedName>
    <definedName name="pp" hidden="1">{"Riqfin97",#N/A,FALSE,"Tran";"Riqfinpro",#N/A,FALSE,"Tran"}</definedName>
    <definedName name="ppp" hidden="1">{"Riqfin97",#N/A,FALSE,"Tran";"Riqfinpro",#N/A,FALSE,"Tran"}</definedName>
    <definedName name="pppppp" hidden="1">{"Riqfin97",#N/A,FALSE,"Tran";"Riqfinpro",#N/A,FALSE,"Tran"}</definedName>
    <definedName name="premium">OFFSET(#REF!,0,0,COUNT(#REF!),1)</definedName>
    <definedName name="PRINT">[86]Market!#REF!</definedName>
    <definedName name="print..area">#REF!</definedName>
    <definedName name="Print_Area_MI">#REF!</definedName>
    <definedName name="Print_Area_MI_11">#REF!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print1">#REF!</definedName>
    <definedName name="printy1">#REF!</definedName>
    <definedName name="ProdForm" hidden="1">#REF!</definedName>
    <definedName name="Product" hidden="1">#REF!</definedName>
    <definedName name="provide_car_provisions_CZ">OFFSET([84]data!$T$2,0,0,COUNTA([84]data!$T$1:$T$65536)-1,1)</definedName>
    <definedName name="provide_car_provisions_CZ_H">OFFSET([85]data!$T$2,0,0,COUNTA([85]data!$T$1:$T$65536)-1,1)</definedName>
    <definedName name="provide_car_provisions_EN">OFFSET([84]data!$U$2,0,0,COUNTA([84]data!$U$1:$U$65536)-1,1)</definedName>
    <definedName name="provide_car_provisions_EN_H">OFFSET([85]data!$U$2,0,0,COUNTA([85]data!$U$1:$U$65536)-1,1)</definedName>
    <definedName name="pszolg_int">OFFSET('[109]ULC YoY'!$J$30,0,0,COUNT([109]ULC!$A$30:$A$200),1)</definedName>
    <definedName name="pszolg_intalk">OFFSET('[109]ULC YoY'!$P$30,0,0,COUNT([109]ULC!$A$30:$A$200),1)</definedName>
    <definedName name="pszolg_lfs">OFFSET('[109]ULC YoY'!$D$30,0,0,COUNT([109]ULC!$A$30:$A$200),1)</definedName>
    <definedName name="pti" localSheetId="29" hidden="1">{"'előző év december'!$A$2:$CP$214"}</definedName>
    <definedName name="pti" hidden="1">{"'előző év december'!$A$2:$CP$214"}</definedName>
    <definedName name="q">#REF!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hidden="1">'[132]J(Priv.Cap)'!#REF!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uery">[77]!Alap_query[[#Headers],[CLOSEDATE]]</definedName>
    <definedName name="Query2">#REF!</definedName>
    <definedName name="Query3">#REF!</definedName>
    <definedName name="qweqwe" hidden="1">[86]Market!#REF!</definedName>
    <definedName name="qwer" hidden="1">{"Tab1",#N/A,FALSE,"P";"Tab2",#N/A,FALSE,"P"}</definedName>
    <definedName name="qwerw" localSheetId="29" hidden="1">{"'előző év december'!$A$2:$CP$214"}</definedName>
    <definedName name="qwerw" hidden="1">{"'előző év december'!$A$2:$CP$214"}</definedName>
    <definedName name="RCArea" hidden="1">#REF!</definedName>
    <definedName name="re" hidden="1">#N/A</definedName>
    <definedName name="realg">OFFSET([101]adatok!$AI$15,0,0,1,COUNT([101]adatok!$AI$1:$IV$1))</definedName>
    <definedName name="Ref_1">[77]Table!$M$2</definedName>
    <definedName name="Ref_2">[77]Table_2!$F$2</definedName>
    <definedName name="reg_fanni">[69]!Táblázat1[#Data]</definedName>
    <definedName name="regiók2">#REF!</definedName>
    <definedName name="Regions">#REF!</definedName>
    <definedName name="releurczk">OFFSET([102]data!$H$2,0,0,COUNTA([102]data!$A$1:$A$65536)-1,1)</definedName>
    <definedName name="releurhuf">OFFSET([102]data!$G$2,0,0,COUNTA([102]data!$A$1:$A$65536)-1,1)</definedName>
    <definedName name="releurpln">OFFSET([102]data!$J$2,0,0,COUNTA([102]data!$A$1:$A$65536)-1,1)</definedName>
    <definedName name="releurskk">OFFSET([102]data!$I$2,0,0,COUNTA([102]data!$A$1:$A$65536)-1,1)</definedName>
    <definedName name="remu" hidden="1">{#N/A,#N/A,FALSE,"B061196P";#N/A,#N/A,FALSE,"B061196";#N/A,#N/A,FALSE,"Relatório1";#N/A,#N/A,FALSE,"Relatório2";#N/A,#N/A,FALSE,"Relatório3";#N/A,#N/A,FALSE,"Relatório4 ";#N/A,#N/A,FALSE,"Relatório5";#N/A,#N/A,FALSE,"Relatório6";#N/A,#N/A,FALSE,"Relatório7";#N/A,#N/A,FALSE,"Relatório8"}</definedName>
    <definedName name="REP_Nyitott_pozíció_összesen_OUTPUT">[133]DroszlaiféleNyitott_pozíció_403!$A$1:$I$32</definedName>
    <definedName name="RES.BPAR" hidden="1">{#N/A,#N/A,FALSE,"B061196P";#N/A,#N/A,FALSE,"B061196";#N/A,#N/A,FALSE,"Relatório1";#N/A,#N/A,FALSE,"Relatório2";#N/A,#N/A,FALSE,"Relatório3";#N/A,#N/A,FALSE,"Relatório4 ";#N/A,#N/A,FALSE,"Relatório5";#N/A,#N/A,FALSE,"Relatório6";#N/A,#N/A,FALSE,"Relatório7";#N/A,#N/A,FALSE,"Relatório8"}</definedName>
    <definedName name="rfgf">'[63]Table 39_'!#REF!</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oman3M">OFFSET([103]ábrákhoz!$AB$8,[103]ábrákhoz!$Z$1,0,[103]ábrákhoz!$AA$1,1)</definedName>
    <definedName name="romanCDS">OFFSET([103]ábrákhoz!$T$8,[103]ábrákhoz!$Q$1,0,[103]ábrákhoz!$R$1,1)</definedName>
    <definedName name="romandepo">OFFSET([103]ábrákhoz!$CG$8,[103]ábrákhoz!$CU$2,0,[103]ábrákhoz!$CU$3,1)</definedName>
    <definedName name="romanF">OFFSET([103]ábrákhoz!$BZ$8,[103]ábrákhoz!$BY$1,0,[103]ábrákhoz!$BZ$1,1)</definedName>
    <definedName name="romanFX">OFFSET([103]ábrákhoz!$G$8,[103]ábrákhoz!$C$3,0,[103]ábrákhoz!$D$3,1)</definedName>
    <definedName name="romanM">OFFSET([103]ábrákhoz!$AT$8,[103]ábrákhoz!$AR$1,0,[103]ábrákhoz!$AS$1,1)</definedName>
    <definedName name="rowindex">[92]DataInput!$B$37</definedName>
    <definedName name="rowindex2">#REF!</definedName>
    <definedName name="rr" hidden="1">{"Riqfin97",#N/A,FALSE,"Tran";"Riqfinpro",#N/A,FALSE,"Tran"}</definedName>
    <definedName name="rrr">#N/A</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localSheetId="29" hidden="1">{"'előző év december'!$A$2:$CP$214"}</definedName>
    <definedName name="rt" hidden="1">{"'előző év december'!$A$2:$CP$214"}</definedName>
    <definedName name="rte" localSheetId="29" hidden="1">{"'előző év december'!$A$2:$CP$214"}</definedName>
    <definedName name="rte" hidden="1">{"'előző év december'!$A$2:$CP$214"}</definedName>
    <definedName name="rtew" localSheetId="29" hidden="1">{"'előző év december'!$A$2:$CP$214"}</definedName>
    <definedName name="rtew" hidden="1">{"'előző év december'!$A$2:$CP$214"}</definedName>
    <definedName name="rtn" localSheetId="29" hidden="1">{"'előző év december'!$A$2:$CP$214"}</definedName>
    <definedName name="rtn" hidden="1">{"'előző év december'!$A$2:$CP$214"}</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z" localSheetId="29" hidden="1">{"'előző év december'!$A$2:$CP$214"}</definedName>
    <definedName name="rtz" hidden="1">{"'előző év december'!$A$2:$CP$214"}</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hidden="1">'[67]COP FED'!#REF!</definedName>
    <definedName name="Rwvu.Print." hidden="1">#N/A</definedName>
    <definedName name="Rwvu.sa97." hidden="1">[98]Rev!$B$1:$B$65536,[98]Rev!$C$1:$D$65536,[98]Rev!$AB$1:$AB$65536,[98]Rev!$L$1:$Q$65536</definedName>
    <definedName name="rx" hidden="1">#REF!</definedName>
    <definedName name="ry" hidden="1">#REF!</definedName>
    <definedName name="S_GLAM">#REF!</definedName>
    <definedName name="S_YORKS">#REF!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4">[128]!save_file</definedName>
    <definedName name="save_file">[128]!save_file</definedName>
    <definedName name="sd">#REF!</definedName>
    <definedName name="sdagag" localSheetId="29" hidden="1">{"'előző év december'!$A$2:$CP$214"}</definedName>
    <definedName name="sdagag" hidden="1">{"'előző év december'!$A$2:$CP$214"}</definedName>
    <definedName name="sdakjkjsad" hidden="1">'[50]Time series'!#REF!</definedName>
    <definedName name="sdf" localSheetId="29" hidden="1">{"'előző év december'!$A$2:$CP$214"}</definedName>
    <definedName name="sdf" hidden="1">{"'előző év december'!$A$2:$CP$214"}</definedName>
    <definedName name="sdfsfd" localSheetId="29" hidden="1">{"'előző év december'!$A$2:$CP$214"}</definedName>
    <definedName name="sdfsfd" hidden="1">{"'előző év december'!$A$2:$CP$214"}</definedName>
    <definedName name="sdkljsdklf" hidden="1">{"Main Economic Indicators",#N/A,FALSE,"C"}</definedName>
    <definedName name="sdr" hidden="1">{"Riqfin97",#N/A,FALSE,"Tran";"Riqfinpro",#N/A,FALSE,"Tran"}</definedName>
    <definedName name="sdsads" hidden="1">[2]Market!#REF!</definedName>
    <definedName name="sdsd" hidden="1">{"Riqfin97",#N/A,FALSE,"Tran";"Riqfinpro",#N/A,FALSE,"Tran"}</definedName>
    <definedName name="sector">#REF!</definedName>
    <definedName name="SEK">#REF!</definedName>
    <definedName name="sencount" hidden="1">2</definedName>
    <definedName name="ser" hidden="1">{"Riqfin97",#N/A,FALSE,"Tran";"Riqfinpro",#N/A,FALSE,"Tran"}</definedName>
    <definedName name="sf">#REF!</definedName>
    <definedName name="SHROPS">#REF!</definedName>
    <definedName name="SKK">#REF!</definedName>
    <definedName name="solver_lin" hidden="1">0</definedName>
    <definedName name="solver_num" hidden="1">0</definedName>
    <definedName name="solver_typ" hidden="1">1</definedName>
    <definedName name="solver_val" hidden="1">0</definedName>
    <definedName name="SolverModelBands">#REF!</definedName>
    <definedName name="SolverModelParams">#REF!</definedName>
    <definedName name="SOMERSET">#REF!</definedName>
    <definedName name="SpecialPrice" hidden="1">#REF!</definedName>
    <definedName name="SpreadsheetBuilder_1" localSheetId="29" hidden="1">'[134]Capital flow'!#REF!</definedName>
    <definedName name="SpreadsheetBuilder_1" hidden="1">#REF!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29" hidden="1">{"'előző év december'!$A$2:$CP$214"}</definedName>
    <definedName name="ss" hidden="1">{"'előző év december'!$A$2:$CP$214"}</definedName>
    <definedName name="ssss" hidden="1">{"Riqfin97",#N/A,FALSE,"Tran";"Riqfinpro",#N/A,FALSE,"Tran"}</definedName>
    <definedName name="STAFFS">#REF!</definedName>
    <definedName name="state96">#REF!</definedName>
    <definedName name="stock_1">[135]Input!$B$7</definedName>
    <definedName name="stock_2">[135]Input!$B$8</definedName>
    <definedName name="stock_3">[135]Input!$B$9</definedName>
    <definedName name="stock_4">[135]Input!$B$10</definedName>
    <definedName name="SUBJECTS">'[136]Raw data'!#REF!</definedName>
    <definedName name="SUFFOLK">#REF!</definedName>
    <definedName name="Summary">#REF!</definedName>
    <definedName name="SURREY">#REF!</definedName>
    <definedName name="swap_2">#REF!</definedName>
    <definedName name="swap_lejárat_30_napon_belül">OFFSET([70]adat!$G$1003,0,0,[70]adat!$F$1000,1)</definedName>
    <definedName name="swClose">#REF!</definedName>
    <definedName name="swe" hidden="1">{"Tab1",#N/A,FALSE,"P";"Tab2",#N/A,FALSE,"P"}</definedName>
    <definedName name="swUML">#REF!</definedName>
    <definedName name="Swvu.PLA1." hidden="1">'[67]COP FED'!#REF!</definedName>
    <definedName name="Swvu.PLA2." hidden="1">'[67]COP FED'!$A$1:$N$49</definedName>
    <definedName name="Swvu.Print." hidden="1">[68]Med!#REF!</definedName>
    <definedName name="sxc" hidden="1">{"Riqfin97",#N/A,FALSE,"Tran";"Riqfinpro",#N/A,FALSE,"Tran"}</definedName>
    <definedName name="sxe" hidden="1">{"Riqfin97",#N/A,FALSE,"Tran";"Riqfinpro",#N/A,FALSE,"Tran"}</definedName>
    <definedName name="sz" hidden="1">[137]sez_očist!$F$15:$AG$15</definedName>
    <definedName name="szerkeszt" localSheetId="4">[128]!szerkeszt</definedName>
    <definedName name="szerkeszt">[128]!szerkeszt</definedName>
    <definedName name="szloven3M">OFFSET([103]ábrákhoz!$Z$8,[103]ábrákhoz!$Z$1,0,[103]ábrákhoz!$AA$1,1)</definedName>
    <definedName name="szlovenCDS">OFFSET([103]ábrákhoz!$Q$8,[103]ábrákhoz!$Q$1,0,[103]ábrákhoz!$R$1,1)</definedName>
    <definedName name="szlovenM">OFFSET([103]ábrákhoz!$AR$8,[103]ábrákhoz!$AR$1,0,[103]ábrákhoz!$AS$1,1)</definedName>
    <definedName name="t">#REF!</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0" hidden="1">{"Main Economic Indicators",#N/A,FALSE,"C"}</definedName>
    <definedName name="tab">[27]K.07!$A$1:$J$52</definedName>
    <definedName name="tab21a">#REF!</definedName>
    <definedName name="tábla96">#REF!</definedName>
    <definedName name="TABLE">#REF!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#REF!</definedName>
    <definedName name="tabletc">#REF!</definedName>
    <definedName name="TableTitle">#REF!</definedName>
    <definedName name="Tabulky" hidden="1">[138]sez_očist!$F$20:$AI$20</definedName>
    <definedName name="tabx" hidden="1">{"g95_96m1",#N/A,FALSE,"Graf(95+96)M";"g95_96m2",#N/A,FALSE,"Graf(95+96)M";"g95_96mb1",#N/A,FALSE,"Graf(95+96)Mb";"g95_96mb2",#N/A,FALSE,"Graf(95+96)Mb";"g95_96f1",#N/A,FALSE,"Graf(95+96)F";"g95_96f2",#N/A,FALSE,"Graf(95+96)F";"g95_96fb1",#N/A,FALSE,"Graf(95+96)Fb";"g95_96fb2",#N/A,FALSE,"Graf(95+96)Fb"}</definedName>
    <definedName name="TAMOGAT">'[55] kamattám.lista H1480'!#REF!</definedName>
    <definedName name="Tamogatás">'[55] kamattám.lista H1480'!#REF!</definedName>
    <definedName name="tartkot">OFFSET(#REF!,1-#REF!,0,#REF!,1)</definedName>
    <definedName name="tarttelj">OFFSET(#REF!,1-#REF!,0,#REF!,1)</definedName>
    <definedName name="tbl_ProdInfo" hidden="1">#REF!</definedName>
    <definedName name="tcmedraw">[86]Market!#REF!</definedName>
    <definedName name="tcp10raw">[86]Market!#REF!</definedName>
    <definedName name="tcp90raw">[86]Market!#REF!</definedName>
    <definedName name="tcq1raw">[86]Market!#REF!</definedName>
    <definedName name="tcq3raw">[86]Market!#REF!</definedName>
    <definedName name="tenou" hidden="1">'[19]Dep fonct'!#REF!</definedName>
    <definedName name="test" localSheetId="29" hidden="1">{"'előző év december'!$A$2:$CP$214"}</definedName>
    <definedName name="test" hidden="1">{"'előző év december'!$A$2:$CP$214"}</definedName>
    <definedName name="TEST0">#REF!</definedName>
    <definedName name="TEST1">#REF!</definedName>
    <definedName name="TEST2">#REF!</definedName>
    <definedName name="TEST3">#REF!</definedName>
    <definedName name="TEST4">#REF!</definedName>
    <definedName name="TESTHKEY">#REF!</definedName>
    <definedName name="TESTKEYS">#REF!</definedName>
    <definedName name="TESTVKEY">#REF!</definedName>
    <definedName name="teteje">OFFSET(#REF!,1-#REF!,0,#REF!,1)</definedName>
    <definedName name="Text2">[139]Table!$A$6:$F$29</definedName>
    <definedName name="tge" localSheetId="29" hidden="1">[1]Market!#REF!</definedName>
    <definedName name="tge" hidden="1">[2]Market!#REF!</definedName>
    <definedName name="tgz" localSheetId="29" hidden="1">{"'előző év december'!$A$2:$CP$214"}</definedName>
    <definedName name="tgz" hidden="1">{"'előző év december'!$A$2:$CP$214"}</definedName>
    <definedName name="Tizevharom">OFFSET([114]Spreadek!$D$3,0,0,COUNTA([114]Spreadek!$D$3:$D$4864),1)</definedName>
    <definedName name="tj" hidden="1">{"Riqfin97",#N/A,FALSE,"Tran";"Riqfinpro",#N/A,FALSE,"Tran"}</definedName>
    <definedName name="TMM">OFFSET([70]ábrák_adat!$B$85,0,0,[70]ábrák_adat!$A$84,1)</definedName>
    <definedName name="TMM_eredménnyel">OFFSET([70]ábrák_adat!$C$85,0,0,[70]ábrák_adat!$A$84,1)</definedName>
    <definedName name="torok3M">OFFSET([103]ábrákhoz!$AD$8,[103]ábrákhoz!$Z$1,0,[103]ábrákhoz!$AA$1,1)</definedName>
    <definedName name="tran">OFFSET([101]adatok!$AI$17,0,0,1,COUNT([101]adatok!$AI$1:$IV$1))</definedName>
    <definedName name="tranz" hidden="1">{"'előző év december'!$A$2:$CP$214"}</definedName>
    <definedName name="TRANZAKCIÓ_3">#REF!</definedName>
    <definedName name="tre" localSheetId="29" hidden="1">{"'előző év december'!$A$2:$CP$214"}</definedName>
    <definedName name="tre" hidden="1">{"'előző év december'!$A$2:$CP$214"}</definedName>
    <definedName name="tretry" hidden="1">[43]Data!#REF!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[140]Annual!#REF!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9d8585d81d347bd9166586088838e09_527_64" hidden="1">[141]data!#REF!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hidden="1">'[142]Oil commodity'!$B$2</definedName>
    <definedName name="TRNR_ffe78fb541714e3cbf31dd77f88c3f7c_2914_1" hidden="1">'[143]Slide 14b'!#REF!</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[2]Market!#REF!</definedName>
    <definedName name="tt">#REF!</definedName>
    <definedName name="ttt" hidden="1">{"Tab1",#N/A,FALSE,"P";"Tab2",#N/A,FALSE,"P"}</definedName>
    <definedName name="tttt" hidden="1">{"Tab1",#N/A,FALSE,"P";"Tab2",#N/A,FALSE,"P"}</definedName>
    <definedName name="ttttt" hidden="1">[116]M!#REF!</definedName>
    <definedName name="ttttttttt" hidden="1">{"Minpmon",#N/A,FALSE,"Monthinput"}</definedName>
    <definedName name="twryrwe" hidden="1">[49]PRIVATE!#REF!</definedName>
    <definedName name="tz" hidden="1">{#N/A,#N/A,FALSE,"MZ GRV";#N/A,#N/A,FALSE,"MZ ArV";#N/A,#N/A,FALSE,"MZ AnV";#N/A,#N/A,FALSE,"MZ KnV"}</definedName>
    <definedName name="tyi" hidden="1">'[19]Dep fonct'!#REF!</definedName>
    <definedName name="TYNE_WEAR">#REF!</definedName>
    <definedName name="ttyy" hidden="1">{"Riqfin97",#N/A,FALSE,"Tran";"Riqfinpro",#N/A,FALSE,"Tran"}</definedName>
    <definedName name="tyui" hidden="1">{"Riqfin97",#N/A,FALSE,"Tran";"Riqfinpro",#N/A,FALSE,"Tran"}</definedName>
    <definedName name="új" hidden="1">{"'előző év december'!$A$2:$CP$214"}</definedName>
    <definedName name="új4">#REF!</definedName>
    <definedName name="UK">'[144]95-96 '!#REF!</definedName>
    <definedName name="UKF">#REF!</definedName>
    <definedName name="ures" hidden="1">{"'előző év december'!$A$2:$CP$214"}</definedName>
    <definedName name="USD">#REF!</definedName>
    <definedName name="USDHUF">OFFSET('[74]M15. ábra_chart'!$G$9,1,0,COUNT('[74]M15. ábra_chart'!$D:$D),1)</definedName>
    <definedName name="USDL">OFFSET('[74]M14. ábra_chart'!$F$9,1,0,COUNT('[74]M14. ábra_chart'!$D:$D),1)</definedName>
    <definedName name="uu" hidden="1">{"Riqfin97",#N/A,FALSE,"Tran";"Riqfinpro",#N/A,FALSE,"Tran"}</definedName>
    <definedName name="uuu" hidden="1">{"Riqfin97",#N/A,FALSE,"Tran";"Riqfinpro",#N/A,FALSE,"Tran"}</definedName>
    <definedName name="uuuuuu" hidden="1">{"Riqfin97",#N/A,FALSE,"Tran";"Riqfinpro",#N/A,FALSE,"Tran"}</definedName>
    <definedName name="ügyfélbetét">OFFSET([70]ábrák_adat!$N$3,0,0,[70]ábrák_adat!$A$2,1)</definedName>
    <definedName name="ügyfélhitel">OFFSET([70]ábrák_adat!$M$3,0,0,[70]ábrák_adat!$A$2,1)</definedName>
    <definedName name="ügyfélhitel_to_ügyfélbetét">OFFSET([70]ábrák_adat!$L$3,0,0,[70]ábrák_adat!$A$2,1)</definedName>
    <definedName name="v">#REF!</definedName>
    <definedName name="v4kat">#REF!</definedName>
    <definedName name="valtozas" localSheetId="4">[99]!Modul1.dialshow</definedName>
    <definedName name="valtozas">[99]!Modul1.dialshow</definedName>
    <definedName name="Változó">[145]tune!$B$84:$Y$84</definedName>
    <definedName name="ValueTitle">#REF!</definedName>
    <definedName name="vb" localSheetId="29" hidden="1">{"'előző év december'!$A$2:$CP$214"}</definedName>
    <definedName name="vb" hidden="1">{"'előző év december'!$A$2:$CP$214"}</definedName>
    <definedName name="vc" localSheetId="29" hidden="1">{"'előző év december'!$A$2:$CP$214"}</definedName>
    <definedName name="vc" hidden="1">{"'előző év december'!$A$2:$CP$214"}</definedName>
    <definedName name="vége" localSheetId="4">[128]!vége</definedName>
    <definedName name="vége">[128]!vége</definedName>
    <definedName name="vége4kat">#REF!</definedName>
    <definedName name="végebelső">#REF!</definedName>
    <definedName name="végecéltart">#REF!</definedName>
    <definedName name="verseny_int">OFFSET('[109]ULC YoY'!$H$30,0,0,COUNT([109]ULC!$A$30:$A$200),1)</definedName>
    <definedName name="verseny_intalk">OFFSET('[109]ULC YoY'!$N$30,0,0,COUNT([109]ULC!$A$30:$A$200),1)</definedName>
    <definedName name="verseny_lfs">OFFSET('[109]ULC YoY'!$B$30,0,0,COUNT([109]ULC!$A$30:$A$200),1)</definedName>
    <definedName name="verseny_nomg_int">OFFSET('[109]ULC YoY'!$K$30,0,0,COUNT([109]ULC!$A$30:$A$200),1)</definedName>
    <definedName name="verseny_nomg_intalk">OFFSET('[109]ULC YoY'!$Q$30,0,0,COUNT([109]ULC!$A$30:$A$200),1)</definedName>
    <definedName name="verseny_nomg_lfs">OFFSET('[109]ULC YoY'!$E$30,0,0,COUNT([109]ULC!$A$30:$A$200),1)</definedName>
    <definedName name="vfefdfv" hidden="1">[86]Market!#REF!</definedName>
    <definedName name="VIX">OFFSET('[74]M2. ábra_chart'!$E$8,1,0,COUNT('[74]M2. ábra_chart'!$D:$D),1)</definedName>
    <definedName name="vv" hidden="1">{"Tab1",#N/A,FALSE,"P";"Tab2",#N/A,FALSE,"P"}</definedName>
    <definedName name="vvfrvsrfv" hidden="1">[86]Market!#REF!</definedName>
    <definedName name="vvv" hidden="1">{"Tab1",#N/A,FALSE,"P";"Tab2",#N/A,FALSE,"P"}</definedName>
    <definedName name="vvvv" hidden="1">{"Minpmon",#N/A,FALSE,"Monthinput"}</definedName>
    <definedName name="w" localSheetId="29" hidden="1">{"'előző év december'!$A$2:$CP$214"}</definedName>
    <definedName name="w" hidden="1">{"'előző év december'!$A$2:$CP$214"}</definedName>
    <definedName name="W_GLAM">#REF!</definedName>
    <definedName name="W_MIDS">#REF!</definedName>
    <definedName name="W_SUSSEX">#REF!</definedName>
    <definedName name="W_YORKS">#REF!</definedName>
    <definedName name="WARWICKS">#REF!</definedName>
    <definedName name="we" localSheetId="29" hidden="1">{"'előző év december'!$A$2:$CP$214"}</definedName>
    <definedName name="we" hidden="1">{"'előző év december'!$A$2:$CP$214"}</definedName>
    <definedName name="wee" localSheetId="29" hidden="1">{"'előző év december'!$A$2:$CP$214"}</definedName>
    <definedName name="wee" hidden="1">{"'előző év december'!$A$2:$CP$214"}</definedName>
    <definedName name="wer" hidden="1">{"Riqfin97",#N/A,FALSE,"Tran";"Riqfinpro",#N/A,FALSE,"Tran"}</definedName>
    <definedName name="werwe" localSheetId="29" hidden="1">{"'előző év december'!$A$2:$CP$214"}</definedName>
    <definedName name="werwe" hidden="1">{"'előző év december'!$A$2:$CP$214"}</definedName>
    <definedName name="werwer" localSheetId="29" hidden="1">{"'előző év december'!$A$2:$CP$214"}</definedName>
    <definedName name="werwer" hidden="1">{"'előző év december'!$A$2:$CP$214"}</definedName>
    <definedName name="what">#REF!</definedName>
    <definedName name="wht?" hidden="1">{"'Basic'!$A$1:$F$96"}</definedName>
    <definedName name="WILTS">#REF!</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29" hidden="1">{"'előző év december'!$A$2:$CP$214"}</definedName>
    <definedName name="ww" hidden="1">{"'előző év december'!$A$2:$CP$214"}</definedName>
    <definedName name="wwerf" hidden="1">[44]Market!#REF!</definedName>
    <definedName name="www" localSheetId="29" hidden="1">{"'előző év december'!$A$2:$CP$214"}</definedName>
    <definedName name="www" hidden="1">{"'előző év december'!$A$2:$CP$214"}</definedName>
    <definedName name="wwwjjj" hidden="1">{#N/A,#N/A,FALSE,"slvsrtb1";#N/A,#N/A,FALSE,"slvsrtb2";#N/A,#N/A,FALSE,"slvsrtb3";#N/A,#N/A,FALSE,"slvsrtb4";#N/A,#N/A,FALSE,"slvsrtb5";#N/A,#N/A,FALSE,"slvsrtb6";#N/A,#N/A,FALSE,"slvsrtb7";#N/A,#N/A,FALSE,"slvsrtb8";#N/A,#N/A,FALSE,"slvsrtb9";#N/A,#N/A,FALSE,"slvsrtb10";#N/A,#N/A,FALSE,"slvsrtb12"}</definedName>
    <definedName name="wwww" hidden="1">[146]M!#REF!</definedName>
    <definedName name="wwwww" hidden="1">{"Minpmon",#N/A,FALSE,"Monthinput"}</definedName>
    <definedName name="wwwwwww" hidden="1">{"Riqfin97",#N/A,FALSE,"Tran";"Riqfinpro",#N/A,FALSE,"Tran"}</definedName>
    <definedName name="wwwwwwwwwwwwwwwwwwwww" localSheetId="29" hidden="1">{"'előző év december'!$A$2:$CP$214"}</definedName>
    <definedName name="wwwwwwwwwwwwwwwwwwwww" hidden="1">{"'előző év december'!$A$2:$CP$214"}</definedName>
    <definedName name="x" localSheetId="4">[104]!Modul1.dialshow</definedName>
    <definedName name="x">[104]!Modul1.dialshow</definedName>
    <definedName name="XBRL">[73]Lists!$A$17:$A$19</definedName>
    <definedName name="xx" hidden="1">{"Riqfin97",#N/A,FALSE,"Tran";"Riqfinpro",#N/A,FALSE,"Tran"}</definedName>
    <definedName name="xxorg">#REF!</definedName>
    <definedName name="xxx" localSheetId="29" hidden="1">{"'előző év december'!$A$2:$CP$214"}</definedName>
    <definedName name="xxx" hidden="1">{"'előző év december'!$A$2:$CP$214"}</definedName>
    <definedName name="xxxx">#N/A</definedName>
    <definedName name="xxxxx" hidden="1">[147]A!$B$2:$B$253</definedName>
    <definedName name="xxxxxxx" localSheetId="29" hidden="1">{"'előző év december'!$A$2:$CP$214"}</definedName>
    <definedName name="xxxxxxx" hidden="1">{"'előző év december'!$A$2:$CP$214"}</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ísadsadsa" hidden="1">[2]Market!#REF!</definedName>
    <definedName name="yu" hidden="1">{"Tab1",#N/A,FALSE,"P";"Tab2",#N/A,FALSE,"P"}</definedName>
    <definedName name="yy" hidden="1">{"Tab1",#N/A,FALSE,"P";"Tab2",#N/A,FALSE,"P"}</definedName>
    <definedName name="yygf" localSheetId="29" hidden="1">{"'előző év december'!$A$2:$CP$214"}</definedName>
    <definedName name="yygf" hidden="1">{"'előző év december'!$A$2:$CP$214"}</definedName>
    <definedName name="yyuu" hidden="1">{"Riqfin97",#N/A,FALSE,"Tran";"Riqfinpro",#N/A,FALSE,"Tran"}</definedName>
    <definedName name="yyy" localSheetId="29" hidden="1">{"'előző év december'!$A$2:$CP$214"}</definedName>
    <definedName name="yyy" hidden="1">{"'előző év december'!$A$2:$CP$214"}</definedName>
    <definedName name="yyyy" hidden="1">{"Riqfin97",#N/A,FALSE,"Tran";"Riqfinpro",#N/A,FALSE,"Tran"}</definedName>
    <definedName name="yyyyyy" hidden="1">{"Minpmon",#N/A,FALSE,"Monthinput"}</definedName>
    <definedName name="Z_00C67BFA_FEDD_11D1_98B3_00C04FC96ABD_.wvu.Rows" hidden="1">[96]BOP!$A$36:$IV$36,[96]BOP!$A$44:$IV$44,[96]BOP!$A$59:$IV$59,[96]BOP!#REF!,[96]BOP!#REF!,[96]BOP!$A$81:$IV$88</definedName>
    <definedName name="Z_00C67BFB_FEDD_11D1_98B3_00C04FC96ABD_.wvu.Rows" hidden="1">[96]BOP!$A$36:$IV$36,[96]BOP!$A$44:$IV$44,[96]BOP!$A$59:$IV$59,[96]BOP!#REF!,[96]BOP!#REF!,[96]BOP!$A$81:$IV$88</definedName>
    <definedName name="Z_00C67BFC_FEDD_11D1_98B3_00C04FC96ABD_.wvu.Rows" hidden="1">[96]BOP!$A$36:$IV$36,[96]BOP!$A$44:$IV$44,[96]BOP!$A$59:$IV$59,[96]BOP!#REF!,[96]BOP!#REF!,[96]BOP!$A$81:$IV$88</definedName>
    <definedName name="Z_00C67BFD_FEDD_11D1_98B3_00C04FC96ABD_.wvu.Rows" hidden="1">[96]BOP!$A$36:$IV$36,[96]BOP!$A$44:$IV$44,[96]BOP!$A$59:$IV$59,[96]BOP!#REF!,[96]BOP!#REF!,[96]BOP!$A$81:$IV$88</definedName>
    <definedName name="Z_00C67BFE_FEDD_11D1_98B3_00C04FC96ABD_.wvu.Rows" hidden="1">[96]BOP!$A$36:$IV$36,[96]BOP!$A$44:$IV$44,[96]BOP!$A$59:$IV$59,[96]BOP!#REF!,[96]BOP!#REF!,[96]BOP!$A$79:$IV$79,[96]BOP!$A$81:$IV$88,[96]BOP!#REF!</definedName>
    <definedName name="Z_00C67BFF_FEDD_11D1_98B3_00C04FC96ABD_.wvu.Rows" hidden="1">[96]BOP!$A$36:$IV$36,[96]BOP!$A$44:$IV$44,[96]BOP!$A$59:$IV$59,[96]BOP!#REF!,[96]BOP!#REF!,[96]BOP!$A$79:$IV$79,[96]BOP!$A$81:$IV$88</definedName>
    <definedName name="Z_00C67C00_FEDD_11D1_98B3_00C04FC96ABD_.wvu.Rows" hidden="1">[96]BOP!$A$36:$IV$36,[96]BOP!$A$44:$IV$44,[96]BOP!$A$59:$IV$59,[96]BOP!#REF!,[96]BOP!#REF!,[96]BOP!$A$79:$IV$79,[96]BOP!#REF!</definedName>
    <definedName name="Z_00C67C01_FEDD_11D1_98B3_00C04FC96ABD_.wvu.Rows" hidden="1">[96]BOP!$A$36:$IV$36,[96]BOP!$A$44:$IV$44,[96]BOP!$A$59:$IV$59,[96]BOP!#REF!,[96]BOP!#REF!,[96]BOP!$A$79:$IV$79,[96]BOP!$A$81:$IV$88,[96]BOP!#REF!</definedName>
    <definedName name="Z_00C67C02_FEDD_11D1_98B3_00C04FC96ABD_.wvu.Rows" hidden="1">[96]BOP!$A$36:$IV$36,[96]BOP!$A$44:$IV$44,[96]BOP!$A$59:$IV$59,[96]BOP!#REF!,[96]BOP!#REF!,[96]BOP!$A$79:$IV$79,[96]BOP!$A$81:$IV$88,[96]BOP!#REF!</definedName>
    <definedName name="Z_00C67C03_FEDD_11D1_98B3_00C04FC96ABD_.wvu.Rows" hidden="1">[96]BOP!$A$36:$IV$36,[96]BOP!$A$44:$IV$44,[96]BOP!$A$59:$IV$59,[96]BOP!#REF!,[96]BOP!#REF!,[96]BOP!$A$79:$IV$79,[96]BOP!$A$81:$IV$88,[96]BOP!#REF!</definedName>
    <definedName name="Z_00C67C05_FEDD_11D1_98B3_00C04FC96ABD_.wvu.Rows" hidden="1">[96]BOP!$A$36:$IV$36,[96]BOP!$A$44:$IV$44,[96]BOP!$A$59:$IV$59,[96]BOP!#REF!,[96]BOP!#REF!,[96]BOP!$A$79:$IV$79,[96]BOP!$A$81:$IV$88,[96]BOP!#REF!,[96]BOP!#REF!</definedName>
    <definedName name="Z_00C67C06_FEDD_11D1_98B3_00C04FC96ABD_.wvu.Rows" hidden="1">[96]BOP!$A$36:$IV$36,[96]BOP!$A$44:$IV$44,[96]BOP!$A$59:$IV$59,[96]BOP!#REF!,[96]BOP!#REF!,[96]BOP!$A$79:$IV$79,[96]BOP!$A$81:$IV$88,[96]BOP!#REF!,[96]BOP!#REF!</definedName>
    <definedName name="Z_00C67C07_FEDD_11D1_98B3_00C04FC96ABD_.wvu.Rows" hidden="1">[96]BOP!$A$36:$IV$36,[96]BOP!$A$44:$IV$44,[96]BOP!$A$59:$IV$59,[96]BOP!#REF!,[96]BOP!#REF!,[96]BOP!$A$79:$IV$79</definedName>
    <definedName name="Z_041FA3A7_30CF_11D1_A8EA_00A02466B35E_.wvu.Cols" hidden="1">[98]Rev!$B$1:$B$65536,[98]Rev!$C$1:$D$65536,[98]Rev!$AB$1:$AB$65536,[98]Rev!$L$1:$Q$65536</definedName>
    <definedName name="Z_041FA3A7_30CF_11D1_A8EA_00A02466B35E_.wvu.Rows" hidden="1">[98]Rev!$A$23:$IV$26,[98]Rev!$A$37:$IV$38</definedName>
    <definedName name="Z_112039D0_FF0B_11D1_98B3_00C04FC96ABD_.wvu.Rows" hidden="1">[96]BOP!$A$36:$IV$36,[96]BOP!$A$44:$IV$44,[96]BOP!$A$59:$IV$59,[96]BOP!#REF!,[96]BOP!#REF!,[96]BOP!$A$81:$IV$88</definedName>
    <definedName name="Z_112039D1_FF0B_11D1_98B3_00C04FC96ABD_.wvu.Rows" hidden="1">[96]BOP!$A$36:$IV$36,[96]BOP!$A$44:$IV$44,[96]BOP!$A$59:$IV$59,[96]BOP!#REF!,[96]BOP!#REF!,[96]BOP!$A$81:$IV$88</definedName>
    <definedName name="Z_112039D2_FF0B_11D1_98B3_00C04FC96ABD_.wvu.Rows" hidden="1">[96]BOP!$A$36:$IV$36,[96]BOP!$A$44:$IV$44,[96]BOP!$A$59:$IV$59,[96]BOP!#REF!,[96]BOP!#REF!,[96]BOP!$A$81:$IV$88</definedName>
    <definedName name="Z_112039D3_FF0B_11D1_98B3_00C04FC96ABD_.wvu.Rows" hidden="1">[96]BOP!$A$36:$IV$36,[96]BOP!$A$44:$IV$44,[96]BOP!$A$59:$IV$59,[96]BOP!#REF!,[96]BOP!#REF!,[96]BOP!$A$81:$IV$88</definedName>
    <definedName name="Z_112039D4_FF0B_11D1_98B3_00C04FC96ABD_.wvu.Rows" hidden="1">[96]BOP!$A$36:$IV$36,[96]BOP!$A$44:$IV$44,[96]BOP!$A$59:$IV$59,[96]BOP!#REF!,[96]BOP!#REF!,[96]BOP!$A$79:$IV$79,[96]BOP!$A$81:$IV$88,[96]BOP!#REF!</definedName>
    <definedName name="Z_112039D5_FF0B_11D1_98B3_00C04FC96ABD_.wvu.Rows" hidden="1">[96]BOP!$A$36:$IV$36,[96]BOP!$A$44:$IV$44,[96]BOP!$A$59:$IV$59,[96]BOP!#REF!,[96]BOP!#REF!,[96]BOP!$A$79:$IV$79,[96]BOP!$A$81:$IV$88</definedName>
    <definedName name="Z_112039D6_FF0B_11D1_98B3_00C04FC96ABD_.wvu.Rows" hidden="1">[96]BOP!$A$36:$IV$36,[96]BOP!$A$44:$IV$44,[96]BOP!$A$59:$IV$59,[96]BOP!#REF!,[96]BOP!#REF!,[96]BOP!$A$79:$IV$79,[96]BOP!#REF!</definedName>
    <definedName name="Z_112039D7_FF0B_11D1_98B3_00C04FC96ABD_.wvu.Rows" hidden="1">[96]BOP!$A$36:$IV$36,[96]BOP!$A$44:$IV$44,[96]BOP!$A$59:$IV$59,[96]BOP!#REF!,[96]BOP!#REF!,[96]BOP!$A$79:$IV$79,[96]BOP!$A$81:$IV$88,[96]BOP!#REF!</definedName>
    <definedName name="Z_112039D8_FF0B_11D1_98B3_00C04FC96ABD_.wvu.Rows" hidden="1">[96]BOP!$A$36:$IV$36,[96]BOP!$A$44:$IV$44,[96]BOP!$A$59:$IV$59,[96]BOP!#REF!,[96]BOP!#REF!,[96]BOP!$A$79:$IV$79,[96]BOP!$A$81:$IV$88,[96]BOP!#REF!</definedName>
    <definedName name="Z_112039D9_FF0B_11D1_98B3_00C04FC96ABD_.wvu.Rows" hidden="1">[96]BOP!$A$36:$IV$36,[96]BOP!$A$44:$IV$44,[96]BOP!$A$59:$IV$59,[96]BOP!#REF!,[96]BOP!#REF!,[96]BOP!$A$79:$IV$79,[96]BOP!$A$81:$IV$88,[96]BOP!#REF!</definedName>
    <definedName name="Z_112039DB_FF0B_11D1_98B3_00C04FC96ABD_.wvu.Rows" hidden="1">[96]BOP!$A$36:$IV$36,[96]BOP!$A$44:$IV$44,[96]BOP!$A$59:$IV$59,[96]BOP!#REF!,[96]BOP!#REF!,[96]BOP!$A$79:$IV$79,[96]BOP!$A$81:$IV$88,[96]BOP!#REF!,[96]BOP!#REF!</definedName>
    <definedName name="Z_112039DC_FF0B_11D1_98B3_00C04FC96ABD_.wvu.Rows" hidden="1">[96]BOP!$A$36:$IV$36,[96]BOP!$A$44:$IV$44,[96]BOP!$A$59:$IV$59,[96]BOP!#REF!,[96]BOP!#REF!,[96]BOP!$A$79:$IV$79,[96]BOP!$A$81:$IV$88,[96]BOP!#REF!,[96]BOP!#REF!</definedName>
    <definedName name="Z_112039DD_FF0B_11D1_98B3_00C04FC96ABD_.wvu.Rows" hidden="1">[96]BOP!$A$36:$IV$36,[96]BOP!$A$44:$IV$44,[96]BOP!$A$59:$IV$59,[96]BOP!#REF!,[96]BOP!#REF!,[96]BOP!$A$79:$IV$79</definedName>
    <definedName name="Z_112B8339_2081_11D2_BFD2_00A02466506E_.wvu.PrintTitles" hidden="1">[148]SUMMARY!$B$1:$D$65536,[148]SUMMARY!$A$3:$IV$5</definedName>
    <definedName name="Z_112B833B_2081_11D2_BFD2_00A02466506E_.wvu.PrintTitles" hidden="1">[148]SUMMARY!$B$1:$D$65536,[148]SUMMARY!$A$3:$IV$5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'[149]IDA-tab7'!$K$1:$T$65536,'[149]IDA-tab7'!$V$1:$AE$65536,'[149]IDA-tab7'!$AG$1:$AP$65536</definedName>
    <definedName name="Z_1A8C061B_2301_11D3_BFD1_000039E37209_.wvu.Rows" hidden="1">'[149]IDA-tab7'!$A$10:$IV$11,'[149]IDA-tab7'!$A$14:$IV$14,'[149]IDA-tab7'!$A$18:$IV$18</definedName>
    <definedName name="Z_1A8C061C_2301_11D3_BFD1_000039E37209_.wvu.Cols" hidden="1">'[149]IDA-tab7'!$K$1:$T$65536,'[149]IDA-tab7'!$V$1:$AE$65536,'[149]IDA-tab7'!$AG$1:$AP$65536</definedName>
    <definedName name="Z_1A8C061C_2301_11D3_BFD1_000039E37209_.wvu.Rows" hidden="1">'[149]IDA-tab7'!$A$10:$IV$11,'[149]IDA-tab7'!$A$14:$IV$14,'[149]IDA-tab7'!$A$18:$IV$18</definedName>
    <definedName name="Z_1A8C061E_2301_11D3_BFD1_000039E37209_.wvu.Cols" hidden="1">'[149]IDA-tab7'!$K$1:$T$65536,'[149]IDA-tab7'!$V$1:$AE$65536,'[149]IDA-tab7'!$AG$1:$AP$65536</definedName>
    <definedName name="Z_1A8C061E_2301_11D3_BFD1_000039E37209_.wvu.Rows" hidden="1">'[149]IDA-tab7'!$A$10:$IV$11,'[149]IDA-tab7'!$A$14:$IV$14,'[149]IDA-tab7'!$A$18:$IV$18</definedName>
    <definedName name="Z_1A8C061F_2301_11D3_BFD1_000039E37209_.wvu.Cols" hidden="1">'[149]IDA-tab7'!$K$1:$T$65536,'[149]IDA-tab7'!$V$1:$AE$65536,'[149]IDA-tab7'!$AG$1:$AP$65536</definedName>
    <definedName name="Z_1A8C061F_2301_11D3_BFD1_000039E37209_.wvu.Rows" hidden="1">'[149]IDA-tab7'!$A$10:$IV$11,'[149]IDA-tab7'!$A$14:$IV$14,'[149]IDA-tab7'!$A$18:$IV$18</definedName>
    <definedName name="Z_1F4C2007_FFA7_11D1_98B6_00C04FC96ABD_.wvu.Rows" hidden="1">[96]BOP!$A$36:$IV$36,[96]BOP!$A$44:$IV$44,[96]BOP!$A$59:$IV$59,[96]BOP!#REF!,[96]BOP!#REF!,[96]BOP!$A$81:$IV$88</definedName>
    <definedName name="Z_1F4C2008_FFA7_11D1_98B6_00C04FC96ABD_.wvu.Rows" hidden="1">[96]BOP!$A$36:$IV$36,[96]BOP!$A$44:$IV$44,[96]BOP!$A$59:$IV$59,[96]BOP!#REF!,[96]BOP!#REF!,[96]BOP!$A$81:$IV$88</definedName>
    <definedName name="Z_1F4C2009_FFA7_11D1_98B6_00C04FC96ABD_.wvu.Rows" hidden="1">[96]BOP!$A$36:$IV$36,[96]BOP!$A$44:$IV$44,[96]BOP!$A$59:$IV$59,[96]BOP!#REF!,[96]BOP!#REF!,[96]BOP!$A$81:$IV$88</definedName>
    <definedName name="Z_1F4C200A_FFA7_11D1_98B6_00C04FC96ABD_.wvu.Rows" hidden="1">[96]BOP!$A$36:$IV$36,[96]BOP!$A$44:$IV$44,[96]BOP!$A$59:$IV$59,[96]BOP!#REF!,[96]BOP!#REF!,[96]BOP!$A$81:$IV$88</definedName>
    <definedName name="Z_1F4C200B_FFA7_11D1_98B6_00C04FC96ABD_.wvu.Rows" hidden="1">[96]BOP!$A$36:$IV$36,[96]BOP!$A$44:$IV$44,[96]BOP!$A$59:$IV$59,[96]BOP!#REF!,[96]BOP!#REF!,[96]BOP!$A$79:$IV$79,[96]BOP!$A$81:$IV$88,[96]BOP!#REF!</definedName>
    <definedName name="Z_1F4C200C_FFA7_11D1_98B6_00C04FC96ABD_.wvu.Rows" hidden="1">[96]BOP!$A$36:$IV$36,[96]BOP!$A$44:$IV$44,[96]BOP!$A$59:$IV$59,[96]BOP!#REF!,[96]BOP!#REF!,[96]BOP!$A$79:$IV$79,[96]BOP!$A$81:$IV$88</definedName>
    <definedName name="Z_1F4C200D_FFA7_11D1_98B6_00C04FC96ABD_.wvu.Rows" hidden="1">[96]BOP!$A$36:$IV$36,[96]BOP!$A$44:$IV$44,[96]BOP!$A$59:$IV$59,[96]BOP!#REF!,[96]BOP!#REF!,[96]BOP!$A$79:$IV$79,[96]BOP!#REF!</definedName>
    <definedName name="Z_1F4C200E_FFA7_11D1_98B6_00C04FC96ABD_.wvu.Rows" hidden="1">[96]BOP!$A$36:$IV$36,[96]BOP!$A$44:$IV$44,[96]BOP!$A$59:$IV$59,[96]BOP!#REF!,[96]BOP!#REF!,[96]BOP!$A$79:$IV$79,[96]BOP!$A$81:$IV$88,[96]BOP!#REF!</definedName>
    <definedName name="Z_1F4C200F_FFA7_11D1_98B6_00C04FC96ABD_.wvu.Rows" hidden="1">[96]BOP!$A$36:$IV$36,[96]BOP!$A$44:$IV$44,[96]BOP!$A$59:$IV$59,[96]BOP!#REF!,[96]BOP!#REF!,[96]BOP!$A$79:$IV$79,[96]BOP!$A$81:$IV$88,[96]BOP!#REF!</definedName>
    <definedName name="Z_1F4C2010_FFA7_11D1_98B6_00C04FC96ABD_.wvu.Rows" hidden="1">[96]BOP!$A$36:$IV$36,[96]BOP!$A$44:$IV$44,[96]BOP!$A$59:$IV$59,[96]BOP!#REF!,[96]BOP!#REF!,[96]BOP!$A$79:$IV$79,[96]BOP!$A$81:$IV$88,[96]BOP!#REF!</definedName>
    <definedName name="Z_1F4C2012_FFA7_11D1_98B6_00C04FC96ABD_.wvu.Rows" hidden="1">[96]BOP!$A$36:$IV$36,[96]BOP!$A$44:$IV$44,[96]BOP!$A$59:$IV$59,[96]BOP!#REF!,[96]BOP!#REF!,[96]BOP!$A$79:$IV$79,[96]BOP!$A$81:$IV$88,[96]BOP!#REF!,[96]BOP!#REF!</definedName>
    <definedName name="Z_1F4C2013_FFA7_11D1_98B6_00C04FC96ABD_.wvu.Rows" hidden="1">[96]BOP!$A$36:$IV$36,[96]BOP!$A$44:$IV$44,[96]BOP!$A$59:$IV$59,[96]BOP!#REF!,[96]BOP!#REF!,[96]BOP!$A$79:$IV$79,[96]BOP!$A$81:$IV$88,[96]BOP!#REF!,[96]BOP!#REF!</definedName>
    <definedName name="Z_1F4C2014_FFA7_11D1_98B6_00C04FC96ABD_.wvu.Rows" hidden="1">[96]BOP!$A$36:$IV$36,[96]BOP!$A$44:$IV$44,[96]BOP!$A$59:$IV$59,[96]BOP!#REF!,[96]BOP!#REF!,[96]BOP!$A$79:$IV$79</definedName>
    <definedName name="Z_49B0A4B0_963B_11D1_BFD1_00A02466B680_.wvu.Rows" hidden="1">[96]BOP!$A$36:$IV$36,[96]BOP!$A$44:$IV$44,[96]BOP!$A$59:$IV$59,[96]BOP!#REF!,[96]BOP!#REF!,[96]BOP!$A$81:$IV$88</definedName>
    <definedName name="Z_49B0A4B1_963B_11D1_BFD1_00A02466B680_.wvu.Rows" hidden="1">[96]BOP!$A$36:$IV$36,[96]BOP!$A$44:$IV$44,[96]BOP!$A$59:$IV$59,[96]BOP!#REF!,[96]BOP!#REF!,[96]BOP!$A$81:$IV$88</definedName>
    <definedName name="Z_49B0A4B4_963B_11D1_BFD1_00A02466B680_.wvu.Rows" hidden="1">[96]BOP!$A$36:$IV$36,[96]BOP!$A$44:$IV$44,[96]BOP!$A$59:$IV$59,[96]BOP!#REF!,[96]BOP!#REF!,[96]BOP!$A$79:$IV$79,[96]BOP!$A$81:$IV$88,[96]BOP!#REF!</definedName>
    <definedName name="Z_49B0A4B5_963B_11D1_BFD1_00A02466B680_.wvu.Rows" hidden="1">[96]BOP!$A$36:$IV$36,[96]BOP!$A$44:$IV$44,[96]BOP!$A$59:$IV$59,[96]BOP!#REF!,[96]BOP!#REF!,[96]BOP!$A$79:$IV$79,[96]BOP!$A$81:$IV$88</definedName>
    <definedName name="Z_49B0A4B6_963B_11D1_BFD1_00A02466B680_.wvu.Rows" hidden="1">[96]BOP!$A$36:$IV$36,[96]BOP!$A$44:$IV$44,[96]BOP!$A$59:$IV$59,[96]BOP!#REF!,[96]BOP!#REF!,[96]BOP!$A$79:$IV$79,[96]BOP!#REF!</definedName>
    <definedName name="Z_49B0A4B7_963B_11D1_BFD1_00A02466B680_.wvu.Rows" hidden="1">[96]BOP!$A$36:$IV$36,[96]BOP!$A$44:$IV$44,[96]BOP!$A$59:$IV$59,[96]BOP!#REF!,[96]BOP!#REF!,[96]BOP!$A$79:$IV$79,[96]BOP!$A$81:$IV$88,[96]BOP!#REF!</definedName>
    <definedName name="Z_49B0A4B8_963B_11D1_BFD1_00A02466B680_.wvu.Rows" hidden="1">[96]BOP!$A$36:$IV$36,[96]BOP!$A$44:$IV$44,[96]BOP!$A$59:$IV$59,[96]BOP!#REF!,[96]BOP!#REF!,[96]BOP!$A$79:$IV$79,[96]BOP!$A$81:$IV$88,[96]BOP!#REF!</definedName>
    <definedName name="Z_49B0A4B9_963B_11D1_BFD1_00A02466B680_.wvu.Rows" hidden="1">[96]BOP!$A$36:$IV$36,[96]BOP!$A$44:$IV$44,[96]BOP!$A$59:$IV$59,[96]BOP!#REF!,[96]BOP!#REF!,[96]BOP!$A$79:$IV$79,[96]BOP!$A$81:$IV$88,[96]BOP!#REF!</definedName>
    <definedName name="Z_49B0A4BB_963B_11D1_BFD1_00A02466B680_.wvu.Rows" hidden="1">[96]BOP!$A$36:$IV$36,[96]BOP!$A$44:$IV$44,[96]BOP!$A$59:$IV$59,[96]BOP!#REF!,[96]BOP!#REF!,[96]BOP!$A$79:$IV$79,[96]BOP!$A$81:$IV$88,[96]BOP!#REF!,[96]BOP!#REF!</definedName>
    <definedName name="Z_49B0A4BC_963B_11D1_BFD1_00A02466B680_.wvu.Rows" hidden="1">[96]BOP!$A$36:$IV$36,[96]BOP!$A$44:$IV$44,[96]BOP!$A$59:$IV$59,[96]BOP!#REF!,[96]BOP!#REF!,[96]BOP!$A$79:$IV$79,[96]BOP!$A$81:$IV$88,[96]BOP!#REF!,[96]BOP!#REF!</definedName>
    <definedName name="Z_49B0A4BD_963B_11D1_BFD1_00A02466B680_.wvu.Rows" hidden="1">[96]BOP!$A$36:$IV$36,[96]BOP!$A$44:$IV$44,[96]BOP!$A$59:$IV$59,[96]BOP!#REF!,[96]BOP!#REF!,[96]BOP!$A$79:$IV$79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[148]SUMMARY!$B$1:$D$65536,[148]SUMMARY!$A$3:$IV$5</definedName>
    <definedName name="Z_95224721_0485_11D4_BFD1_00508B5F4DA4_.wvu.Cols" hidden="1">#REF!</definedName>
    <definedName name="Z_9E0C48F8_FFCC_11D1_98BA_00C04FC96ABD_.wvu.Rows" hidden="1">[96]BOP!$A$36:$IV$36,[96]BOP!$A$44:$IV$44,[96]BOP!$A$59:$IV$59,[96]BOP!#REF!,[96]BOP!#REF!,[96]BOP!$A$81:$IV$88</definedName>
    <definedName name="Z_9E0C48F9_FFCC_11D1_98BA_00C04FC96ABD_.wvu.Rows" hidden="1">[96]BOP!$A$36:$IV$36,[96]BOP!$A$44:$IV$44,[96]BOP!$A$59:$IV$59,[96]BOP!#REF!,[96]BOP!#REF!,[96]BOP!$A$81:$IV$88</definedName>
    <definedName name="Z_9E0C48FA_FFCC_11D1_98BA_00C04FC96ABD_.wvu.Rows" hidden="1">[96]BOP!$A$36:$IV$36,[96]BOP!$A$44:$IV$44,[96]BOP!$A$59:$IV$59,[96]BOP!#REF!,[96]BOP!#REF!,[96]BOP!$A$81:$IV$88</definedName>
    <definedName name="Z_9E0C48FB_FFCC_11D1_98BA_00C04FC96ABD_.wvu.Rows" hidden="1">[96]BOP!$A$36:$IV$36,[96]BOP!$A$44:$IV$44,[96]BOP!$A$59:$IV$59,[96]BOP!#REF!,[96]BOP!#REF!,[96]BOP!$A$81:$IV$88</definedName>
    <definedName name="Z_9E0C48FC_FFCC_11D1_98BA_00C04FC96ABD_.wvu.Rows" hidden="1">[96]BOP!$A$36:$IV$36,[96]BOP!$A$44:$IV$44,[96]BOP!$A$59:$IV$59,[96]BOP!#REF!,[96]BOP!#REF!,[96]BOP!$A$79:$IV$79,[96]BOP!$A$81:$IV$88,[96]BOP!#REF!</definedName>
    <definedName name="Z_9E0C48FD_FFCC_11D1_98BA_00C04FC96ABD_.wvu.Rows" hidden="1">[96]BOP!$A$36:$IV$36,[96]BOP!$A$44:$IV$44,[96]BOP!$A$59:$IV$59,[96]BOP!#REF!,[96]BOP!#REF!,[96]BOP!$A$79:$IV$79,[96]BOP!$A$81:$IV$88</definedName>
    <definedName name="Z_9E0C48FE_FFCC_11D1_98BA_00C04FC96ABD_.wvu.Rows" hidden="1">[96]BOP!$A$36:$IV$36,[96]BOP!$A$44:$IV$44,[96]BOP!$A$59:$IV$59,[96]BOP!#REF!,[96]BOP!#REF!,[96]BOP!$A$79:$IV$79,[96]BOP!#REF!</definedName>
    <definedName name="Z_9E0C48FF_FFCC_11D1_98BA_00C04FC96ABD_.wvu.Rows" hidden="1">[96]BOP!$A$36:$IV$36,[96]BOP!$A$44:$IV$44,[96]BOP!$A$59:$IV$59,[96]BOP!#REF!,[96]BOP!#REF!,[96]BOP!$A$79:$IV$79,[96]BOP!$A$81:$IV$88,[96]BOP!#REF!</definedName>
    <definedName name="Z_9E0C4900_FFCC_11D1_98BA_00C04FC96ABD_.wvu.Rows" hidden="1">[96]BOP!$A$36:$IV$36,[96]BOP!$A$44:$IV$44,[96]BOP!$A$59:$IV$59,[96]BOP!#REF!,[96]BOP!#REF!,[96]BOP!$A$79:$IV$79,[96]BOP!$A$81:$IV$88,[96]BOP!#REF!</definedName>
    <definedName name="Z_9E0C4901_FFCC_11D1_98BA_00C04FC96ABD_.wvu.Rows" hidden="1">[96]BOP!$A$36:$IV$36,[96]BOP!$A$44:$IV$44,[96]BOP!$A$59:$IV$59,[96]BOP!#REF!,[96]BOP!#REF!,[96]BOP!$A$79:$IV$79,[96]BOP!$A$81:$IV$88,[96]BOP!#REF!</definedName>
    <definedName name="Z_9E0C4903_FFCC_11D1_98BA_00C04FC96ABD_.wvu.Rows" hidden="1">[96]BOP!$A$36:$IV$36,[96]BOP!$A$44:$IV$44,[96]BOP!$A$59:$IV$59,[96]BOP!#REF!,[96]BOP!#REF!,[96]BOP!$A$79:$IV$79,[96]BOP!$A$81:$IV$88,[96]BOP!#REF!,[96]BOP!#REF!</definedName>
    <definedName name="Z_9E0C4904_FFCC_11D1_98BA_00C04FC96ABD_.wvu.Rows" hidden="1">[96]BOP!$A$36:$IV$36,[96]BOP!$A$44:$IV$44,[96]BOP!$A$59:$IV$59,[96]BOP!#REF!,[96]BOP!#REF!,[96]BOP!$A$79:$IV$79,[96]BOP!$A$81:$IV$88,[96]BOP!#REF!,[96]BOP!#REF!</definedName>
    <definedName name="Z_9E0C4905_FFCC_11D1_98BA_00C04FC96ABD_.wvu.Rows" hidden="1">[96]BOP!$A$36:$IV$36,[96]BOP!$A$44:$IV$44,[96]BOP!$A$59:$IV$59,[96]BOP!#REF!,[96]BOP!#REF!,[96]BOP!$A$79:$IV$79</definedName>
    <definedName name="Z_B424DD41_AAD0_11D2_BFD1_00A02466506E_.wvu.PrintTitles" hidden="1">[148]SUMMARY!$B$1:$D$65536,[148]SUMMARY!$A$3:$IV$5</definedName>
    <definedName name="Z_BC2BFA12_1C91_11D2_BFD2_00A02466506E_.wvu.PrintTitles" hidden="1">[148]SUMMARY!$B$1:$D$65536,[148]SUMMARY!$A$3:$IV$5</definedName>
    <definedName name="Z_C21FAE85_013A_11D2_98BD_00C04FC96ABD_.wvu.Rows" hidden="1">[96]BOP!$A$36:$IV$36,[96]BOP!$A$44:$IV$44,[96]BOP!$A$59:$IV$59,[96]BOP!#REF!,[96]BOP!#REF!,[96]BOP!$A$81:$IV$88</definedName>
    <definedName name="Z_C21FAE86_013A_11D2_98BD_00C04FC96ABD_.wvu.Rows" hidden="1">[96]BOP!$A$36:$IV$36,[96]BOP!$A$44:$IV$44,[96]BOP!$A$59:$IV$59,[96]BOP!#REF!,[96]BOP!#REF!,[96]BOP!$A$81:$IV$88</definedName>
    <definedName name="Z_C21FAE87_013A_11D2_98BD_00C04FC96ABD_.wvu.Rows" hidden="1">[96]BOP!$A$36:$IV$36,[96]BOP!$A$44:$IV$44,[96]BOP!$A$59:$IV$59,[96]BOP!#REF!,[96]BOP!#REF!,[96]BOP!$A$81:$IV$88</definedName>
    <definedName name="Z_C21FAE88_013A_11D2_98BD_00C04FC96ABD_.wvu.Rows" hidden="1">[96]BOP!$A$36:$IV$36,[96]BOP!$A$44:$IV$44,[96]BOP!$A$59:$IV$59,[96]BOP!#REF!,[96]BOP!#REF!,[96]BOP!$A$81:$IV$88</definedName>
    <definedName name="Z_C21FAE89_013A_11D2_98BD_00C04FC96ABD_.wvu.Rows" hidden="1">[96]BOP!$A$36:$IV$36,[96]BOP!$A$44:$IV$44,[96]BOP!$A$59:$IV$59,[96]BOP!#REF!,[96]BOP!#REF!,[96]BOP!$A$79:$IV$79,[96]BOP!$A$81:$IV$88,[96]BOP!#REF!</definedName>
    <definedName name="Z_C21FAE8A_013A_11D2_98BD_00C04FC96ABD_.wvu.Rows" hidden="1">[96]BOP!$A$36:$IV$36,[96]BOP!$A$44:$IV$44,[96]BOP!$A$59:$IV$59,[96]BOP!#REF!,[96]BOP!#REF!,[96]BOP!$A$79:$IV$79,[96]BOP!$A$81:$IV$88</definedName>
    <definedName name="Z_C21FAE8B_013A_11D2_98BD_00C04FC96ABD_.wvu.Rows" hidden="1">[96]BOP!$A$36:$IV$36,[96]BOP!$A$44:$IV$44,[96]BOP!$A$59:$IV$59,[96]BOP!#REF!,[96]BOP!#REF!,[96]BOP!$A$79:$IV$79,[96]BOP!#REF!</definedName>
    <definedName name="Z_C21FAE8C_013A_11D2_98BD_00C04FC96ABD_.wvu.Rows" hidden="1">[96]BOP!$A$36:$IV$36,[96]BOP!$A$44:$IV$44,[96]BOP!$A$59:$IV$59,[96]BOP!#REF!,[96]BOP!#REF!,[96]BOP!$A$79:$IV$79,[96]BOP!$A$81:$IV$88,[96]BOP!#REF!</definedName>
    <definedName name="Z_C21FAE8D_013A_11D2_98BD_00C04FC96ABD_.wvu.Rows" hidden="1">[96]BOP!$A$36:$IV$36,[96]BOP!$A$44:$IV$44,[96]BOP!$A$59:$IV$59,[96]BOP!#REF!,[96]BOP!#REF!,[96]BOP!$A$79:$IV$79,[96]BOP!$A$81:$IV$88,[96]BOP!#REF!</definedName>
    <definedName name="Z_C21FAE8E_013A_11D2_98BD_00C04FC96ABD_.wvu.Rows" hidden="1">[96]BOP!$A$36:$IV$36,[96]BOP!$A$44:$IV$44,[96]BOP!$A$59:$IV$59,[96]BOP!#REF!,[96]BOP!#REF!,[96]BOP!$A$79:$IV$79,[96]BOP!$A$81:$IV$88,[96]BOP!#REF!</definedName>
    <definedName name="Z_C21FAE90_013A_11D2_98BD_00C04FC96ABD_.wvu.Rows" hidden="1">[96]BOP!$A$36:$IV$36,[96]BOP!$A$44:$IV$44,[96]BOP!$A$59:$IV$59,[96]BOP!#REF!,[96]BOP!#REF!,[96]BOP!$A$79:$IV$79,[96]BOP!$A$81:$IV$88,[96]BOP!#REF!,[96]BOP!#REF!</definedName>
    <definedName name="Z_C21FAE91_013A_11D2_98BD_00C04FC96ABD_.wvu.Rows" hidden="1">[96]BOP!$A$36:$IV$36,[96]BOP!$A$44:$IV$44,[96]BOP!$A$59:$IV$59,[96]BOP!#REF!,[96]BOP!#REF!,[96]BOP!$A$79:$IV$79,[96]BOP!$A$81:$IV$88,[96]BOP!#REF!,[96]BOP!#REF!</definedName>
    <definedName name="Z_C21FAE92_013A_11D2_98BD_00C04FC96ABD_.wvu.Rows" hidden="1">[96]BOP!$A$36:$IV$36,[96]BOP!$A$44:$IV$44,[96]BOP!$A$59:$IV$59,[96]BOP!#REF!,[96]BOP!#REF!,[96]BOP!$A$79:$IV$79</definedName>
    <definedName name="Z_CF25EF4A_FFAB_11D1_98B7_00C04FC96ABD_.wvu.Rows" hidden="1">[96]BOP!$A$36:$IV$36,[96]BOP!$A$44:$IV$44,[96]BOP!$A$59:$IV$59,[96]BOP!#REF!,[96]BOP!#REF!,[96]BOP!$A$81:$IV$88</definedName>
    <definedName name="Z_CF25EF4B_FFAB_11D1_98B7_00C04FC96ABD_.wvu.Rows" hidden="1">[96]BOP!$A$36:$IV$36,[96]BOP!$A$44:$IV$44,[96]BOP!$A$59:$IV$59,[96]BOP!#REF!,[96]BOP!#REF!,[96]BOP!$A$81:$IV$88</definedName>
    <definedName name="Z_CF25EF4C_FFAB_11D1_98B7_00C04FC96ABD_.wvu.Rows" hidden="1">[96]BOP!$A$36:$IV$36,[96]BOP!$A$44:$IV$44,[96]BOP!$A$59:$IV$59,[96]BOP!#REF!,[96]BOP!#REF!,[96]BOP!$A$81:$IV$88</definedName>
    <definedName name="Z_CF25EF4D_FFAB_11D1_98B7_00C04FC96ABD_.wvu.Rows" hidden="1">[96]BOP!$A$36:$IV$36,[96]BOP!$A$44:$IV$44,[96]BOP!$A$59:$IV$59,[96]BOP!#REF!,[96]BOP!#REF!,[96]BOP!$A$81:$IV$88</definedName>
    <definedName name="Z_CF25EF4E_FFAB_11D1_98B7_00C04FC96ABD_.wvu.Rows" hidden="1">[96]BOP!$A$36:$IV$36,[96]BOP!$A$44:$IV$44,[96]BOP!$A$59:$IV$59,[96]BOP!#REF!,[96]BOP!#REF!,[96]BOP!$A$79:$IV$79,[96]BOP!$A$81:$IV$88,[96]BOP!#REF!</definedName>
    <definedName name="Z_CF25EF4F_FFAB_11D1_98B7_00C04FC96ABD_.wvu.Rows" hidden="1">[96]BOP!$A$36:$IV$36,[96]BOP!$A$44:$IV$44,[96]BOP!$A$59:$IV$59,[96]BOP!#REF!,[96]BOP!#REF!,[96]BOP!$A$79:$IV$79,[96]BOP!$A$81:$IV$88</definedName>
    <definedName name="Z_CF25EF50_FFAB_11D1_98B7_00C04FC96ABD_.wvu.Rows" hidden="1">[96]BOP!$A$36:$IV$36,[96]BOP!$A$44:$IV$44,[96]BOP!$A$59:$IV$59,[96]BOP!#REF!,[96]BOP!#REF!,[96]BOP!$A$79:$IV$79,[96]BOP!#REF!</definedName>
    <definedName name="Z_CF25EF51_FFAB_11D1_98B7_00C04FC96ABD_.wvu.Rows" hidden="1">[96]BOP!$A$36:$IV$36,[96]BOP!$A$44:$IV$44,[96]BOP!$A$59:$IV$59,[96]BOP!#REF!,[96]BOP!#REF!,[96]BOP!$A$79:$IV$79,[96]BOP!$A$81:$IV$88,[96]BOP!#REF!</definedName>
    <definedName name="Z_CF25EF52_FFAB_11D1_98B7_00C04FC96ABD_.wvu.Rows" hidden="1">[96]BOP!$A$36:$IV$36,[96]BOP!$A$44:$IV$44,[96]BOP!$A$59:$IV$59,[96]BOP!#REF!,[96]BOP!#REF!,[96]BOP!$A$79:$IV$79,[96]BOP!$A$81:$IV$88,[96]BOP!#REF!</definedName>
    <definedName name="Z_CF25EF53_FFAB_11D1_98B7_00C04FC96ABD_.wvu.Rows" hidden="1">[96]BOP!$A$36:$IV$36,[96]BOP!$A$44:$IV$44,[96]BOP!$A$59:$IV$59,[96]BOP!#REF!,[96]BOP!#REF!,[96]BOP!$A$79:$IV$79,[96]BOP!$A$81:$IV$88,[96]BOP!#REF!</definedName>
    <definedName name="Z_CF25EF55_FFAB_11D1_98B7_00C04FC96ABD_.wvu.Rows" hidden="1">[96]BOP!$A$36:$IV$36,[96]BOP!$A$44:$IV$44,[96]BOP!$A$59:$IV$59,[96]BOP!#REF!,[96]BOP!#REF!,[96]BOP!$A$79:$IV$79,[96]BOP!$A$81:$IV$88,[96]BOP!#REF!,[96]BOP!#REF!</definedName>
    <definedName name="Z_CF25EF56_FFAB_11D1_98B7_00C04FC96ABD_.wvu.Rows" hidden="1">[96]BOP!$A$36:$IV$36,[96]BOP!$A$44:$IV$44,[96]BOP!$A$59:$IV$59,[96]BOP!#REF!,[96]BOP!#REF!,[96]BOP!$A$79:$IV$79,[96]BOP!$A$81:$IV$88,[96]BOP!#REF!,[96]BOP!#REF!</definedName>
    <definedName name="Z_CF25EF57_FFAB_11D1_98B7_00C04FC96ABD_.wvu.Rows" hidden="1">[96]BOP!$A$36:$IV$36,[96]BOP!$A$44:$IV$44,[96]BOP!$A$59:$IV$59,[96]BOP!#REF!,[96]BOP!#REF!,[96]BOP!$A$79:$IV$79</definedName>
    <definedName name="Z_E6B74681_BCE1_11D2_BFD1_00A02466506E_.wvu.PrintTitles" hidden="1">[148]SUMMARY!$B$1:$D$65536,[148]SUMMARY!$A$3:$IV$5</definedName>
    <definedName name="Z_EA8011E5_017A_11D2_98BD_00C04FC96ABD_.wvu.Rows" hidden="1">[96]BOP!$A$36:$IV$36,[96]BOP!$A$44:$IV$44,[96]BOP!$A$59:$IV$59,[96]BOP!#REF!,[96]BOP!#REF!,[96]BOP!$A$79:$IV$79,[96]BOP!$A$81:$IV$88</definedName>
    <definedName name="Z_EA8011E6_017A_11D2_98BD_00C04FC96ABD_.wvu.Rows" hidden="1">[96]BOP!$A$36:$IV$36,[96]BOP!$A$44:$IV$44,[96]BOP!$A$59:$IV$59,[96]BOP!#REF!,[96]BOP!#REF!,[96]BOP!$A$79:$IV$79,[96]BOP!#REF!</definedName>
    <definedName name="Z_EA8011E9_017A_11D2_98BD_00C04FC96ABD_.wvu.Rows" hidden="1">[96]BOP!$A$36:$IV$36,[96]BOP!$A$44:$IV$44,[96]BOP!$A$59:$IV$59,[96]BOP!#REF!,[96]BOP!#REF!,[96]BOP!$A$79:$IV$79,[96]BOP!$A$81:$IV$88,[96]BOP!#REF!</definedName>
    <definedName name="Z_EA8011EC_017A_11D2_98BD_00C04FC96ABD_.wvu.Rows" hidden="1">[96]BOP!$A$36:$IV$36,[96]BOP!$A$44:$IV$44,[96]BOP!$A$59:$IV$59,[96]BOP!#REF!,[96]BOP!#REF!,[96]BOP!$A$79:$IV$79,[96]BOP!$A$81:$IV$88,[96]BOP!#REF!,[96]BOP!#REF!</definedName>
    <definedName name="Z_EA86CE3A_00A2_11D2_98BC_00C04FC96ABD_.wvu.Rows" hidden="1">[96]BOP!$A$36:$IV$36,[96]BOP!$A$44:$IV$44,[96]BOP!$A$59:$IV$59,[96]BOP!#REF!,[96]BOP!#REF!,[96]BOP!$A$81:$IV$88</definedName>
    <definedName name="Z_EA86CE3B_00A2_11D2_98BC_00C04FC96ABD_.wvu.Rows" hidden="1">[96]BOP!$A$36:$IV$36,[96]BOP!$A$44:$IV$44,[96]BOP!$A$59:$IV$59,[96]BOP!#REF!,[96]BOP!#REF!,[96]BOP!$A$81:$IV$88</definedName>
    <definedName name="Z_EA86CE3C_00A2_11D2_98BC_00C04FC96ABD_.wvu.Rows" hidden="1">[96]BOP!$A$36:$IV$36,[96]BOP!$A$44:$IV$44,[96]BOP!$A$59:$IV$59,[96]BOP!#REF!,[96]BOP!#REF!,[96]BOP!$A$81:$IV$88</definedName>
    <definedName name="Z_EA86CE3D_00A2_11D2_98BC_00C04FC96ABD_.wvu.Rows" hidden="1">[96]BOP!$A$36:$IV$36,[96]BOP!$A$44:$IV$44,[96]BOP!$A$59:$IV$59,[96]BOP!#REF!,[96]BOP!#REF!,[96]BOP!$A$81:$IV$88</definedName>
    <definedName name="Z_EA86CE3E_00A2_11D2_98BC_00C04FC96ABD_.wvu.Rows" hidden="1">[96]BOP!$A$36:$IV$36,[96]BOP!$A$44:$IV$44,[96]BOP!$A$59:$IV$59,[96]BOP!#REF!,[96]BOP!#REF!,[96]BOP!$A$79:$IV$79,[96]BOP!$A$81:$IV$88,[96]BOP!#REF!</definedName>
    <definedName name="Z_EA86CE3F_00A2_11D2_98BC_00C04FC96ABD_.wvu.Rows" hidden="1">[96]BOP!$A$36:$IV$36,[96]BOP!$A$44:$IV$44,[96]BOP!$A$59:$IV$59,[96]BOP!#REF!,[96]BOP!#REF!,[96]BOP!$A$79:$IV$79,[96]BOP!$A$81:$IV$88</definedName>
    <definedName name="Z_EA86CE40_00A2_11D2_98BC_00C04FC96ABD_.wvu.Rows" hidden="1">[96]BOP!$A$36:$IV$36,[96]BOP!$A$44:$IV$44,[96]BOP!$A$59:$IV$59,[96]BOP!#REF!,[96]BOP!#REF!,[96]BOP!$A$79:$IV$79,[96]BOP!#REF!</definedName>
    <definedName name="Z_EA86CE41_00A2_11D2_98BC_00C04FC96ABD_.wvu.Rows" hidden="1">[96]BOP!$A$36:$IV$36,[96]BOP!$A$44:$IV$44,[96]BOP!$A$59:$IV$59,[96]BOP!#REF!,[96]BOP!#REF!,[96]BOP!$A$79:$IV$79,[96]BOP!$A$81:$IV$88,[96]BOP!#REF!</definedName>
    <definedName name="Z_EA86CE42_00A2_11D2_98BC_00C04FC96ABD_.wvu.Rows" hidden="1">[96]BOP!$A$36:$IV$36,[96]BOP!$A$44:$IV$44,[96]BOP!$A$59:$IV$59,[96]BOP!#REF!,[96]BOP!#REF!,[96]BOP!$A$79:$IV$79,[96]BOP!$A$81:$IV$88,[96]BOP!#REF!</definedName>
    <definedName name="Z_EA86CE43_00A2_11D2_98BC_00C04FC96ABD_.wvu.Rows" hidden="1">[96]BOP!$A$36:$IV$36,[96]BOP!$A$44:$IV$44,[96]BOP!$A$59:$IV$59,[96]BOP!#REF!,[96]BOP!#REF!,[96]BOP!$A$79:$IV$79,[96]BOP!$A$81:$IV$88,[96]BOP!#REF!</definedName>
    <definedName name="Z_EA86CE45_00A2_11D2_98BC_00C04FC96ABD_.wvu.Rows" hidden="1">[96]BOP!$A$36:$IV$36,[96]BOP!$A$44:$IV$44,[96]BOP!$A$59:$IV$59,[96]BOP!#REF!,[96]BOP!#REF!,[96]BOP!$A$79:$IV$79,[96]BOP!$A$81:$IV$88,[96]BOP!#REF!,[96]BOP!#REF!</definedName>
    <definedName name="Z_EA86CE46_00A2_11D2_98BC_00C04FC96ABD_.wvu.Rows" hidden="1">[96]BOP!$A$36:$IV$36,[96]BOP!$A$44:$IV$44,[96]BOP!$A$59:$IV$59,[96]BOP!#REF!,[96]BOP!#REF!,[96]BOP!$A$79:$IV$79,[96]BOP!$A$81:$IV$88,[96]BOP!#REF!,[96]BOP!#REF!</definedName>
    <definedName name="Z_EA86CE47_00A2_11D2_98BC_00C04FC96ABD_.wvu.Rows" hidden="1">[96]BOP!$A$36:$IV$36,[96]BOP!$A$44:$IV$44,[96]BOP!$A$59:$IV$59,[96]BOP!#REF!,[96]BOP!#REF!,[96]BOP!$A$79:$IV$79</definedName>
    <definedName name="zamezam" hidden="1">[150]nezamestnanost!#REF!</definedName>
    <definedName name="zb" hidden="1">{"WEO",#N/A,FALSE,"T"}</definedName>
    <definedName name="zc" hidden="1">{"Tab1",#N/A,FALSE,"P";"Tab2",#N/A,FALSE,"P"}</definedName>
    <definedName name="zczxcz" hidden="1">{"Tab1",#N/A,FALSE,"P";"Tab2",#N/A,FALSE,"P"}</definedName>
    <definedName name="zg" localSheetId="4">[99]!Modul1.dialshow</definedName>
    <definedName name="zg">[99]!Modul1.dialshow</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tr" localSheetId="29" hidden="1">{"'előző év december'!$A$2:$CP$214"}</definedName>
    <definedName name="ztr" hidden="1">{"'előző év december'!$A$2:$CP$214"}</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localSheetId="29" hidden="1">{"'előző év december'!$A$2:$CP$214"}</definedName>
    <definedName name="zzz" hidden="1">{"'előző év december'!$A$2:$CP$214"}</definedName>
    <definedName name="zzzz" localSheetId="29" hidden="1">[1]Market!#REF!</definedName>
    <definedName name="zzzz" hidden="1">[2]Market!#REF!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7" i="97" l="1"/>
  <c r="G16" i="97"/>
  <c r="D20" i="96"/>
  <c r="G18" i="97"/>
  <c r="F17" i="96"/>
  <c r="E17" i="96"/>
  <c r="D17" i="96"/>
  <c r="C17" i="96"/>
  <c r="F16" i="96"/>
  <c r="H20" i="96" s="1"/>
  <c r="E16" i="96"/>
  <c r="E20" i="96" s="1"/>
  <c r="D16" i="96"/>
  <c r="C16" i="96"/>
  <c r="G15" i="96"/>
  <c r="G14" i="96"/>
  <c r="G13" i="96"/>
  <c r="F12" i="96"/>
  <c r="E12" i="96"/>
  <c r="D12" i="96"/>
  <c r="C12" i="96"/>
  <c r="E18" i="96" l="1"/>
  <c r="F20" i="96"/>
  <c r="F21" i="96"/>
  <c r="G12" i="96"/>
  <c r="C18" i="96"/>
  <c r="G17" i="96"/>
  <c r="D18" i="96"/>
  <c r="F18" i="96"/>
  <c r="H21" i="96"/>
  <c r="D21" i="96"/>
  <c r="E21" i="96"/>
  <c r="G16" i="96"/>
  <c r="C12" i="95" l="1"/>
  <c r="C11" i="95"/>
  <c r="C10" i="95"/>
  <c r="C13" i="95" s="1"/>
  <c r="D21" i="94"/>
  <c r="C21" i="94"/>
  <c r="D14" i="94"/>
  <c r="E14" i="94" s="1"/>
  <c r="D13" i="94"/>
  <c r="E13" i="94" s="1"/>
  <c r="D12" i="94"/>
  <c r="E15" i="93"/>
  <c r="D15" i="93"/>
  <c r="E14" i="93"/>
  <c r="D14" i="93"/>
  <c r="E13" i="93"/>
  <c r="E12" i="93"/>
  <c r="D12" i="93"/>
  <c r="L15" i="89"/>
  <c r="K15" i="89"/>
  <c r="J15" i="89"/>
  <c r="I15" i="89"/>
  <c r="H15" i="89"/>
  <c r="G15" i="89"/>
  <c r="F15" i="89"/>
  <c r="E15" i="89"/>
  <c r="D15" i="89"/>
  <c r="D11" i="95" l="1"/>
  <c r="D12" i="95"/>
  <c r="D10" i="95"/>
  <c r="D13" i="95" s="1"/>
  <c r="B29" i="74"/>
  <c r="C33" i="74"/>
  <c r="B33" i="74"/>
  <c r="C32" i="74"/>
  <c r="B32" i="74"/>
  <c r="C31" i="74"/>
  <c r="B31" i="74"/>
  <c r="C30" i="74"/>
  <c r="B30" i="74"/>
  <c r="C29" i="74"/>
  <c r="C13" i="74"/>
  <c r="B13" i="74"/>
  <c r="C12" i="74"/>
  <c r="B12" i="74"/>
  <c r="C11" i="74"/>
  <c r="B11" i="74"/>
  <c r="C10" i="74"/>
  <c r="B10" i="74"/>
  <c r="C9" i="74"/>
  <c r="B9" i="74"/>
  <c r="E55" i="59" l="1"/>
  <c r="E54" i="59"/>
  <c r="E53" i="59"/>
  <c r="E52" i="59"/>
  <c r="E51" i="59"/>
  <c r="E50" i="59"/>
  <c r="E49" i="59"/>
  <c r="E48" i="59"/>
  <c r="E47" i="59"/>
  <c r="E46" i="59"/>
  <c r="E45" i="59"/>
  <c r="E44" i="59"/>
  <c r="E43" i="59"/>
  <c r="E42" i="59"/>
  <c r="E41" i="59"/>
  <c r="E40" i="59"/>
  <c r="E39" i="59"/>
  <c r="E38" i="59"/>
  <c r="E37" i="59"/>
  <c r="E36" i="59"/>
  <c r="E35" i="59"/>
  <c r="E34" i="59"/>
  <c r="E33" i="59"/>
  <c r="E32" i="59"/>
  <c r="E31" i="59"/>
  <c r="E30" i="59"/>
  <c r="D10" i="59"/>
  <c r="B10" i="59"/>
  <c r="M567" i="57"/>
  <c r="L567" i="57"/>
  <c r="K567" i="57"/>
  <c r="J567" i="57"/>
  <c r="M566" i="57"/>
  <c r="L566" i="57"/>
  <c r="K566" i="57"/>
  <c r="J566" i="57"/>
  <c r="M565" i="57"/>
  <c r="L565" i="57"/>
  <c r="K565" i="57"/>
  <c r="J565" i="57"/>
  <c r="M564" i="57"/>
  <c r="L564" i="57"/>
  <c r="K564" i="57"/>
  <c r="J564" i="57"/>
  <c r="M563" i="57"/>
  <c r="L563" i="57"/>
  <c r="K563" i="57"/>
  <c r="J563" i="57"/>
  <c r="M562" i="57"/>
  <c r="L562" i="57"/>
  <c r="K562" i="57"/>
  <c r="J562" i="57"/>
  <c r="M561" i="57"/>
  <c r="L561" i="57"/>
  <c r="K561" i="57"/>
  <c r="J561" i="57"/>
  <c r="M560" i="57"/>
  <c r="L560" i="57"/>
  <c r="K560" i="57"/>
  <c r="J560" i="57"/>
  <c r="M559" i="57"/>
  <c r="L559" i="57"/>
  <c r="K559" i="57"/>
  <c r="J559" i="57"/>
  <c r="M558" i="57"/>
  <c r="L558" i="57"/>
  <c r="K558" i="57"/>
  <c r="J558" i="57"/>
  <c r="M557" i="57"/>
  <c r="L557" i="57"/>
  <c r="K557" i="57"/>
  <c r="J557" i="57"/>
  <c r="M556" i="57"/>
  <c r="L556" i="57"/>
  <c r="K556" i="57"/>
  <c r="J556" i="57"/>
  <c r="M555" i="57"/>
  <c r="L555" i="57"/>
  <c r="K555" i="57"/>
  <c r="J555" i="57"/>
  <c r="M554" i="57"/>
  <c r="L554" i="57"/>
  <c r="K554" i="57"/>
  <c r="J554" i="57"/>
  <c r="M553" i="57"/>
  <c r="L553" i="57"/>
  <c r="K553" i="57"/>
  <c r="J553" i="57"/>
  <c r="M552" i="57"/>
  <c r="L552" i="57"/>
  <c r="K552" i="57"/>
  <c r="J552" i="57"/>
  <c r="M551" i="57"/>
  <c r="L551" i="57"/>
  <c r="K551" i="57"/>
  <c r="J551" i="57"/>
  <c r="M550" i="57"/>
  <c r="L550" i="57"/>
  <c r="K550" i="57"/>
  <c r="J550" i="57"/>
  <c r="M549" i="57"/>
  <c r="L549" i="57"/>
  <c r="K549" i="57"/>
  <c r="J549" i="57"/>
  <c r="M548" i="57"/>
  <c r="L548" i="57"/>
  <c r="K548" i="57"/>
  <c r="J548" i="57"/>
  <c r="M547" i="57"/>
  <c r="L547" i="57"/>
  <c r="K547" i="57"/>
  <c r="J547" i="57"/>
  <c r="M546" i="57"/>
  <c r="L546" i="57"/>
  <c r="K546" i="57"/>
  <c r="J546" i="57"/>
  <c r="M545" i="57"/>
  <c r="L545" i="57"/>
  <c r="K545" i="57"/>
  <c r="J545" i="57"/>
  <c r="M544" i="57"/>
  <c r="L544" i="57"/>
  <c r="K544" i="57"/>
  <c r="J544" i="57"/>
  <c r="M543" i="57"/>
  <c r="L543" i="57"/>
  <c r="K543" i="57"/>
  <c r="J543" i="57"/>
  <c r="M542" i="57"/>
  <c r="L542" i="57"/>
  <c r="K542" i="57"/>
  <c r="J542" i="57"/>
  <c r="M541" i="57"/>
  <c r="L541" i="57"/>
  <c r="K541" i="57"/>
  <c r="J541" i="57"/>
  <c r="M540" i="57"/>
  <c r="L540" i="57"/>
  <c r="K540" i="57"/>
  <c r="J540" i="57"/>
  <c r="M539" i="57"/>
  <c r="L539" i="57"/>
  <c r="K539" i="57"/>
  <c r="J539" i="57"/>
  <c r="M538" i="57"/>
  <c r="L538" i="57"/>
  <c r="K538" i="57"/>
  <c r="J538" i="57"/>
  <c r="M537" i="57"/>
  <c r="L537" i="57"/>
  <c r="K537" i="57"/>
  <c r="J537" i="57"/>
  <c r="M536" i="57"/>
  <c r="L536" i="57"/>
  <c r="K536" i="57"/>
  <c r="J536" i="57"/>
  <c r="M535" i="57"/>
  <c r="L535" i="57"/>
  <c r="K535" i="57"/>
  <c r="J535" i="57"/>
  <c r="M534" i="57"/>
  <c r="L534" i="57"/>
  <c r="K534" i="57"/>
  <c r="J534" i="57"/>
  <c r="M533" i="57"/>
  <c r="L533" i="57"/>
  <c r="K533" i="57"/>
  <c r="J533" i="57"/>
  <c r="M532" i="57"/>
  <c r="L532" i="57"/>
  <c r="K532" i="57"/>
  <c r="J532" i="57"/>
  <c r="M531" i="57"/>
  <c r="L531" i="57"/>
  <c r="K531" i="57"/>
  <c r="J531" i="57"/>
  <c r="M530" i="57"/>
  <c r="L530" i="57"/>
  <c r="K530" i="57"/>
  <c r="J530" i="57"/>
  <c r="M529" i="57"/>
  <c r="L529" i="57"/>
  <c r="K529" i="57"/>
  <c r="J529" i="57"/>
  <c r="M528" i="57"/>
  <c r="L528" i="57"/>
  <c r="K528" i="57"/>
  <c r="J528" i="57"/>
  <c r="M527" i="57"/>
  <c r="L527" i="57"/>
  <c r="K527" i="57"/>
  <c r="J527" i="57"/>
  <c r="M526" i="57"/>
  <c r="L526" i="57"/>
  <c r="K526" i="57"/>
  <c r="J526" i="57"/>
  <c r="M525" i="57"/>
  <c r="L525" i="57"/>
  <c r="K525" i="57"/>
  <c r="J525" i="57"/>
  <c r="M524" i="57"/>
  <c r="L524" i="57"/>
  <c r="K524" i="57"/>
  <c r="J524" i="57"/>
  <c r="M523" i="57"/>
  <c r="L523" i="57"/>
  <c r="K523" i="57"/>
  <c r="J523" i="57"/>
  <c r="M522" i="57"/>
  <c r="L522" i="57"/>
  <c r="K522" i="57"/>
  <c r="J522" i="57"/>
  <c r="M521" i="57"/>
  <c r="L521" i="57"/>
  <c r="K521" i="57"/>
  <c r="J521" i="57"/>
  <c r="M520" i="57"/>
  <c r="L520" i="57"/>
  <c r="K520" i="57"/>
  <c r="J520" i="57"/>
  <c r="M519" i="57"/>
  <c r="L519" i="57"/>
  <c r="K519" i="57"/>
  <c r="J519" i="57"/>
  <c r="M518" i="57"/>
  <c r="L518" i="57"/>
  <c r="K518" i="57"/>
  <c r="J518" i="57"/>
  <c r="M517" i="57"/>
  <c r="L517" i="57"/>
  <c r="K517" i="57"/>
  <c r="J517" i="57"/>
  <c r="M516" i="57"/>
  <c r="L516" i="57"/>
  <c r="K516" i="57"/>
  <c r="J516" i="57"/>
  <c r="M515" i="57"/>
  <c r="L515" i="57"/>
  <c r="K515" i="57"/>
  <c r="J515" i="57"/>
  <c r="M514" i="57"/>
  <c r="L514" i="57"/>
  <c r="K514" i="57"/>
  <c r="J514" i="57"/>
  <c r="M513" i="57"/>
  <c r="L513" i="57"/>
  <c r="K513" i="57"/>
  <c r="J513" i="57"/>
  <c r="M512" i="57"/>
  <c r="L512" i="57"/>
  <c r="K512" i="57"/>
  <c r="J512" i="57"/>
  <c r="M511" i="57"/>
  <c r="L511" i="57"/>
  <c r="K511" i="57"/>
  <c r="J511" i="57"/>
  <c r="M510" i="57"/>
  <c r="L510" i="57"/>
  <c r="K510" i="57"/>
  <c r="J510" i="57"/>
  <c r="M509" i="57"/>
  <c r="L509" i="57"/>
  <c r="K509" i="57"/>
  <c r="J509" i="57"/>
  <c r="M508" i="57"/>
  <c r="L508" i="57"/>
  <c r="K508" i="57"/>
  <c r="J508" i="57"/>
  <c r="M507" i="57"/>
  <c r="L507" i="57"/>
  <c r="K507" i="57"/>
  <c r="J507" i="57"/>
  <c r="M506" i="57"/>
  <c r="L506" i="57"/>
  <c r="K506" i="57"/>
  <c r="J506" i="57"/>
  <c r="M505" i="57"/>
  <c r="L505" i="57"/>
  <c r="K505" i="57"/>
  <c r="J505" i="57"/>
  <c r="M504" i="57"/>
  <c r="L504" i="57"/>
  <c r="K504" i="57"/>
  <c r="J504" i="57"/>
  <c r="M503" i="57"/>
  <c r="L503" i="57"/>
  <c r="K503" i="57"/>
  <c r="J503" i="57"/>
  <c r="M502" i="57"/>
  <c r="L502" i="57"/>
  <c r="K502" i="57"/>
  <c r="J502" i="57"/>
  <c r="M501" i="57"/>
  <c r="L501" i="57"/>
  <c r="K501" i="57"/>
  <c r="J501" i="57"/>
  <c r="M500" i="57"/>
  <c r="L500" i="57"/>
  <c r="K500" i="57"/>
  <c r="J500" i="57"/>
  <c r="M499" i="57"/>
  <c r="L499" i="57"/>
  <c r="K499" i="57"/>
  <c r="J499" i="57"/>
  <c r="M498" i="57"/>
  <c r="L498" i="57"/>
  <c r="K498" i="57"/>
  <c r="J498" i="57"/>
  <c r="M497" i="57"/>
  <c r="L497" i="57"/>
  <c r="K497" i="57"/>
  <c r="J497" i="57"/>
  <c r="M496" i="57"/>
  <c r="L496" i="57"/>
  <c r="K496" i="57"/>
  <c r="J496" i="57"/>
  <c r="M495" i="57"/>
  <c r="L495" i="57"/>
  <c r="K495" i="57"/>
  <c r="J495" i="57"/>
  <c r="M494" i="57"/>
  <c r="L494" i="57"/>
  <c r="K494" i="57"/>
  <c r="J494" i="57"/>
  <c r="M493" i="57"/>
  <c r="L493" i="57"/>
  <c r="K493" i="57"/>
  <c r="J493" i="57"/>
  <c r="M492" i="57"/>
  <c r="L492" i="57"/>
  <c r="K492" i="57"/>
  <c r="J492" i="57"/>
  <c r="M491" i="57"/>
  <c r="L491" i="57"/>
  <c r="K491" i="57"/>
  <c r="J491" i="57"/>
  <c r="M490" i="57"/>
  <c r="L490" i="57"/>
  <c r="K490" i="57"/>
  <c r="J490" i="57"/>
  <c r="M489" i="57"/>
  <c r="L489" i="57"/>
  <c r="K489" i="57"/>
  <c r="J489" i="57"/>
  <c r="M488" i="57"/>
  <c r="L488" i="57"/>
  <c r="K488" i="57"/>
  <c r="J488" i="57"/>
  <c r="M487" i="57"/>
  <c r="L487" i="57"/>
  <c r="K487" i="57"/>
  <c r="J487" i="57"/>
  <c r="M486" i="57"/>
  <c r="L486" i="57"/>
  <c r="K486" i="57"/>
  <c r="J486" i="57"/>
  <c r="M485" i="57"/>
  <c r="L485" i="57"/>
  <c r="K485" i="57"/>
  <c r="J485" i="57"/>
  <c r="M484" i="57"/>
  <c r="L484" i="57"/>
  <c r="K484" i="57"/>
  <c r="J484" i="57"/>
  <c r="M483" i="57"/>
  <c r="L483" i="57"/>
  <c r="K483" i="57"/>
  <c r="J483" i="57"/>
  <c r="M482" i="57"/>
  <c r="L482" i="57"/>
  <c r="K482" i="57"/>
  <c r="J482" i="57"/>
  <c r="M481" i="57"/>
  <c r="L481" i="57"/>
  <c r="K481" i="57"/>
  <c r="J481" i="57"/>
  <c r="M480" i="57"/>
  <c r="L480" i="57"/>
  <c r="K480" i="57"/>
  <c r="J480" i="57"/>
  <c r="M479" i="57"/>
  <c r="L479" i="57"/>
  <c r="K479" i="57"/>
  <c r="J479" i="57"/>
  <c r="M478" i="57"/>
  <c r="L478" i="57"/>
  <c r="K478" i="57"/>
  <c r="J478" i="57"/>
  <c r="M477" i="57"/>
  <c r="L477" i="57"/>
  <c r="K477" i="57"/>
  <c r="J477" i="57"/>
  <c r="M476" i="57"/>
  <c r="L476" i="57"/>
  <c r="K476" i="57"/>
  <c r="J476" i="57"/>
  <c r="M475" i="57"/>
  <c r="L475" i="57"/>
  <c r="K475" i="57"/>
  <c r="J475" i="57"/>
  <c r="M474" i="57"/>
  <c r="L474" i="57"/>
  <c r="K474" i="57"/>
  <c r="J474" i="57"/>
  <c r="M473" i="57"/>
  <c r="L473" i="57"/>
  <c r="K473" i="57"/>
  <c r="J473" i="57"/>
  <c r="M472" i="57"/>
  <c r="L472" i="57"/>
  <c r="K472" i="57"/>
  <c r="J472" i="57"/>
  <c r="M471" i="57"/>
  <c r="L471" i="57"/>
  <c r="K471" i="57"/>
  <c r="J471" i="57"/>
  <c r="M470" i="57"/>
  <c r="L470" i="57"/>
  <c r="K470" i="57"/>
  <c r="J470" i="57"/>
  <c r="M469" i="57"/>
  <c r="L469" i="57"/>
  <c r="K469" i="57"/>
  <c r="J469" i="57"/>
  <c r="M468" i="57"/>
  <c r="L468" i="57"/>
  <c r="K468" i="57"/>
  <c r="J468" i="57"/>
  <c r="M467" i="57"/>
  <c r="L467" i="57"/>
  <c r="K467" i="57"/>
  <c r="J467" i="57"/>
  <c r="M466" i="57"/>
  <c r="L466" i="57"/>
  <c r="K466" i="57"/>
  <c r="J466" i="57"/>
  <c r="M465" i="57"/>
  <c r="L465" i="57"/>
  <c r="K465" i="57"/>
  <c r="J465" i="57"/>
  <c r="M464" i="57"/>
  <c r="L464" i="57"/>
  <c r="K464" i="57"/>
  <c r="J464" i="57"/>
  <c r="M463" i="57"/>
  <c r="L463" i="57"/>
  <c r="K463" i="57"/>
  <c r="J463" i="57"/>
  <c r="M462" i="57"/>
  <c r="L462" i="57"/>
  <c r="K462" i="57"/>
  <c r="J462" i="57"/>
  <c r="M461" i="57"/>
  <c r="L461" i="57"/>
  <c r="K461" i="57"/>
  <c r="J461" i="57"/>
  <c r="M460" i="57"/>
  <c r="L460" i="57"/>
  <c r="K460" i="57"/>
  <c r="J460" i="57"/>
  <c r="M459" i="57"/>
  <c r="L459" i="57"/>
  <c r="K459" i="57"/>
  <c r="J459" i="57"/>
  <c r="M458" i="57"/>
  <c r="L458" i="57"/>
  <c r="K458" i="57"/>
  <c r="J458" i="57"/>
  <c r="M457" i="57"/>
  <c r="L457" i="57"/>
  <c r="K457" i="57"/>
  <c r="J457" i="57"/>
  <c r="M456" i="57"/>
  <c r="L456" i="57"/>
  <c r="K456" i="57"/>
  <c r="J456" i="57"/>
  <c r="M455" i="57"/>
  <c r="L455" i="57"/>
  <c r="K455" i="57"/>
  <c r="J455" i="57"/>
  <c r="M454" i="57"/>
  <c r="L454" i="57"/>
  <c r="K454" i="57"/>
  <c r="J454" i="57"/>
  <c r="M453" i="57"/>
  <c r="L453" i="57"/>
  <c r="K453" i="57"/>
  <c r="J453" i="57"/>
  <c r="M452" i="57"/>
  <c r="L452" i="57"/>
  <c r="K452" i="57"/>
  <c r="J452" i="57"/>
  <c r="M451" i="57"/>
  <c r="L451" i="57"/>
  <c r="K451" i="57"/>
  <c r="J451" i="57"/>
  <c r="M450" i="57"/>
  <c r="L450" i="57"/>
  <c r="K450" i="57"/>
  <c r="J450" i="57"/>
  <c r="M449" i="57"/>
  <c r="L449" i="57"/>
  <c r="K449" i="57"/>
  <c r="J449" i="57"/>
  <c r="M448" i="57"/>
  <c r="L448" i="57"/>
  <c r="K448" i="57"/>
  <c r="J448" i="57"/>
  <c r="M447" i="57"/>
  <c r="L447" i="57"/>
  <c r="K447" i="57"/>
  <c r="J447" i="57"/>
  <c r="M446" i="57"/>
  <c r="L446" i="57"/>
  <c r="K446" i="57"/>
  <c r="J446" i="57"/>
  <c r="M445" i="57"/>
  <c r="L445" i="57"/>
  <c r="K445" i="57"/>
  <c r="J445" i="57"/>
  <c r="M444" i="57"/>
  <c r="L444" i="57"/>
  <c r="K444" i="57"/>
  <c r="J444" i="57"/>
  <c r="M443" i="57"/>
  <c r="L443" i="57"/>
  <c r="K443" i="57"/>
  <c r="J443" i="57"/>
  <c r="M442" i="57"/>
  <c r="L442" i="57"/>
  <c r="K442" i="57"/>
  <c r="J442" i="57"/>
  <c r="M441" i="57"/>
  <c r="L441" i="57"/>
  <c r="K441" i="57"/>
  <c r="J441" i="57"/>
  <c r="M440" i="57"/>
  <c r="L440" i="57"/>
  <c r="K440" i="57"/>
  <c r="J440" i="57"/>
  <c r="M439" i="57"/>
  <c r="L439" i="57"/>
  <c r="K439" i="57"/>
  <c r="J439" i="57"/>
  <c r="M438" i="57"/>
  <c r="L438" i="57"/>
  <c r="K438" i="57"/>
  <c r="J438" i="57"/>
  <c r="M437" i="57"/>
  <c r="L437" i="57"/>
  <c r="K437" i="57"/>
  <c r="J437" i="57"/>
  <c r="M436" i="57"/>
  <c r="L436" i="57"/>
  <c r="K436" i="57"/>
  <c r="J436" i="57"/>
  <c r="M435" i="57"/>
  <c r="L435" i="57"/>
  <c r="K435" i="57"/>
  <c r="J435" i="57"/>
  <c r="M434" i="57"/>
  <c r="L434" i="57"/>
  <c r="K434" i="57"/>
  <c r="J434" i="57"/>
  <c r="M433" i="57"/>
  <c r="L433" i="57"/>
  <c r="K433" i="57"/>
  <c r="J433" i="57"/>
  <c r="M432" i="57"/>
  <c r="L432" i="57"/>
  <c r="K432" i="57"/>
  <c r="J432" i="57"/>
  <c r="M431" i="57"/>
  <c r="L431" i="57"/>
  <c r="K431" i="57"/>
  <c r="J431" i="57"/>
  <c r="M430" i="57"/>
  <c r="L430" i="57"/>
  <c r="K430" i="57"/>
  <c r="J430" i="57"/>
  <c r="M429" i="57"/>
  <c r="L429" i="57"/>
  <c r="K429" i="57"/>
  <c r="J429" i="57"/>
  <c r="M428" i="57"/>
  <c r="L428" i="57"/>
  <c r="K428" i="57"/>
  <c r="J428" i="57"/>
  <c r="M427" i="57"/>
  <c r="L427" i="57"/>
  <c r="K427" i="57"/>
  <c r="J427" i="57"/>
  <c r="M426" i="57"/>
  <c r="L426" i="57"/>
  <c r="K426" i="57"/>
  <c r="J426" i="57"/>
  <c r="M425" i="57"/>
  <c r="L425" i="57"/>
  <c r="K425" i="57"/>
  <c r="J425" i="57"/>
  <c r="M424" i="57"/>
  <c r="L424" i="57"/>
  <c r="K424" i="57"/>
  <c r="J424" i="57"/>
  <c r="M423" i="57"/>
  <c r="L423" i="57"/>
  <c r="K423" i="57"/>
  <c r="J423" i="57"/>
  <c r="M422" i="57"/>
  <c r="L422" i="57"/>
  <c r="K422" i="57"/>
  <c r="J422" i="57"/>
  <c r="M421" i="57"/>
  <c r="L421" i="57"/>
  <c r="K421" i="57"/>
  <c r="J421" i="57"/>
  <c r="M420" i="57"/>
  <c r="L420" i="57"/>
  <c r="K420" i="57"/>
  <c r="J420" i="57"/>
  <c r="M419" i="57"/>
  <c r="L419" i="57"/>
  <c r="K419" i="57"/>
  <c r="J419" i="57"/>
  <c r="M418" i="57"/>
  <c r="L418" i="57"/>
  <c r="K418" i="57"/>
  <c r="J418" i="57"/>
  <c r="M417" i="57"/>
  <c r="L417" i="57"/>
  <c r="K417" i="57"/>
  <c r="J417" i="57"/>
  <c r="M416" i="57"/>
  <c r="L416" i="57"/>
  <c r="K416" i="57"/>
  <c r="J416" i="57"/>
  <c r="M415" i="57"/>
  <c r="L415" i="57"/>
  <c r="K415" i="57"/>
  <c r="J415" i="57"/>
  <c r="M414" i="57"/>
  <c r="L414" i="57"/>
  <c r="K414" i="57"/>
  <c r="J414" i="57"/>
  <c r="M413" i="57"/>
  <c r="L413" i="57"/>
  <c r="K413" i="57"/>
  <c r="J413" i="57"/>
  <c r="M412" i="57"/>
  <c r="L412" i="57"/>
  <c r="K412" i="57"/>
  <c r="J412" i="57"/>
  <c r="M411" i="57"/>
  <c r="L411" i="57"/>
  <c r="K411" i="57"/>
  <c r="J411" i="57"/>
  <c r="M410" i="57"/>
  <c r="L410" i="57"/>
  <c r="K410" i="57"/>
  <c r="J410" i="57"/>
  <c r="M409" i="57"/>
  <c r="L409" i="57"/>
  <c r="K409" i="57"/>
  <c r="J409" i="57"/>
  <c r="M408" i="57"/>
  <c r="L408" i="57"/>
  <c r="K408" i="57"/>
  <c r="J408" i="57"/>
  <c r="M407" i="57"/>
  <c r="L407" i="57"/>
  <c r="K407" i="57"/>
  <c r="J407" i="57"/>
  <c r="M406" i="57"/>
  <c r="L406" i="57"/>
  <c r="K406" i="57"/>
  <c r="J406" i="57"/>
  <c r="M405" i="57"/>
  <c r="L405" i="57"/>
  <c r="K405" i="57"/>
  <c r="J405" i="57"/>
  <c r="M404" i="57"/>
  <c r="L404" i="57"/>
  <c r="K404" i="57"/>
  <c r="J404" i="57"/>
  <c r="M403" i="57"/>
  <c r="L403" i="57"/>
  <c r="K403" i="57"/>
  <c r="J403" i="57"/>
  <c r="M402" i="57"/>
  <c r="L402" i="57"/>
  <c r="K402" i="57"/>
  <c r="J402" i="57"/>
  <c r="M401" i="57"/>
  <c r="L401" i="57"/>
  <c r="K401" i="57"/>
  <c r="J401" i="57"/>
  <c r="M400" i="57"/>
  <c r="L400" i="57"/>
  <c r="K400" i="57"/>
  <c r="J400" i="57"/>
  <c r="M399" i="57"/>
  <c r="L399" i="57"/>
  <c r="K399" i="57"/>
  <c r="J399" i="57"/>
  <c r="M398" i="57"/>
  <c r="L398" i="57"/>
  <c r="K398" i="57"/>
  <c r="J398" i="57"/>
  <c r="M397" i="57"/>
  <c r="L397" i="57"/>
  <c r="K397" i="57"/>
  <c r="J397" i="57"/>
  <c r="M396" i="57"/>
  <c r="L396" i="57"/>
  <c r="K396" i="57"/>
  <c r="J396" i="57"/>
  <c r="M395" i="57"/>
  <c r="L395" i="57"/>
  <c r="K395" i="57"/>
  <c r="J395" i="57"/>
  <c r="M394" i="57"/>
  <c r="L394" i="57"/>
  <c r="K394" i="57"/>
  <c r="J394" i="57"/>
  <c r="M393" i="57"/>
  <c r="L393" i="57"/>
  <c r="K393" i="57"/>
  <c r="J393" i="57"/>
  <c r="M392" i="57"/>
  <c r="L392" i="57"/>
  <c r="K392" i="57"/>
  <c r="J392" i="57"/>
  <c r="M391" i="57"/>
  <c r="L391" i="57"/>
  <c r="K391" i="57"/>
  <c r="J391" i="57"/>
  <c r="M390" i="57"/>
  <c r="L390" i="57"/>
  <c r="K390" i="57"/>
  <c r="J390" i="57"/>
  <c r="M389" i="57"/>
  <c r="L389" i="57"/>
  <c r="K389" i="57"/>
  <c r="J389" i="57"/>
  <c r="M388" i="57"/>
  <c r="L388" i="57"/>
  <c r="K388" i="57"/>
  <c r="J388" i="57"/>
  <c r="M387" i="57"/>
  <c r="L387" i="57"/>
  <c r="K387" i="57"/>
  <c r="J387" i="57"/>
  <c r="M386" i="57"/>
  <c r="L386" i="57"/>
  <c r="K386" i="57"/>
  <c r="J386" i="57"/>
  <c r="M385" i="57"/>
  <c r="L385" i="57"/>
  <c r="K385" i="57"/>
  <c r="J385" i="57"/>
  <c r="M384" i="57"/>
  <c r="L384" i="57"/>
  <c r="K384" i="57"/>
  <c r="J384" i="57"/>
  <c r="M383" i="57"/>
  <c r="L383" i="57"/>
  <c r="K383" i="57"/>
  <c r="J383" i="57"/>
  <c r="M382" i="57"/>
  <c r="L382" i="57"/>
  <c r="K382" i="57"/>
  <c r="J382" i="57"/>
  <c r="M381" i="57"/>
  <c r="L381" i="57"/>
  <c r="K381" i="57"/>
  <c r="J381" i="57"/>
  <c r="M380" i="57"/>
  <c r="L380" i="57"/>
  <c r="K380" i="57"/>
  <c r="J380" i="57"/>
  <c r="M379" i="57"/>
  <c r="L379" i="57"/>
  <c r="K379" i="57"/>
  <c r="J379" i="57"/>
  <c r="M378" i="57"/>
  <c r="L378" i="57"/>
  <c r="K378" i="57"/>
  <c r="J378" i="57"/>
  <c r="M377" i="57"/>
  <c r="L377" i="57"/>
  <c r="K377" i="57"/>
  <c r="J377" i="57"/>
  <c r="M376" i="57"/>
  <c r="L376" i="57"/>
  <c r="K376" i="57"/>
  <c r="J376" i="57"/>
  <c r="M375" i="57"/>
  <c r="L375" i="57"/>
  <c r="K375" i="57"/>
  <c r="J375" i="57"/>
  <c r="M374" i="57"/>
  <c r="L374" i="57"/>
  <c r="K374" i="57"/>
  <c r="J374" i="57"/>
  <c r="M373" i="57"/>
  <c r="L373" i="57"/>
  <c r="K373" i="57"/>
  <c r="J373" i="57"/>
  <c r="M372" i="57"/>
  <c r="L372" i="57"/>
  <c r="K372" i="57"/>
  <c r="J372" i="57"/>
  <c r="M371" i="57"/>
  <c r="L371" i="57"/>
  <c r="K371" i="57"/>
  <c r="J371" i="57"/>
  <c r="M370" i="57"/>
  <c r="L370" i="57"/>
  <c r="K370" i="57"/>
  <c r="J370" i="57"/>
  <c r="M369" i="57"/>
  <c r="L369" i="57"/>
  <c r="K369" i="57"/>
  <c r="J369" i="57"/>
  <c r="M368" i="57"/>
  <c r="L368" i="57"/>
  <c r="K368" i="57"/>
  <c r="J368" i="57"/>
  <c r="M367" i="57"/>
  <c r="L367" i="57"/>
  <c r="K367" i="57"/>
  <c r="J367" i="57"/>
  <c r="M366" i="57"/>
  <c r="L366" i="57"/>
  <c r="K366" i="57"/>
  <c r="J366" i="57"/>
  <c r="M365" i="57"/>
  <c r="L365" i="57"/>
  <c r="K365" i="57"/>
  <c r="J365" i="57"/>
  <c r="M364" i="57"/>
  <c r="L364" i="57"/>
  <c r="K364" i="57"/>
  <c r="J364" i="57"/>
  <c r="M363" i="57"/>
  <c r="L363" i="57"/>
  <c r="K363" i="57"/>
  <c r="J363" i="57"/>
  <c r="M362" i="57"/>
  <c r="L362" i="57"/>
  <c r="K362" i="57"/>
  <c r="J362" i="57"/>
  <c r="M361" i="57"/>
  <c r="L361" i="57"/>
  <c r="K361" i="57"/>
  <c r="J361" i="57"/>
  <c r="M360" i="57"/>
  <c r="L360" i="57"/>
  <c r="K360" i="57"/>
  <c r="J360" i="57"/>
  <c r="M359" i="57"/>
  <c r="L359" i="57"/>
  <c r="K359" i="57"/>
  <c r="J359" i="57"/>
  <c r="M358" i="57"/>
  <c r="L358" i="57"/>
  <c r="K358" i="57"/>
  <c r="J358" i="57"/>
  <c r="M357" i="57"/>
  <c r="L357" i="57"/>
  <c r="K357" i="57"/>
  <c r="J357" i="57"/>
  <c r="M356" i="57"/>
  <c r="L356" i="57"/>
  <c r="K356" i="57"/>
  <c r="J356" i="57"/>
  <c r="M355" i="57"/>
  <c r="L355" i="57"/>
  <c r="K355" i="57"/>
  <c r="J355" i="57"/>
  <c r="M354" i="57"/>
  <c r="L354" i="57"/>
  <c r="K354" i="57"/>
  <c r="J354" i="57"/>
  <c r="M353" i="57"/>
  <c r="L353" i="57"/>
  <c r="K353" i="57"/>
  <c r="J353" i="57"/>
  <c r="M352" i="57"/>
  <c r="L352" i="57"/>
  <c r="K352" i="57"/>
  <c r="J352" i="57"/>
  <c r="M351" i="57"/>
  <c r="L351" i="57"/>
  <c r="K351" i="57"/>
  <c r="J351" i="57"/>
  <c r="M350" i="57"/>
  <c r="L350" i="57"/>
  <c r="K350" i="57"/>
  <c r="J350" i="57"/>
  <c r="M349" i="57"/>
  <c r="L349" i="57"/>
  <c r="K349" i="57"/>
  <c r="J349" i="57"/>
  <c r="M348" i="57"/>
  <c r="L348" i="57"/>
  <c r="K348" i="57"/>
  <c r="J348" i="57"/>
  <c r="M347" i="57"/>
  <c r="L347" i="57"/>
  <c r="K347" i="57"/>
  <c r="J347" i="57"/>
  <c r="M346" i="57"/>
  <c r="L346" i="57"/>
  <c r="K346" i="57"/>
  <c r="J346" i="57"/>
  <c r="M345" i="57"/>
  <c r="L345" i="57"/>
  <c r="K345" i="57"/>
  <c r="J345" i="57"/>
  <c r="M344" i="57"/>
  <c r="L344" i="57"/>
  <c r="K344" i="57"/>
  <c r="J344" i="57"/>
  <c r="M343" i="57"/>
  <c r="L343" i="57"/>
  <c r="K343" i="57"/>
  <c r="J343" i="57"/>
  <c r="M342" i="57"/>
  <c r="L342" i="57"/>
  <c r="K342" i="57"/>
  <c r="J342" i="57"/>
  <c r="M341" i="57"/>
  <c r="L341" i="57"/>
  <c r="K341" i="57"/>
  <c r="J341" i="57"/>
  <c r="M340" i="57"/>
  <c r="L340" i="57"/>
  <c r="K340" i="57"/>
  <c r="J340" i="57"/>
  <c r="M339" i="57"/>
  <c r="L339" i="57"/>
  <c r="K339" i="57"/>
  <c r="J339" i="57"/>
  <c r="M338" i="57"/>
  <c r="L338" i="57"/>
  <c r="K338" i="57"/>
  <c r="J338" i="57"/>
  <c r="M337" i="57"/>
  <c r="L337" i="57"/>
  <c r="K337" i="57"/>
  <c r="J337" i="57"/>
  <c r="M336" i="57"/>
  <c r="L336" i="57"/>
  <c r="K336" i="57"/>
  <c r="J336" i="57"/>
  <c r="M335" i="57"/>
  <c r="L335" i="57"/>
  <c r="K335" i="57"/>
  <c r="J335" i="57"/>
  <c r="M334" i="57"/>
  <c r="L334" i="57"/>
  <c r="K334" i="57"/>
  <c r="J334" i="57"/>
  <c r="M333" i="57"/>
  <c r="L333" i="57"/>
  <c r="K333" i="57"/>
  <c r="J333" i="57"/>
  <c r="M332" i="57"/>
  <c r="L332" i="57"/>
  <c r="K332" i="57"/>
  <c r="J332" i="57"/>
  <c r="M331" i="57"/>
  <c r="L331" i="57"/>
  <c r="K331" i="57"/>
  <c r="J331" i="57"/>
  <c r="M330" i="57"/>
  <c r="L330" i="57"/>
  <c r="K330" i="57"/>
  <c r="J330" i="57"/>
  <c r="M329" i="57"/>
  <c r="L329" i="57"/>
  <c r="K329" i="57"/>
  <c r="J329" i="57"/>
  <c r="M328" i="57"/>
  <c r="L328" i="57"/>
  <c r="K328" i="57"/>
  <c r="J328" i="57"/>
  <c r="M327" i="57"/>
  <c r="L327" i="57"/>
  <c r="K327" i="57"/>
  <c r="J327" i="57"/>
  <c r="M326" i="57"/>
  <c r="L326" i="57"/>
  <c r="K326" i="57"/>
  <c r="J326" i="57"/>
  <c r="M325" i="57"/>
  <c r="L325" i="57"/>
  <c r="K325" i="57"/>
  <c r="J325" i="57"/>
  <c r="M324" i="57"/>
  <c r="L324" i="57"/>
  <c r="K324" i="57"/>
  <c r="J324" i="57"/>
  <c r="M323" i="57"/>
  <c r="L323" i="57"/>
  <c r="K323" i="57"/>
  <c r="J323" i="57"/>
  <c r="M322" i="57"/>
  <c r="L322" i="57"/>
  <c r="K322" i="57"/>
  <c r="J322" i="57"/>
  <c r="M321" i="57"/>
  <c r="L321" i="57"/>
  <c r="K321" i="57"/>
  <c r="J321" i="57"/>
  <c r="M320" i="57"/>
  <c r="L320" i="57"/>
  <c r="K320" i="57"/>
  <c r="J320" i="57"/>
  <c r="M319" i="57"/>
  <c r="L319" i="57"/>
  <c r="K319" i="57"/>
  <c r="J319" i="57"/>
  <c r="M318" i="57"/>
  <c r="L318" i="57"/>
  <c r="K318" i="57"/>
  <c r="J318" i="57"/>
  <c r="M317" i="57"/>
  <c r="L317" i="57"/>
  <c r="K317" i="57"/>
  <c r="J317" i="57"/>
  <c r="M316" i="57"/>
  <c r="L316" i="57"/>
  <c r="K316" i="57"/>
  <c r="J316" i="57"/>
  <c r="M315" i="57"/>
  <c r="L315" i="57"/>
  <c r="K315" i="57"/>
  <c r="J315" i="57"/>
  <c r="M314" i="57"/>
  <c r="L314" i="57"/>
  <c r="K314" i="57"/>
  <c r="J314" i="57"/>
  <c r="M313" i="57"/>
  <c r="L313" i="57"/>
  <c r="K313" i="57"/>
  <c r="J313" i="57"/>
  <c r="M312" i="57"/>
  <c r="L312" i="57"/>
  <c r="K312" i="57"/>
  <c r="J312" i="57"/>
  <c r="M311" i="57"/>
  <c r="L311" i="57"/>
  <c r="K311" i="57"/>
  <c r="J311" i="57"/>
  <c r="M310" i="57"/>
  <c r="L310" i="57"/>
  <c r="K310" i="57"/>
  <c r="J310" i="57"/>
  <c r="M309" i="57"/>
  <c r="L309" i="57"/>
  <c r="K309" i="57"/>
  <c r="J309" i="57"/>
  <c r="M308" i="57"/>
  <c r="L308" i="57"/>
  <c r="K308" i="57"/>
  <c r="J308" i="57"/>
  <c r="M307" i="57"/>
  <c r="L307" i="57"/>
  <c r="K307" i="57"/>
  <c r="J307" i="57"/>
  <c r="M306" i="57"/>
  <c r="L306" i="57"/>
  <c r="K306" i="57"/>
  <c r="J306" i="57"/>
  <c r="M305" i="57"/>
  <c r="L305" i="57"/>
  <c r="K305" i="57"/>
  <c r="J305" i="57"/>
  <c r="M304" i="57"/>
  <c r="L304" i="57"/>
  <c r="K304" i="57"/>
  <c r="J304" i="57"/>
  <c r="M303" i="57"/>
  <c r="L303" i="57"/>
  <c r="K303" i="57"/>
  <c r="J303" i="57"/>
  <c r="M302" i="57"/>
  <c r="L302" i="57"/>
  <c r="K302" i="57"/>
  <c r="J302" i="57"/>
  <c r="M301" i="57"/>
  <c r="L301" i="57"/>
  <c r="K301" i="57"/>
  <c r="J301" i="57"/>
  <c r="M300" i="57"/>
  <c r="L300" i="57"/>
  <c r="K300" i="57"/>
  <c r="J300" i="57"/>
  <c r="M299" i="57"/>
  <c r="L299" i="57"/>
  <c r="K299" i="57"/>
  <c r="J299" i="57"/>
  <c r="M298" i="57"/>
  <c r="L298" i="57"/>
  <c r="K298" i="57"/>
  <c r="J298" i="57"/>
  <c r="M297" i="57"/>
  <c r="L297" i="57"/>
  <c r="K297" i="57"/>
  <c r="J297" i="57"/>
  <c r="M296" i="57"/>
  <c r="L296" i="57"/>
  <c r="K296" i="57"/>
  <c r="J296" i="57"/>
  <c r="M295" i="57"/>
  <c r="L295" i="57"/>
  <c r="K295" i="57"/>
  <c r="J295" i="57"/>
  <c r="M294" i="57"/>
  <c r="L294" i="57"/>
  <c r="K294" i="57"/>
  <c r="J294" i="57"/>
  <c r="M293" i="57"/>
  <c r="L293" i="57"/>
  <c r="K293" i="57"/>
  <c r="J293" i="57"/>
  <c r="M292" i="57"/>
  <c r="L292" i="57"/>
  <c r="K292" i="57"/>
  <c r="J292" i="57"/>
  <c r="M291" i="57"/>
  <c r="L291" i="57"/>
  <c r="K291" i="57"/>
  <c r="J291" i="57"/>
  <c r="M290" i="57"/>
  <c r="L290" i="57"/>
  <c r="K290" i="57"/>
  <c r="J290" i="57"/>
  <c r="M289" i="57"/>
  <c r="L289" i="57"/>
  <c r="K289" i="57"/>
  <c r="J289" i="57"/>
  <c r="M288" i="57"/>
  <c r="L288" i="57"/>
  <c r="K288" i="57"/>
  <c r="J288" i="57"/>
  <c r="M287" i="57"/>
  <c r="L287" i="57"/>
  <c r="K287" i="57"/>
  <c r="J287" i="57"/>
  <c r="M286" i="57"/>
  <c r="L286" i="57"/>
  <c r="K286" i="57"/>
  <c r="J286" i="57"/>
  <c r="M285" i="57"/>
  <c r="L285" i="57"/>
  <c r="K285" i="57"/>
  <c r="J285" i="57"/>
  <c r="M284" i="57"/>
  <c r="L284" i="57"/>
  <c r="K284" i="57"/>
  <c r="J284" i="57"/>
  <c r="M283" i="57"/>
  <c r="L283" i="57"/>
  <c r="K283" i="57"/>
  <c r="J283" i="57"/>
  <c r="M282" i="57"/>
  <c r="L282" i="57"/>
  <c r="K282" i="57"/>
  <c r="J282" i="57"/>
  <c r="M281" i="57"/>
  <c r="L281" i="57"/>
  <c r="K281" i="57"/>
  <c r="J281" i="57"/>
  <c r="M280" i="57"/>
  <c r="L280" i="57"/>
  <c r="K280" i="57"/>
  <c r="J280" i="57"/>
  <c r="M279" i="57"/>
  <c r="L279" i="57"/>
  <c r="K279" i="57"/>
  <c r="J279" i="57"/>
  <c r="M278" i="57"/>
  <c r="L278" i="57"/>
  <c r="K278" i="57"/>
  <c r="J278" i="57"/>
  <c r="M277" i="57"/>
  <c r="L277" i="57"/>
  <c r="K277" i="57"/>
  <c r="J277" i="57"/>
  <c r="M276" i="57"/>
  <c r="L276" i="57"/>
  <c r="K276" i="57"/>
  <c r="J276" i="57"/>
  <c r="M275" i="57"/>
  <c r="L275" i="57"/>
  <c r="K275" i="57"/>
  <c r="J275" i="57"/>
  <c r="M274" i="57"/>
  <c r="L274" i="57"/>
  <c r="K274" i="57"/>
  <c r="J274" i="57"/>
  <c r="M273" i="57"/>
  <c r="L273" i="57"/>
  <c r="K273" i="57"/>
  <c r="J273" i="57"/>
  <c r="M272" i="57"/>
  <c r="L272" i="57"/>
  <c r="K272" i="57"/>
  <c r="J272" i="57"/>
  <c r="M271" i="57"/>
  <c r="L271" i="57"/>
  <c r="K271" i="57"/>
  <c r="J271" i="57"/>
  <c r="M270" i="57"/>
  <c r="L270" i="57"/>
  <c r="K270" i="57"/>
  <c r="J270" i="57"/>
  <c r="M269" i="57"/>
  <c r="L269" i="57"/>
  <c r="K269" i="57"/>
  <c r="J269" i="57"/>
  <c r="M268" i="57"/>
  <c r="L268" i="57"/>
  <c r="K268" i="57"/>
  <c r="J268" i="57"/>
  <c r="M267" i="57"/>
  <c r="L267" i="57"/>
  <c r="K267" i="57"/>
  <c r="J267" i="57"/>
  <c r="M266" i="57"/>
  <c r="L266" i="57"/>
  <c r="K266" i="57"/>
  <c r="J266" i="57"/>
  <c r="M265" i="57"/>
  <c r="L265" i="57"/>
  <c r="K265" i="57"/>
  <c r="J265" i="57"/>
  <c r="M264" i="57"/>
  <c r="L264" i="57"/>
  <c r="K264" i="57"/>
  <c r="J264" i="57"/>
  <c r="M263" i="57"/>
  <c r="L263" i="57"/>
  <c r="K263" i="57"/>
  <c r="J263" i="57"/>
  <c r="M262" i="57"/>
  <c r="L262" i="57"/>
  <c r="K262" i="57"/>
  <c r="J262" i="57"/>
  <c r="M261" i="57"/>
  <c r="L261" i="57"/>
  <c r="K261" i="57"/>
  <c r="J261" i="57"/>
  <c r="M260" i="57"/>
  <c r="L260" i="57"/>
  <c r="K260" i="57"/>
  <c r="J260" i="57"/>
  <c r="M259" i="57"/>
  <c r="L259" i="57"/>
  <c r="K259" i="57"/>
  <c r="J259" i="57"/>
  <c r="M258" i="57"/>
  <c r="L258" i="57"/>
  <c r="K258" i="57"/>
  <c r="J258" i="57"/>
  <c r="M257" i="57"/>
  <c r="L257" i="57"/>
  <c r="K257" i="57"/>
  <c r="J257" i="57"/>
  <c r="M256" i="57"/>
  <c r="L256" i="57"/>
  <c r="K256" i="57"/>
  <c r="J256" i="57"/>
  <c r="M255" i="57"/>
  <c r="L255" i="57"/>
  <c r="K255" i="57"/>
  <c r="J255" i="57"/>
  <c r="M254" i="57"/>
  <c r="L254" i="57"/>
  <c r="K254" i="57"/>
  <c r="J254" i="57"/>
  <c r="M253" i="57"/>
  <c r="L253" i="57"/>
  <c r="K253" i="57"/>
  <c r="J253" i="57"/>
  <c r="M252" i="57"/>
  <c r="L252" i="57"/>
  <c r="K252" i="57"/>
  <c r="J252" i="57"/>
  <c r="M251" i="57"/>
  <c r="L251" i="57"/>
  <c r="K251" i="57"/>
  <c r="J251" i="57"/>
  <c r="M250" i="57"/>
  <c r="L250" i="57"/>
  <c r="K250" i="57"/>
  <c r="J250" i="57"/>
  <c r="M249" i="57"/>
  <c r="L249" i="57"/>
  <c r="K249" i="57"/>
  <c r="J249" i="57"/>
  <c r="M248" i="57"/>
  <c r="L248" i="57"/>
  <c r="K248" i="57"/>
  <c r="J248" i="57"/>
  <c r="M247" i="57"/>
  <c r="L247" i="57"/>
  <c r="K247" i="57"/>
  <c r="J247" i="57"/>
  <c r="M246" i="57"/>
  <c r="L246" i="57"/>
  <c r="K246" i="57"/>
  <c r="J246" i="57"/>
  <c r="M245" i="57"/>
  <c r="L245" i="57"/>
  <c r="K245" i="57"/>
  <c r="J245" i="57"/>
  <c r="M244" i="57"/>
  <c r="L244" i="57"/>
  <c r="K244" i="57"/>
  <c r="J244" i="57"/>
  <c r="M243" i="57"/>
  <c r="L243" i="57"/>
  <c r="K243" i="57"/>
  <c r="J243" i="57"/>
  <c r="M242" i="57"/>
  <c r="L242" i="57"/>
  <c r="K242" i="57"/>
  <c r="J242" i="57"/>
  <c r="M241" i="57"/>
  <c r="L241" i="57"/>
  <c r="K241" i="57"/>
  <c r="J241" i="57"/>
  <c r="M240" i="57"/>
  <c r="L240" i="57"/>
  <c r="K240" i="57"/>
  <c r="J240" i="57"/>
  <c r="M239" i="57"/>
  <c r="L239" i="57"/>
  <c r="K239" i="57"/>
  <c r="J239" i="57"/>
  <c r="M238" i="57"/>
  <c r="L238" i="57"/>
  <c r="K238" i="57"/>
  <c r="J238" i="57"/>
  <c r="M237" i="57"/>
  <c r="L237" i="57"/>
  <c r="K237" i="57"/>
  <c r="J237" i="57"/>
  <c r="M236" i="57"/>
  <c r="L236" i="57"/>
  <c r="K236" i="57"/>
  <c r="J236" i="57"/>
  <c r="M235" i="57"/>
  <c r="L235" i="57"/>
  <c r="K235" i="57"/>
  <c r="J235" i="57"/>
  <c r="M234" i="57"/>
  <c r="L234" i="57"/>
  <c r="K234" i="57"/>
  <c r="J234" i="57"/>
  <c r="M233" i="57"/>
  <c r="L233" i="57"/>
  <c r="K233" i="57"/>
  <c r="J233" i="57"/>
  <c r="M232" i="57"/>
  <c r="L232" i="57"/>
  <c r="K232" i="57"/>
  <c r="J232" i="57"/>
  <c r="M231" i="57"/>
  <c r="L231" i="57"/>
  <c r="K231" i="57"/>
  <c r="J231" i="57"/>
  <c r="M230" i="57"/>
  <c r="L230" i="57"/>
  <c r="K230" i="57"/>
  <c r="J230" i="57"/>
  <c r="M229" i="57"/>
  <c r="L229" i="57"/>
  <c r="K229" i="57"/>
  <c r="J229" i="57"/>
  <c r="M228" i="57"/>
  <c r="L228" i="57"/>
  <c r="K228" i="57"/>
  <c r="J228" i="57"/>
  <c r="M227" i="57"/>
  <c r="L227" i="57"/>
  <c r="K227" i="57"/>
  <c r="J227" i="57"/>
  <c r="M226" i="57"/>
  <c r="L226" i="57"/>
  <c r="K226" i="57"/>
  <c r="J226" i="57"/>
  <c r="M225" i="57"/>
  <c r="L225" i="57"/>
  <c r="K225" i="57"/>
  <c r="J225" i="57"/>
  <c r="M224" i="57"/>
  <c r="L224" i="57"/>
  <c r="K224" i="57"/>
  <c r="J224" i="57"/>
  <c r="M223" i="57"/>
  <c r="L223" i="57"/>
  <c r="K223" i="57"/>
  <c r="J223" i="57"/>
  <c r="M222" i="57"/>
  <c r="L222" i="57"/>
  <c r="K222" i="57"/>
  <c r="J222" i="57"/>
  <c r="M221" i="57"/>
  <c r="L221" i="57"/>
  <c r="K221" i="57"/>
  <c r="J221" i="57"/>
  <c r="M220" i="57"/>
  <c r="L220" i="57"/>
  <c r="K220" i="57"/>
  <c r="J220" i="57"/>
  <c r="M219" i="57"/>
  <c r="L219" i="57"/>
  <c r="K219" i="57"/>
  <c r="J219" i="57"/>
  <c r="M218" i="57"/>
  <c r="L218" i="57"/>
  <c r="K218" i="57"/>
  <c r="J218" i="57"/>
  <c r="M217" i="57"/>
  <c r="L217" i="57"/>
  <c r="K217" i="57"/>
  <c r="J217" i="57"/>
  <c r="M216" i="57"/>
  <c r="L216" i="57"/>
  <c r="K216" i="57"/>
  <c r="J216" i="57"/>
  <c r="M215" i="57"/>
  <c r="L215" i="57"/>
  <c r="K215" i="57"/>
  <c r="J215" i="57"/>
  <c r="M214" i="57"/>
  <c r="L214" i="57"/>
  <c r="K214" i="57"/>
  <c r="J214" i="57"/>
  <c r="M213" i="57"/>
  <c r="L213" i="57"/>
  <c r="K213" i="57"/>
  <c r="J213" i="57"/>
  <c r="M212" i="57"/>
  <c r="L212" i="57"/>
  <c r="K212" i="57"/>
  <c r="J212" i="57"/>
  <c r="M211" i="57"/>
  <c r="L211" i="57"/>
  <c r="K211" i="57"/>
  <c r="J211" i="57"/>
  <c r="M210" i="57"/>
  <c r="L210" i="57"/>
  <c r="K210" i="57"/>
  <c r="J210" i="57"/>
  <c r="M209" i="57"/>
  <c r="L209" i="57"/>
  <c r="K209" i="57"/>
  <c r="J209" i="57"/>
  <c r="M208" i="57"/>
  <c r="L208" i="57"/>
  <c r="K208" i="57"/>
  <c r="J208" i="57"/>
  <c r="M207" i="57"/>
  <c r="L207" i="57"/>
  <c r="K207" i="57"/>
  <c r="J207" i="57"/>
  <c r="M206" i="57"/>
  <c r="L206" i="57"/>
  <c r="K206" i="57"/>
  <c r="J206" i="57"/>
  <c r="M205" i="57"/>
  <c r="L205" i="57"/>
  <c r="K205" i="57"/>
  <c r="J205" i="57"/>
  <c r="M204" i="57"/>
  <c r="L204" i="57"/>
  <c r="K204" i="57"/>
  <c r="J204" i="57"/>
  <c r="M203" i="57"/>
  <c r="L203" i="57"/>
  <c r="K203" i="57"/>
  <c r="J203" i="57"/>
  <c r="M202" i="57"/>
  <c r="L202" i="57"/>
  <c r="K202" i="57"/>
  <c r="J202" i="57"/>
  <c r="M201" i="57"/>
  <c r="L201" i="57"/>
  <c r="K201" i="57"/>
  <c r="J201" i="57"/>
  <c r="M200" i="57"/>
  <c r="L200" i="57"/>
  <c r="K200" i="57"/>
  <c r="J200" i="57"/>
  <c r="M199" i="57"/>
  <c r="L199" i="57"/>
  <c r="K199" i="57"/>
  <c r="J199" i="57"/>
  <c r="M198" i="57"/>
  <c r="L198" i="57"/>
  <c r="K198" i="57"/>
  <c r="J198" i="57"/>
  <c r="M197" i="57"/>
  <c r="L197" i="57"/>
  <c r="K197" i="57"/>
  <c r="J197" i="57"/>
  <c r="M196" i="57"/>
  <c r="L196" i="57"/>
  <c r="K196" i="57"/>
  <c r="J196" i="57"/>
  <c r="M195" i="57"/>
  <c r="L195" i="57"/>
  <c r="K195" i="57"/>
  <c r="J195" i="57"/>
  <c r="M194" i="57"/>
  <c r="L194" i="57"/>
  <c r="K194" i="57"/>
  <c r="J194" i="57"/>
  <c r="M193" i="57"/>
  <c r="L193" i="57"/>
  <c r="K193" i="57"/>
  <c r="J193" i="57"/>
  <c r="M192" i="57"/>
  <c r="L192" i="57"/>
  <c r="K192" i="57"/>
  <c r="J192" i="57"/>
  <c r="M191" i="57"/>
  <c r="L191" i="57"/>
  <c r="K191" i="57"/>
  <c r="J191" i="57"/>
  <c r="M190" i="57"/>
  <c r="L190" i="57"/>
  <c r="K190" i="57"/>
  <c r="J190" i="57"/>
  <c r="M189" i="57"/>
  <c r="L189" i="57"/>
  <c r="K189" i="57"/>
  <c r="J189" i="57"/>
  <c r="M188" i="57"/>
  <c r="L188" i="57"/>
  <c r="K188" i="57"/>
  <c r="J188" i="57"/>
  <c r="M187" i="57"/>
  <c r="L187" i="57"/>
  <c r="K187" i="57"/>
  <c r="J187" i="57"/>
  <c r="M186" i="57"/>
  <c r="L186" i="57"/>
  <c r="K186" i="57"/>
  <c r="J186" i="57"/>
  <c r="M185" i="57"/>
  <c r="L185" i="57"/>
  <c r="K185" i="57"/>
  <c r="J185" i="57"/>
  <c r="M184" i="57"/>
  <c r="L184" i="57"/>
  <c r="K184" i="57"/>
  <c r="J184" i="57"/>
  <c r="M183" i="57"/>
  <c r="L183" i="57"/>
  <c r="K183" i="57"/>
  <c r="J183" i="57"/>
  <c r="M182" i="57"/>
  <c r="L182" i="57"/>
  <c r="K182" i="57"/>
  <c r="J182" i="57"/>
  <c r="M181" i="57"/>
  <c r="L181" i="57"/>
  <c r="K181" i="57"/>
  <c r="J181" i="57"/>
  <c r="M180" i="57"/>
  <c r="L180" i="57"/>
  <c r="K180" i="57"/>
  <c r="J180" i="57"/>
  <c r="M179" i="57"/>
  <c r="L179" i="57"/>
  <c r="K179" i="57"/>
  <c r="J179" i="57"/>
  <c r="M178" i="57"/>
  <c r="L178" i="57"/>
  <c r="K178" i="57"/>
  <c r="J178" i="57"/>
  <c r="M177" i="57"/>
  <c r="L177" i="57"/>
  <c r="K177" i="57"/>
  <c r="J177" i="57"/>
  <c r="M176" i="57"/>
  <c r="L176" i="57"/>
  <c r="K176" i="57"/>
  <c r="J176" i="57"/>
  <c r="M175" i="57"/>
  <c r="L175" i="57"/>
  <c r="K175" i="57"/>
  <c r="J175" i="57"/>
  <c r="M174" i="57"/>
  <c r="L174" i="57"/>
  <c r="K174" i="57"/>
  <c r="J174" i="57"/>
  <c r="M173" i="57"/>
  <c r="L173" i="57"/>
  <c r="K173" i="57"/>
  <c r="J173" i="57"/>
  <c r="M172" i="57"/>
  <c r="L172" i="57"/>
  <c r="K172" i="57"/>
  <c r="J172" i="57"/>
  <c r="M171" i="57"/>
  <c r="L171" i="57"/>
  <c r="K171" i="57"/>
  <c r="J171" i="57"/>
  <c r="M170" i="57"/>
  <c r="L170" i="57"/>
  <c r="K170" i="57"/>
  <c r="J170" i="57"/>
  <c r="M169" i="57"/>
  <c r="L169" i="57"/>
  <c r="K169" i="57"/>
  <c r="J169" i="57"/>
  <c r="M168" i="57"/>
  <c r="L168" i="57"/>
  <c r="K168" i="57"/>
  <c r="J168" i="57"/>
  <c r="M167" i="57"/>
  <c r="L167" i="57"/>
  <c r="K167" i="57"/>
  <c r="J167" i="57"/>
  <c r="M166" i="57"/>
  <c r="L166" i="57"/>
  <c r="K166" i="57"/>
  <c r="J166" i="57"/>
  <c r="M165" i="57"/>
  <c r="L165" i="57"/>
  <c r="K165" i="57"/>
  <c r="J165" i="57"/>
  <c r="M164" i="57"/>
  <c r="L164" i="57"/>
  <c r="K164" i="57"/>
  <c r="J164" i="57"/>
  <c r="M163" i="57"/>
  <c r="L163" i="57"/>
  <c r="K163" i="57"/>
  <c r="J163" i="57"/>
  <c r="M162" i="57"/>
  <c r="L162" i="57"/>
  <c r="K162" i="57"/>
  <c r="J162" i="57"/>
  <c r="M161" i="57"/>
  <c r="L161" i="57"/>
  <c r="K161" i="57"/>
  <c r="J161" i="57"/>
  <c r="M160" i="57"/>
  <c r="L160" i="57"/>
  <c r="K160" i="57"/>
  <c r="J160" i="57"/>
  <c r="M159" i="57"/>
  <c r="L159" i="57"/>
  <c r="K159" i="57"/>
  <c r="J159" i="57"/>
  <c r="M158" i="57"/>
  <c r="L158" i="57"/>
  <c r="K158" i="57"/>
  <c r="J158" i="57"/>
  <c r="M157" i="57"/>
  <c r="L157" i="57"/>
  <c r="K157" i="57"/>
  <c r="J157" i="57"/>
  <c r="M156" i="57"/>
  <c r="L156" i="57"/>
  <c r="K156" i="57"/>
  <c r="J156" i="57"/>
  <c r="M155" i="57"/>
  <c r="L155" i="57"/>
  <c r="K155" i="57"/>
  <c r="J155" i="57"/>
  <c r="M154" i="57"/>
  <c r="L154" i="57"/>
  <c r="K154" i="57"/>
  <c r="J154" i="57"/>
  <c r="M153" i="57"/>
  <c r="L153" i="57"/>
  <c r="K153" i="57"/>
  <c r="J153" i="57"/>
  <c r="M152" i="57"/>
  <c r="L152" i="57"/>
  <c r="K152" i="57"/>
  <c r="J152" i="57"/>
  <c r="M151" i="57"/>
  <c r="L151" i="57"/>
  <c r="K151" i="57"/>
  <c r="J151" i="57"/>
  <c r="M150" i="57"/>
  <c r="L150" i="57"/>
  <c r="K150" i="57"/>
  <c r="J150" i="57"/>
  <c r="M149" i="57"/>
  <c r="L149" i="57"/>
  <c r="K149" i="57"/>
  <c r="J149" i="57"/>
  <c r="M148" i="57"/>
  <c r="L148" i="57"/>
  <c r="K148" i="57"/>
  <c r="J148" i="57"/>
  <c r="M147" i="57"/>
  <c r="L147" i="57"/>
  <c r="K147" i="57"/>
  <c r="J147" i="57"/>
  <c r="M146" i="57"/>
  <c r="L146" i="57"/>
  <c r="K146" i="57"/>
  <c r="J146" i="57"/>
  <c r="M145" i="57"/>
  <c r="L145" i="57"/>
  <c r="K145" i="57"/>
  <c r="J145" i="57"/>
  <c r="M144" i="57"/>
  <c r="L144" i="57"/>
  <c r="K144" i="57"/>
  <c r="J144" i="57"/>
  <c r="M143" i="57"/>
  <c r="L143" i="57"/>
  <c r="K143" i="57"/>
  <c r="J143" i="57"/>
  <c r="M142" i="57"/>
  <c r="L142" i="57"/>
  <c r="K142" i="57"/>
  <c r="J142" i="57"/>
  <c r="M141" i="57"/>
  <c r="L141" i="57"/>
  <c r="K141" i="57"/>
  <c r="J141" i="57"/>
  <c r="M140" i="57"/>
  <c r="L140" i="57"/>
  <c r="K140" i="57"/>
  <c r="J140" i="57"/>
  <c r="M139" i="57"/>
  <c r="L139" i="57"/>
  <c r="K139" i="57"/>
  <c r="J139" i="57"/>
  <c r="M138" i="57"/>
  <c r="L138" i="57"/>
  <c r="K138" i="57"/>
  <c r="J138" i="57"/>
  <c r="M137" i="57"/>
  <c r="L137" i="57"/>
  <c r="K137" i="57"/>
  <c r="J137" i="57"/>
  <c r="M136" i="57"/>
  <c r="L136" i="57"/>
  <c r="K136" i="57"/>
  <c r="J136" i="57"/>
  <c r="M135" i="57"/>
  <c r="L135" i="57"/>
  <c r="K135" i="57"/>
  <c r="J135" i="57"/>
  <c r="M134" i="57"/>
  <c r="L134" i="57"/>
  <c r="K134" i="57"/>
  <c r="J134" i="57"/>
  <c r="M133" i="57"/>
  <c r="L133" i="57"/>
  <c r="K133" i="57"/>
  <c r="J133" i="57"/>
  <c r="M132" i="57"/>
  <c r="L132" i="57"/>
  <c r="K132" i="57"/>
  <c r="J132" i="57"/>
  <c r="M131" i="57"/>
  <c r="L131" i="57"/>
  <c r="K131" i="57"/>
  <c r="J131" i="57"/>
  <c r="M130" i="57"/>
  <c r="L130" i="57"/>
  <c r="K130" i="57"/>
  <c r="J130" i="57"/>
  <c r="M129" i="57"/>
  <c r="L129" i="57"/>
  <c r="K129" i="57"/>
  <c r="J129" i="57"/>
  <c r="M128" i="57"/>
  <c r="L128" i="57"/>
  <c r="K128" i="57"/>
  <c r="J128" i="57"/>
  <c r="M127" i="57"/>
  <c r="L127" i="57"/>
  <c r="K127" i="57"/>
  <c r="J127" i="57"/>
  <c r="M126" i="57"/>
  <c r="L126" i="57"/>
  <c r="K126" i="57"/>
  <c r="J126" i="57"/>
  <c r="M125" i="57"/>
  <c r="L125" i="57"/>
  <c r="K125" i="57"/>
  <c r="J125" i="57"/>
  <c r="M124" i="57"/>
  <c r="L124" i="57"/>
  <c r="K124" i="57"/>
  <c r="J124" i="57"/>
  <c r="M123" i="57"/>
  <c r="L123" i="57"/>
  <c r="K123" i="57"/>
  <c r="J123" i="57"/>
  <c r="M122" i="57"/>
  <c r="L122" i="57"/>
  <c r="K122" i="57"/>
  <c r="J122" i="57"/>
  <c r="M121" i="57"/>
  <c r="L121" i="57"/>
  <c r="K121" i="57"/>
  <c r="J121" i="57"/>
  <c r="M120" i="57"/>
  <c r="L120" i="57"/>
  <c r="K120" i="57"/>
  <c r="J120" i="57"/>
  <c r="M119" i="57"/>
  <c r="L119" i="57"/>
  <c r="K119" i="57"/>
  <c r="J119" i="57"/>
  <c r="M118" i="57"/>
  <c r="L118" i="57"/>
  <c r="K118" i="57"/>
  <c r="J118" i="57"/>
  <c r="M117" i="57"/>
  <c r="L117" i="57"/>
  <c r="K117" i="57"/>
  <c r="J117" i="57"/>
  <c r="M116" i="57"/>
  <c r="L116" i="57"/>
  <c r="K116" i="57"/>
  <c r="J116" i="57"/>
  <c r="M115" i="57"/>
  <c r="L115" i="57"/>
  <c r="K115" i="57"/>
  <c r="J115" i="57"/>
  <c r="M114" i="57"/>
  <c r="L114" i="57"/>
  <c r="K114" i="57"/>
  <c r="J114" i="57"/>
  <c r="M113" i="57"/>
  <c r="L113" i="57"/>
  <c r="K113" i="57"/>
  <c r="J113" i="57"/>
  <c r="M112" i="57"/>
  <c r="L112" i="57"/>
  <c r="K112" i="57"/>
  <c r="J112" i="57"/>
  <c r="M111" i="57"/>
  <c r="L111" i="57"/>
  <c r="K111" i="57"/>
  <c r="J111" i="57"/>
  <c r="M110" i="57"/>
  <c r="L110" i="57"/>
  <c r="K110" i="57"/>
  <c r="J110" i="57"/>
  <c r="M109" i="57"/>
  <c r="L109" i="57"/>
  <c r="K109" i="57"/>
  <c r="J109" i="57"/>
  <c r="M108" i="57"/>
  <c r="L108" i="57"/>
  <c r="K108" i="57"/>
  <c r="J108" i="57"/>
  <c r="M107" i="57"/>
  <c r="L107" i="57"/>
  <c r="K107" i="57"/>
  <c r="J107" i="57"/>
  <c r="M106" i="57"/>
  <c r="L106" i="57"/>
  <c r="K106" i="57"/>
  <c r="J106" i="57"/>
  <c r="M105" i="57"/>
  <c r="L105" i="57"/>
  <c r="K105" i="57"/>
  <c r="J105" i="57"/>
  <c r="M104" i="57"/>
  <c r="L104" i="57"/>
  <c r="K104" i="57"/>
  <c r="J104" i="57"/>
  <c r="M103" i="57"/>
  <c r="L103" i="57"/>
  <c r="K103" i="57"/>
  <c r="J103" i="57"/>
  <c r="M102" i="57"/>
  <c r="L102" i="57"/>
  <c r="K102" i="57"/>
  <c r="J102" i="57"/>
  <c r="M101" i="57"/>
  <c r="L101" i="57"/>
  <c r="K101" i="57"/>
  <c r="J101" i="57"/>
  <c r="M100" i="57"/>
  <c r="L100" i="57"/>
  <c r="K100" i="57"/>
  <c r="J100" i="57"/>
  <c r="M99" i="57"/>
  <c r="L99" i="57"/>
  <c r="K99" i="57"/>
  <c r="J99" i="57"/>
  <c r="M98" i="57"/>
  <c r="L98" i="57"/>
  <c r="K98" i="57"/>
  <c r="J98" i="57"/>
  <c r="M97" i="57"/>
  <c r="L97" i="57"/>
  <c r="K97" i="57"/>
  <c r="J97" i="57"/>
  <c r="M96" i="57"/>
  <c r="L96" i="57"/>
  <c r="K96" i="57"/>
  <c r="J96" i="57"/>
  <c r="M95" i="57"/>
  <c r="L95" i="57"/>
  <c r="K95" i="57"/>
  <c r="J95" i="57"/>
  <c r="M94" i="57"/>
  <c r="L94" i="57"/>
  <c r="K94" i="57"/>
  <c r="J94" i="57"/>
  <c r="M93" i="57"/>
  <c r="L93" i="57"/>
  <c r="K93" i="57"/>
  <c r="J93" i="57"/>
  <c r="M92" i="57"/>
  <c r="L92" i="57"/>
  <c r="K92" i="57"/>
  <c r="J92" i="57"/>
  <c r="M91" i="57"/>
  <c r="L91" i="57"/>
  <c r="K91" i="57"/>
  <c r="J91" i="57"/>
  <c r="M90" i="57"/>
  <c r="L90" i="57"/>
  <c r="K90" i="57"/>
  <c r="J90" i="57"/>
  <c r="M89" i="57"/>
  <c r="L89" i="57"/>
  <c r="K89" i="57"/>
  <c r="J89" i="57"/>
  <c r="M88" i="57"/>
  <c r="L88" i="57"/>
  <c r="K88" i="57"/>
  <c r="J88" i="57"/>
  <c r="M87" i="57"/>
  <c r="L87" i="57"/>
  <c r="K87" i="57"/>
  <c r="J87" i="57"/>
  <c r="M86" i="57"/>
  <c r="L86" i="57"/>
  <c r="K86" i="57"/>
  <c r="J86" i="57"/>
  <c r="M85" i="57"/>
  <c r="L85" i="57"/>
  <c r="K85" i="57"/>
  <c r="J85" i="57"/>
  <c r="M84" i="57"/>
  <c r="L84" i="57"/>
  <c r="K84" i="57"/>
  <c r="J84" i="57"/>
  <c r="M83" i="57"/>
  <c r="L83" i="57"/>
  <c r="K83" i="57"/>
  <c r="J83" i="57"/>
  <c r="M82" i="57"/>
  <c r="L82" i="57"/>
  <c r="K82" i="57"/>
  <c r="J82" i="57"/>
  <c r="M81" i="57"/>
  <c r="L81" i="57"/>
  <c r="K81" i="57"/>
  <c r="J81" i="57"/>
  <c r="M80" i="57"/>
  <c r="L80" i="57"/>
  <c r="K80" i="57"/>
  <c r="J80" i="57"/>
  <c r="M79" i="57"/>
  <c r="L79" i="57"/>
  <c r="K79" i="57"/>
  <c r="J79" i="57"/>
  <c r="M78" i="57"/>
  <c r="L78" i="57"/>
  <c r="K78" i="57"/>
  <c r="J78" i="57"/>
  <c r="M77" i="57"/>
  <c r="L77" i="57"/>
  <c r="K77" i="57"/>
  <c r="J77" i="57"/>
  <c r="M76" i="57"/>
  <c r="L76" i="57"/>
  <c r="K76" i="57"/>
  <c r="J76" i="57"/>
  <c r="M75" i="57"/>
  <c r="L75" i="57"/>
  <c r="K75" i="57"/>
  <c r="J75" i="57"/>
  <c r="M74" i="57"/>
  <c r="L74" i="57"/>
  <c r="K74" i="57"/>
  <c r="J74" i="57"/>
  <c r="M73" i="57"/>
  <c r="L73" i="57"/>
  <c r="K73" i="57"/>
  <c r="J73" i="57"/>
  <c r="M72" i="57"/>
  <c r="L72" i="57"/>
  <c r="K72" i="57"/>
  <c r="J72" i="57"/>
  <c r="M71" i="57"/>
  <c r="L71" i="57"/>
  <c r="K71" i="57"/>
  <c r="J71" i="57"/>
  <c r="M70" i="57"/>
  <c r="L70" i="57"/>
  <c r="K70" i="57"/>
  <c r="J70" i="57"/>
  <c r="M69" i="57"/>
  <c r="L69" i="57"/>
  <c r="K69" i="57"/>
  <c r="J69" i="57"/>
  <c r="M68" i="57"/>
  <c r="L68" i="57"/>
  <c r="K68" i="57"/>
  <c r="J68" i="57"/>
  <c r="M67" i="57"/>
  <c r="L67" i="57"/>
  <c r="K67" i="57"/>
  <c r="J67" i="57"/>
  <c r="M66" i="57"/>
  <c r="L66" i="57"/>
  <c r="K66" i="57"/>
  <c r="J66" i="57"/>
  <c r="M65" i="57"/>
  <c r="L65" i="57"/>
  <c r="K65" i="57"/>
  <c r="J65" i="57"/>
  <c r="M64" i="57"/>
  <c r="L64" i="57"/>
  <c r="K64" i="57"/>
  <c r="J64" i="57"/>
  <c r="M63" i="57"/>
  <c r="L63" i="57"/>
  <c r="K63" i="57"/>
  <c r="J63" i="57"/>
  <c r="M62" i="57"/>
  <c r="L62" i="57"/>
  <c r="K62" i="57"/>
  <c r="J62" i="57"/>
  <c r="M61" i="57"/>
  <c r="L61" i="57"/>
  <c r="K61" i="57"/>
  <c r="J61" i="57"/>
  <c r="M60" i="57"/>
  <c r="L60" i="57"/>
  <c r="K60" i="57"/>
  <c r="J60" i="57"/>
  <c r="M59" i="57"/>
  <c r="L59" i="57"/>
  <c r="K59" i="57"/>
  <c r="J59" i="57"/>
  <c r="M58" i="57"/>
  <c r="L58" i="57"/>
  <c r="K58" i="57"/>
  <c r="J58" i="57"/>
  <c r="M57" i="57"/>
  <c r="L57" i="57"/>
  <c r="K57" i="57"/>
  <c r="J57" i="57"/>
  <c r="M56" i="57"/>
  <c r="L56" i="57"/>
  <c r="K56" i="57"/>
  <c r="J56" i="57"/>
  <c r="M55" i="57"/>
  <c r="L55" i="57"/>
  <c r="K55" i="57"/>
  <c r="J55" i="57"/>
  <c r="M54" i="57"/>
  <c r="L54" i="57"/>
  <c r="K54" i="57"/>
  <c r="J54" i="57"/>
  <c r="M53" i="57"/>
  <c r="L53" i="57"/>
  <c r="K53" i="57"/>
  <c r="J53" i="57"/>
  <c r="M52" i="57"/>
  <c r="L52" i="57"/>
  <c r="K52" i="57"/>
  <c r="J52" i="57"/>
  <c r="M51" i="57"/>
  <c r="L51" i="57"/>
  <c r="K51" i="57"/>
  <c r="J51" i="57"/>
  <c r="M50" i="57"/>
  <c r="L50" i="57"/>
  <c r="K50" i="57"/>
  <c r="J50" i="57"/>
  <c r="M49" i="57"/>
  <c r="L49" i="57"/>
  <c r="K49" i="57"/>
  <c r="J49" i="57"/>
  <c r="M48" i="57"/>
  <c r="L48" i="57"/>
  <c r="K48" i="57"/>
  <c r="J48" i="57"/>
  <c r="M47" i="57"/>
  <c r="L47" i="57"/>
  <c r="K47" i="57"/>
  <c r="J47" i="57"/>
  <c r="M46" i="57"/>
  <c r="L46" i="57"/>
  <c r="K46" i="57"/>
  <c r="J46" i="57"/>
  <c r="M45" i="57"/>
  <c r="L45" i="57"/>
  <c r="K45" i="57"/>
  <c r="J45" i="57"/>
  <c r="M44" i="57"/>
  <c r="L44" i="57"/>
  <c r="K44" i="57"/>
  <c r="J44" i="57"/>
  <c r="M43" i="57"/>
  <c r="L43" i="57"/>
  <c r="K43" i="57"/>
  <c r="J43" i="57"/>
  <c r="M42" i="57"/>
  <c r="L42" i="57"/>
  <c r="K42" i="57"/>
  <c r="J42" i="57"/>
  <c r="M41" i="57"/>
  <c r="L41" i="57"/>
  <c r="K41" i="57"/>
  <c r="J41" i="57"/>
  <c r="M40" i="57"/>
  <c r="L40" i="57"/>
  <c r="K40" i="57"/>
  <c r="J40" i="57"/>
  <c r="M39" i="57"/>
  <c r="L39" i="57"/>
  <c r="K39" i="57"/>
  <c r="J39" i="57"/>
  <c r="M38" i="57"/>
  <c r="L38" i="57"/>
  <c r="K38" i="57"/>
  <c r="J38" i="57"/>
  <c r="M37" i="57"/>
  <c r="L37" i="57"/>
  <c r="K37" i="57"/>
  <c r="J37" i="57"/>
  <c r="M36" i="57"/>
  <c r="L36" i="57"/>
  <c r="K36" i="57"/>
  <c r="J36" i="57"/>
  <c r="M35" i="57"/>
  <c r="L35" i="57"/>
  <c r="K35" i="57"/>
  <c r="J35" i="57"/>
  <c r="M34" i="57"/>
  <c r="L34" i="57"/>
  <c r="K34" i="57"/>
  <c r="J34" i="57"/>
  <c r="M33" i="57"/>
  <c r="L33" i="57"/>
  <c r="K33" i="57"/>
  <c r="J33" i="57"/>
  <c r="M32" i="57"/>
  <c r="L32" i="57"/>
  <c r="K32" i="57"/>
  <c r="J32" i="57"/>
  <c r="M31" i="57"/>
  <c r="L31" i="57"/>
  <c r="K31" i="57"/>
  <c r="J31" i="57"/>
  <c r="M30" i="57"/>
  <c r="L30" i="57"/>
  <c r="K30" i="57"/>
  <c r="J30" i="57"/>
  <c r="M29" i="57"/>
  <c r="L29" i="57"/>
  <c r="K29" i="57"/>
  <c r="J29" i="57"/>
  <c r="M28" i="57"/>
  <c r="L28" i="57"/>
  <c r="K28" i="57"/>
  <c r="J28" i="57"/>
  <c r="M27" i="57"/>
  <c r="L27" i="57"/>
  <c r="K27" i="57"/>
  <c r="J27" i="57"/>
  <c r="M26" i="57"/>
  <c r="L26" i="57"/>
  <c r="K26" i="57"/>
  <c r="J26" i="57"/>
  <c r="M25" i="57"/>
  <c r="L25" i="57"/>
  <c r="K25" i="57"/>
  <c r="J25" i="57"/>
  <c r="M24" i="57"/>
  <c r="L24" i="57"/>
  <c r="K24" i="57"/>
  <c r="J24" i="57"/>
  <c r="M23" i="57"/>
  <c r="L23" i="57"/>
  <c r="K23" i="57"/>
  <c r="J23" i="57"/>
  <c r="M22" i="57"/>
  <c r="L22" i="57"/>
  <c r="K22" i="57"/>
  <c r="J22" i="57"/>
  <c r="M21" i="57"/>
  <c r="L21" i="57"/>
  <c r="K21" i="57"/>
  <c r="J21" i="57"/>
  <c r="M20" i="57"/>
  <c r="L20" i="57"/>
  <c r="K20" i="57"/>
  <c r="J20" i="57"/>
  <c r="M19" i="57"/>
  <c r="L19" i="57"/>
  <c r="K19" i="57"/>
  <c r="J19" i="57"/>
  <c r="M18" i="57"/>
  <c r="L18" i="57"/>
  <c r="K18" i="57"/>
  <c r="J18" i="57"/>
  <c r="M17" i="57"/>
  <c r="L17" i="57"/>
  <c r="K17" i="57"/>
  <c r="J17" i="57"/>
  <c r="M16" i="57"/>
  <c r="L16" i="57"/>
  <c r="K16" i="57"/>
  <c r="J16" i="57"/>
  <c r="M15" i="57"/>
  <c r="L15" i="57"/>
  <c r="K15" i="57"/>
  <c r="J15" i="57"/>
  <c r="M14" i="57"/>
  <c r="L14" i="57"/>
  <c r="K14" i="57"/>
  <c r="J14" i="57"/>
  <c r="M13" i="57"/>
  <c r="L13" i="57"/>
  <c r="K13" i="57"/>
  <c r="J13" i="57"/>
  <c r="M12" i="57"/>
  <c r="L12" i="57"/>
  <c r="K12" i="57"/>
  <c r="J12" i="57"/>
  <c r="D16" i="55"/>
  <c r="E13" i="55" s="1"/>
  <c r="E12" i="55" l="1"/>
  <c r="E14" i="55"/>
  <c r="E15" i="55"/>
  <c r="O14" i="44" l="1"/>
  <c r="N14" i="44"/>
  <c r="K14" i="44"/>
  <c r="J14" i="44"/>
  <c r="G14" i="44"/>
  <c r="F14" i="44"/>
  <c r="C14" i="44"/>
  <c r="B14" i="44"/>
  <c r="D13" i="44" l="1"/>
  <c r="H13" i="44"/>
  <c r="L13" i="44"/>
  <c r="E13" i="44"/>
  <c r="I13" i="44"/>
  <c r="M13" i="44"/>
  <c r="C13" i="44"/>
  <c r="G13" i="44"/>
  <c r="K13" i="44"/>
  <c r="O13" i="44"/>
  <c r="B13" i="44"/>
  <c r="F13" i="44"/>
  <c r="J13" i="44"/>
  <c r="N13" i="44"/>
  <c r="D14" i="44"/>
  <c r="H14" i="44"/>
  <c r="L14" i="44"/>
  <c r="M14" i="44"/>
  <c r="E14" i="44"/>
  <c r="I14" i="44"/>
  <c r="H14" i="23" l="1"/>
  <c r="H13" i="23"/>
  <c r="N43" i="22"/>
  <c r="D43" i="22"/>
  <c r="N42" i="22"/>
  <c r="D42" i="22"/>
  <c r="N41" i="22"/>
  <c r="D41" i="22"/>
  <c r="N40" i="22"/>
  <c r="D40" i="22"/>
  <c r="N39" i="22"/>
  <c r="D39" i="22"/>
  <c r="N38" i="22"/>
  <c r="D38" i="22"/>
  <c r="N37" i="22"/>
  <c r="D37" i="22"/>
  <c r="N36" i="22"/>
  <c r="D36" i="22"/>
  <c r="N35" i="22"/>
  <c r="D35" i="22"/>
  <c r="N34" i="22"/>
  <c r="D34" i="22"/>
  <c r="N33" i="22"/>
  <c r="D33" i="22"/>
  <c r="N32" i="22"/>
  <c r="D32" i="22"/>
  <c r="N31" i="22"/>
  <c r="D31" i="22"/>
  <c r="N30" i="22"/>
  <c r="D30" i="22"/>
  <c r="N29" i="22"/>
  <c r="D29" i="22"/>
  <c r="N28" i="22"/>
  <c r="D28" i="22"/>
  <c r="N27" i="22"/>
  <c r="D27" i="22"/>
  <c r="N26" i="22"/>
  <c r="D26" i="22"/>
  <c r="N25" i="22"/>
  <c r="D25" i="22"/>
  <c r="N24" i="22"/>
  <c r="D24" i="22"/>
  <c r="N23" i="22"/>
  <c r="D23" i="22"/>
  <c r="N22" i="22"/>
  <c r="D22" i="22"/>
  <c r="N21" i="22"/>
  <c r="D21" i="22"/>
  <c r="N20" i="22"/>
  <c r="D20" i="22"/>
  <c r="N19" i="22"/>
  <c r="D19" i="22"/>
  <c r="N18" i="22"/>
  <c r="D18" i="22"/>
  <c r="N17" i="22"/>
  <c r="D17" i="22"/>
  <c r="N16" i="22"/>
  <c r="D16" i="22"/>
  <c r="N15" i="22"/>
  <c r="D15" i="22"/>
  <c r="P14" i="22"/>
  <c r="N14" i="22"/>
  <c r="F14" i="22"/>
  <c r="D14" i="22"/>
  <c r="P13" i="22"/>
  <c r="N13" i="22"/>
  <c r="F13" i="22"/>
  <c r="D13" i="22"/>
  <c r="B121" i="39" l="1"/>
  <c r="B109" i="39"/>
  <c r="B97" i="39"/>
  <c r="B85" i="39"/>
  <c r="B73" i="39"/>
  <c r="B61" i="39"/>
  <c r="B49" i="39"/>
  <c r="B37" i="39"/>
  <c r="B25" i="39"/>
  <c r="B121" i="38"/>
  <c r="B109" i="38"/>
  <c r="B97" i="38"/>
  <c r="B85" i="38"/>
  <c r="B73" i="38"/>
  <c r="B61" i="38"/>
  <c r="B49" i="38"/>
  <c r="B37" i="38"/>
  <c r="B25" i="38"/>
  <c r="AK81" i="23" l="1"/>
  <c r="AJ81" i="23"/>
  <c r="AN117" i="22"/>
  <c r="AM117"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N107" i="22"/>
  <c r="AM107" i="22"/>
  <c r="BQ105" i="22"/>
  <c r="BP105" i="22"/>
  <c r="BO105" i="22"/>
  <c r="BN105" i="22"/>
  <c r="BM105" i="22"/>
  <c r="BL105" i="22"/>
  <c r="BK105" i="22"/>
  <c r="BJ105" i="22"/>
  <c r="BI105" i="22"/>
  <c r="BH105" i="22"/>
  <c r="BG105" i="22"/>
  <c r="BF105" i="22"/>
  <c r="BE105" i="22"/>
  <c r="BD105" i="22"/>
  <c r="BC105" i="22"/>
  <c r="BB105" i="22"/>
  <c r="BA105" i="22"/>
  <c r="AZ105" i="22"/>
  <c r="AY105" i="22"/>
  <c r="AX105" i="22"/>
  <c r="AW105" i="22"/>
  <c r="AV105" i="22"/>
  <c r="AU105" i="22"/>
  <c r="AT105" i="22"/>
  <c r="AS105" i="22"/>
  <c r="AR105" i="22"/>
  <c r="AQ105" i="22"/>
  <c r="AP105" i="22"/>
  <c r="AO105" i="22"/>
  <c r="AN105" i="22"/>
  <c r="AM105" i="22"/>
</calcChain>
</file>

<file path=xl/sharedStrings.xml><?xml version="1.0" encoding="utf-8"?>
<sst xmlns="http://schemas.openxmlformats.org/spreadsheetml/2006/main" count="3064" uniqueCount="1243">
  <si>
    <t>Cím</t>
  </si>
  <si>
    <t>Title</t>
  </si>
  <si>
    <t>Q4</t>
  </si>
  <si>
    <t>Q3</t>
  </si>
  <si>
    <t>Q2</t>
  </si>
  <si>
    <t>Q1</t>
  </si>
  <si>
    <t>MIN</t>
  </si>
  <si>
    <t>Disclosure</t>
  </si>
  <si>
    <t>Risk management</t>
  </si>
  <si>
    <t>Governance</t>
  </si>
  <si>
    <t>Business model</t>
  </si>
  <si>
    <t>Overall</t>
  </si>
  <si>
    <t>Nyilvánosságra hozatal</t>
  </si>
  <si>
    <t>Kockázatkezelés</t>
  </si>
  <si>
    <t>Vállalatirányítás</t>
  </si>
  <si>
    <t>Üzleti modell</t>
  </si>
  <si>
    <t>Teljes</t>
  </si>
  <si>
    <t>The minimum and maximum values are denoted with the lines' ends; first, second and third quartile values are denoted by the box's lines.</t>
  </si>
  <si>
    <t>Note:</t>
  </si>
  <si>
    <t>A minimum és maximum értékeket a vonalak végei jelölik; 1, 2 és 3. kvadrilis értékeit a doboz vonalai jelölik.</t>
  </si>
  <si>
    <t>Megjegyzés:</t>
  </si>
  <si>
    <t>MNB</t>
  </si>
  <si>
    <t>Source:</t>
  </si>
  <si>
    <t>Forrás:</t>
  </si>
  <si>
    <t>Distribution of Green Recommendation compliance evaluations</t>
  </si>
  <si>
    <t>Title:</t>
  </si>
  <si>
    <t>Zöld Ajánlás megfelelés értékelések eloszlás</t>
  </si>
  <si>
    <t>Cím:</t>
  </si>
  <si>
    <t>Átlagos Zöld Ajánlás megfelelés értékelések kategória és bank méret szerint bontva</t>
  </si>
  <si>
    <t>Average Green Recomendation compliance evaluations by category and bank size</t>
  </si>
  <si>
    <t>Legkisebb kvartilis</t>
  </si>
  <si>
    <t>2. kvartilis</t>
  </si>
  <si>
    <t>3. kvartilis</t>
  </si>
  <si>
    <t>Legnagyobb kvartilis</t>
  </si>
  <si>
    <t>Smallest quartile</t>
  </si>
  <si>
    <t>2. quartile</t>
  </si>
  <si>
    <t>3. quartile</t>
  </si>
  <si>
    <t>Biggest quartile</t>
  </si>
  <si>
    <t>Bankok aránya, ahol vannak folyamatok az éghajlatváltozásból fakadó kockázatokat azonosítására</t>
  </si>
  <si>
    <t>Percentage of institutions that have processes to identify environmetnal risks</t>
  </si>
  <si>
    <t>Igen</t>
  </si>
  <si>
    <t>Többnyire</t>
  </si>
  <si>
    <t>Részben</t>
  </si>
  <si>
    <t>Nem</t>
  </si>
  <si>
    <t>Yes</t>
  </si>
  <si>
    <t>Mostly</t>
  </si>
  <si>
    <t>Partially</t>
  </si>
  <si>
    <t>No</t>
  </si>
  <si>
    <t>Bankok aránya, ahol az üzleti stratégia frissítésre került a környezetkárosodásból fakadó kockázatokkal</t>
  </si>
  <si>
    <t>Percentage of institutions which updated their business strategy with environmental risks</t>
  </si>
  <si>
    <t>Teljesítve</t>
  </si>
  <si>
    <t>Finished</t>
  </si>
  <si>
    <t>In process</t>
  </si>
  <si>
    <t>Scope 1</t>
  </si>
  <si>
    <t>Scope 2</t>
  </si>
  <si>
    <t>Scope 3 
nem portfólió</t>
  </si>
  <si>
    <t>Scope 3 
portfólió</t>
  </si>
  <si>
    <t>Scope 3 
(not financed)</t>
  </si>
  <si>
    <t>Scope 3 
(financed)</t>
  </si>
  <si>
    <t xml:space="preserve">Bankok aránya, ahol átállási terv klímacélokkal kialakításra került </t>
  </si>
  <si>
    <t>Percantage of banks which created transition plans with climate targets</t>
  </si>
  <si>
    <t>A környezeti kockázatokért felelős vezetők területe</t>
  </si>
  <si>
    <t>Area of manager responsible for environmental risks</t>
  </si>
  <si>
    <t>Stratégia</t>
  </si>
  <si>
    <t>PR</t>
  </si>
  <si>
    <t>HR</t>
  </si>
  <si>
    <t>CEO</t>
  </si>
  <si>
    <t>Hálózatfejlesztés</t>
  </si>
  <si>
    <t xml:space="preserve">Nem neveztek ki </t>
  </si>
  <si>
    <t xml:space="preserve">Risk </t>
  </si>
  <si>
    <t>Strategy</t>
  </si>
  <si>
    <t>Corporate governance</t>
  </si>
  <si>
    <t>CEO/deputy CEO</t>
  </si>
  <si>
    <t xml:space="preserve">Business </t>
  </si>
  <si>
    <t>Not appointed</t>
  </si>
  <si>
    <t>Környezeti kockázatokért felelős szervezeti egység formája</t>
  </si>
  <si>
    <t>Form of unit responsible for environmental risks</t>
  </si>
  <si>
    <t xml:space="preserve">Munkacsoport </t>
  </si>
  <si>
    <t>Decentralizált</t>
  </si>
  <si>
    <t>Small bank, only manager</t>
  </si>
  <si>
    <t>Decentralized</t>
  </si>
  <si>
    <t>Not organized</t>
  </si>
  <si>
    <t>Development of responsibility for the followong areas</t>
  </si>
  <si>
    <t>Business strategy</t>
  </si>
  <si>
    <t>Remuneration</t>
  </si>
  <si>
    <t>Bankok aránya, akik beépítették a környezeti kockázatokat a hitelkockázat kezelés egyes szakaszaiba</t>
  </si>
  <si>
    <t xml:space="preserve">Percantage of banks which inculeded environmetal risks in parts of credit risk management </t>
  </si>
  <si>
    <t>Customer screening</t>
  </si>
  <si>
    <t>Credit policy</t>
  </si>
  <si>
    <t>Scoring</t>
  </si>
  <si>
    <t>Pricing</t>
  </si>
  <si>
    <t>Collateral valuation</t>
  </si>
  <si>
    <t>Portfolio analysis</t>
  </si>
  <si>
    <t>Percantage of banks which use forward looking tools to evaluate climate risks</t>
  </si>
  <si>
    <t>Not planned</t>
  </si>
  <si>
    <t>Az NFRD* vagy CRR** hatálya alá tartozó bankok aránya</t>
  </si>
  <si>
    <t>Percantage of banks which are under the scope of NFRD* or CRR**</t>
  </si>
  <si>
    <t>*NFRD: Nem Pénzügyi Jelentési Irányelv; **CRR: Tőkekövetelmény-rendelet</t>
  </si>
  <si>
    <t>*NFRD: Non-Financial Reporting Directive; **CRR: Capital Requirements Regulation</t>
  </si>
  <si>
    <t>NFRD</t>
  </si>
  <si>
    <t>CRR</t>
  </si>
  <si>
    <t>Anyabank igen, egyéb módon is riportál</t>
  </si>
  <si>
    <t>Parent bank yes, no disclosure otherwise</t>
  </si>
  <si>
    <t>Parent bank yes, disclosure otherwise</t>
  </si>
  <si>
    <t>Azon bankok aránya, akik nyilvánosságra hoznak környezeti kockázatokkal kapcsolatos mutatókat, célokat</t>
  </si>
  <si>
    <t>Percantage of banks which disclose measures of environmantal risks</t>
  </si>
  <si>
    <t>Azon bankok száma akik nyilvánosságra hozzák az alábbi információkat</t>
  </si>
  <si>
    <t>Egyéb</t>
  </si>
  <si>
    <t xml:space="preserve">Biztosítékok </t>
  </si>
  <si>
    <t xml:space="preserve">Taxonómia arány </t>
  </si>
  <si>
    <t>ÜHG-kibocsátás</t>
  </si>
  <si>
    <t>ÜHG-intenzitása</t>
  </si>
  <si>
    <t>Number of banks which disclose the following informations</t>
  </si>
  <si>
    <t>Other</t>
  </si>
  <si>
    <t>Exposures by sector</t>
  </si>
  <si>
    <t>Exposures by region</t>
  </si>
  <si>
    <t>Safeguard</t>
  </si>
  <si>
    <t>Taxonomy aligned ratio</t>
  </si>
  <si>
    <t>Green Bond volume</t>
  </si>
  <si>
    <t>GHG emission</t>
  </si>
  <si>
    <t>GHG intensity</t>
  </si>
  <si>
    <t>Kockázat és felkészültség</t>
  </si>
  <si>
    <t>Risk and preparedness</t>
  </si>
  <si>
    <t>Az x tengelyen a Zöld ajánlás megfelelés értékelései láthatók egy-egy banknak, az y tengelyen a Banki Karbonkockázati Indexük (Gompertz).</t>
  </si>
  <si>
    <t>In the x axis the banks' Green Recommendation compliance values, in the y axis the the banks' Bank Carbon Risk Indeces (Gompertz) are visualized.</t>
  </si>
  <si>
    <t>Zöld ajánlás megfelelés</t>
  </si>
  <si>
    <t>BKI - Gompertz</t>
  </si>
  <si>
    <t>Green recommendation compliance</t>
  </si>
  <si>
    <t>BCRI - Gompertz</t>
  </si>
  <si>
    <t>A meghiúsult és rendezett átálláskockázatainak GDP-hatása</t>
  </si>
  <si>
    <t>GDP effects of failed and orderly transition</t>
  </si>
  <si>
    <t>MNB, CE</t>
  </si>
  <si>
    <t>Százalékos eltérés a klímamentes alappályától</t>
  </si>
  <si>
    <t>Percentage difference to climate uninformed baseline</t>
  </si>
  <si>
    <t>Tengely felirat:</t>
  </si>
  <si>
    <t>százalék</t>
  </si>
  <si>
    <t>Axis label:</t>
  </si>
  <si>
    <t>percentage</t>
  </si>
  <si>
    <t>meghíúsult átállás</t>
  </si>
  <si>
    <t>fizikai</t>
  </si>
  <si>
    <t>eredő</t>
  </si>
  <si>
    <t>átállási</t>
  </si>
  <si>
    <t>green bonds</t>
  </si>
  <si>
    <t>zöld vállalati kötvények</t>
  </si>
  <si>
    <t>rendezett átállás</t>
  </si>
  <si>
    <t>failed transition</t>
  </si>
  <si>
    <t>physical</t>
  </si>
  <si>
    <t>overall</t>
  </si>
  <si>
    <t>transition</t>
  </si>
  <si>
    <t>orderly transition</t>
  </si>
  <si>
    <t>fogyasztás</t>
  </si>
  <si>
    <t>beruházás</t>
  </si>
  <si>
    <t>nettó export</t>
  </si>
  <si>
    <t>GDP</t>
  </si>
  <si>
    <t>consumption</t>
  </si>
  <si>
    <t>investment</t>
  </si>
  <si>
    <t>net export</t>
  </si>
  <si>
    <t>Nem teljesítő hitelek többleteterhe sikertelen átállás esetén</t>
  </si>
  <si>
    <t>Nem teljesítő hitelek többlet NPL rátái sikertelen átállás esetén</t>
  </si>
  <si>
    <t>Excess amount of non-performing loans in failed transition</t>
  </si>
  <si>
    <t>Excess NPL rates of non-performing loans in failed transition</t>
  </si>
  <si>
    <t>Percentagepoints difference from climate unenform baseline</t>
  </si>
  <si>
    <t>Values of asterisked sectors are statistically insignificant (α=0.05). Assuming static 2019 Q4 loan amounts.</t>
  </si>
  <si>
    <t>Milliárd forint, 2019 Q4-es árak</t>
  </si>
  <si>
    <t>Százalékpont</t>
  </si>
  <si>
    <t>Billion HUF in 2019 Q4 prices</t>
  </si>
  <si>
    <t>Percentage points</t>
  </si>
  <si>
    <t>2030q4</t>
  </si>
  <si>
    <t>2040q4</t>
  </si>
  <si>
    <t>2050q4</t>
  </si>
  <si>
    <t>meghiúsult átállás</t>
  </si>
  <si>
    <t>Mezőgazdaság, erdőgazd., halászat (A)</t>
  </si>
  <si>
    <t>*Bányászat, kőfejtés (B)</t>
  </si>
  <si>
    <t>Fogyasztási cikkek (C10-16, C31-32)</t>
  </si>
  <si>
    <t>Papír és sokszorosítás (C17-18)</t>
  </si>
  <si>
    <t>Vegyi anyag és gyógyszer (C19-22)</t>
  </si>
  <si>
    <t>Fémek és egyéb ásványok (C23-25)</t>
  </si>
  <si>
    <t>*Számítógép, elektronika (C26-28)</t>
  </si>
  <si>
    <t>Gépjármű, ipari gép (C29-30, C33)</t>
  </si>
  <si>
    <t>Közművek (D, E)</t>
  </si>
  <si>
    <t>Építőipar (F)</t>
  </si>
  <si>
    <t>*Kereskedelem (G)</t>
  </si>
  <si>
    <t>Szállítás, raktározás (H)</t>
  </si>
  <si>
    <t>Szálláshely, vendéglátás (I)</t>
  </si>
  <si>
    <t>*Infokommunikáció (J)</t>
  </si>
  <si>
    <t>Ingatlanügyletek (L)</t>
  </si>
  <si>
    <t>Szakmai, tudományos, műszaki tev. (M)</t>
  </si>
  <si>
    <t>Adminisztratív és szolg. tám. tev. (N)</t>
  </si>
  <si>
    <t>Közigazgatás, oktatás, eü. stb. (O, P, Q, R, S, T, U)</t>
  </si>
  <si>
    <t>Agriculture, forestry, fishing (A)</t>
  </si>
  <si>
    <t>*Mining and quarrying (B)</t>
  </si>
  <si>
    <t>Consumer goods (C10-16, C31-32)</t>
  </si>
  <si>
    <t>Paper and printing (C17-18)</t>
  </si>
  <si>
    <t>Chem. and pharma (C19-22)</t>
  </si>
  <si>
    <t>Metals and minerals (C23-25)</t>
  </si>
  <si>
    <t>*Electronics, machinery (C26-28)</t>
  </si>
  <si>
    <t>Motor/other vehicles (C29-30, C33)</t>
  </si>
  <si>
    <t>Utilities (D, E)</t>
  </si>
  <si>
    <t>Construction (F)</t>
  </si>
  <si>
    <t>*Wholesale and retail (G)</t>
  </si>
  <si>
    <t>Transportation and storage (H)</t>
  </si>
  <si>
    <t>Accomodation and food service (I)</t>
  </si>
  <si>
    <t>*Infocommunication (J)</t>
  </si>
  <si>
    <t>Real estate activities (L)</t>
  </si>
  <si>
    <t>Prof., sci. and tech. activities (M)</t>
  </si>
  <si>
    <t>Admin. and supp. service (N)</t>
  </si>
  <si>
    <t>Publ. adm., edu., health (O, P, Q, R, S, T, U)</t>
  </si>
  <si>
    <t>Nyilvánosságra 
hozatal</t>
  </si>
  <si>
    <t xml:space="preserve">CPRS 1-6. kitettségek az egyes nemzetgazdasági ágakban </t>
  </si>
  <si>
    <t xml:space="preserve">Banks’ CPRS exposures by national economy section </t>
  </si>
  <si>
    <t>B - bányászat, kőfejtés; C – feldolgozóipar; E - vízellátás; szennyvíz gyűjtése, kezelése, hulladékgazdálko-dás, szennyeződésmentesítés; F – építőipar; G - kereskedelem, gépjárműjavítás; H - szállítás, raktározás; I - szálláshely-szolgáltatás, vendéglátás; M - szakmai, tudományos, műszaki tevékenység; N - adminisztratív és szolgáltatást támoga-tó tevékenység</t>
  </si>
  <si>
    <t>B – Mining and quarrying; C – Manufacturing; E – water supply; sewerage, waste management and remediation activities; F – Construction; G – Wholesale and retail trade; repair of motor vehicles and motorcycles; H – Transportation and storage; I – Accommodation and food service activities; M – Professional, scientific and technical activities; N – Administrative and support service activities.</t>
  </si>
  <si>
    <t>%</t>
  </si>
  <si>
    <t>A</t>
  </si>
  <si>
    <t>B</t>
  </si>
  <si>
    <t>C</t>
  </si>
  <si>
    <t>D</t>
  </si>
  <si>
    <t>E</t>
  </si>
  <si>
    <t>F</t>
  </si>
  <si>
    <t>G</t>
  </si>
  <si>
    <t>H</t>
  </si>
  <si>
    <t>I</t>
  </si>
  <si>
    <t>J</t>
  </si>
  <si>
    <t>K</t>
  </si>
  <si>
    <t>L</t>
  </si>
  <si>
    <t>M</t>
  </si>
  <si>
    <t>N</t>
  </si>
  <si>
    <t>O</t>
  </si>
  <si>
    <t>P</t>
  </si>
  <si>
    <t>Q</t>
  </si>
  <si>
    <t>R</t>
  </si>
  <si>
    <t>S</t>
  </si>
  <si>
    <t>All sectors</t>
  </si>
  <si>
    <t>Minden ágazat</t>
  </si>
  <si>
    <t>P10</t>
  </si>
  <si>
    <t>Banki portfóliók megoszlása ÜHG csoportok szerint</t>
  </si>
  <si>
    <t>Distribution of bank portfolios across GHG groups</t>
  </si>
  <si>
    <t>Very low</t>
  </si>
  <si>
    <t>Low</t>
  </si>
  <si>
    <t>Medium</t>
  </si>
  <si>
    <t>Medium/high</t>
  </si>
  <si>
    <t>High</t>
  </si>
  <si>
    <t>Very high</t>
  </si>
  <si>
    <t>Nagyon alacsony</t>
  </si>
  <si>
    <t>Alacsony</t>
  </si>
  <si>
    <t>Közepes</t>
  </si>
  <si>
    <t>Közepes/magas</t>
  </si>
  <si>
    <t>Magas</t>
  </si>
  <si>
    <t>Nagyon magas</t>
  </si>
  <si>
    <t>MEDIAN</t>
  </si>
  <si>
    <t>A hazai bankrendszer klímakockázati hálója</t>
  </si>
  <si>
    <t>Climate risk grid of the Hungarian banking system</t>
  </si>
  <si>
    <t>GHG exposure share</t>
  </si>
  <si>
    <t>CPRS 1–6 exposure share</t>
  </si>
  <si>
    <t>CPRS 1-6 kitettség részarány</t>
  </si>
  <si>
    <t>ÜHG kitettség részarány</t>
  </si>
  <si>
    <t>int_1</t>
  </si>
  <si>
    <t>int_2</t>
  </si>
  <si>
    <t>int_3</t>
  </si>
  <si>
    <t>int_4</t>
  </si>
  <si>
    <t>int_5</t>
  </si>
  <si>
    <t>int_6</t>
  </si>
  <si>
    <t>int_7</t>
  </si>
  <si>
    <t>int_8</t>
  </si>
  <si>
    <t>int_9</t>
  </si>
  <si>
    <t>int_10</t>
  </si>
  <si>
    <t>int_11</t>
  </si>
  <si>
    <t>int_12</t>
  </si>
  <si>
    <t>int_13</t>
  </si>
  <si>
    <t>int_14</t>
  </si>
  <si>
    <t>int_15</t>
  </si>
  <si>
    <t>int_16</t>
  </si>
  <si>
    <t>int_17</t>
  </si>
  <si>
    <t>int_18</t>
  </si>
  <si>
    <t>int_19</t>
  </si>
  <si>
    <t>int_20</t>
  </si>
  <si>
    <t>int_21</t>
  </si>
  <si>
    <t>int_22</t>
  </si>
  <si>
    <t>int_23</t>
  </si>
  <si>
    <t>int_24</t>
  </si>
  <si>
    <t>int_25</t>
  </si>
  <si>
    <t>int_26</t>
  </si>
  <si>
    <t>int_27</t>
  </si>
  <si>
    <t>int_28</t>
  </si>
  <si>
    <t>int_29</t>
  </si>
  <si>
    <t>int_30</t>
  </si>
  <si>
    <t>int_31</t>
  </si>
  <si>
    <t>int_32</t>
  </si>
  <si>
    <t>Bankrendszeri BKI havi értékei és éves visszatekintő mozgóátlaga</t>
  </si>
  <si>
    <t>Monthly values of banking system BCRI with annual backward-looking moving average</t>
  </si>
  <si>
    <t>Banki Karbonkockázati Index</t>
  </si>
  <si>
    <t>Bank Carbon Risk Index</t>
  </si>
  <si>
    <t>Linear weighting (left axis)</t>
  </si>
  <si>
    <t>Linear w. - moving average (left axis)</t>
  </si>
  <si>
    <t>Gompertz weighting (right axis)</t>
  </si>
  <si>
    <t>Gompertz w. - moving average (right axis)</t>
  </si>
  <si>
    <t>year</t>
  </si>
  <si>
    <t>Lineáris súlyozás (bal tengely)</t>
  </si>
  <si>
    <t>Lineáris s. - mozgó átlag (bal tengely)</t>
  </si>
  <si>
    <t>Gompertz-féle súlyozás (jobb tengely)</t>
  </si>
  <si>
    <t>Gompertz-féle s. - mozgó átlag (jobb tengely)</t>
  </si>
  <si>
    <t>ev</t>
  </si>
  <si>
    <t>2012</t>
  </si>
  <si>
    <t>2013</t>
  </si>
  <si>
    <t>2014</t>
  </si>
  <si>
    <t>2015</t>
  </si>
  <si>
    <t>2016</t>
  </si>
  <si>
    <t>2017</t>
  </si>
  <si>
    <t>2018</t>
  </si>
  <si>
    <t>2019</t>
  </si>
  <si>
    <t>2020</t>
  </si>
  <si>
    <t>2021</t>
  </si>
  <si>
    <t>Ágazati BKI-k havi értékei (Lineáris súlyozás)</t>
  </si>
  <si>
    <t>Monthly values of sectoral BCRI (Linear weighting)</t>
  </si>
  <si>
    <t>Agricultural (A01)</t>
  </si>
  <si>
    <t>Chemical industry (C20)</t>
  </si>
  <si>
    <t>Electricity (D35)</t>
  </si>
  <si>
    <t>Transportation (H52)</t>
  </si>
  <si>
    <t>Others</t>
  </si>
  <si>
    <t>VONIDO</t>
  </si>
  <si>
    <t>Mezőgazdaság (A01)</t>
  </si>
  <si>
    <t>Vegyipar (C20)</t>
  </si>
  <si>
    <t>Villamosenergia (D35)</t>
  </si>
  <si>
    <t>Szállítás (H52)</t>
  </si>
  <si>
    <t xml:space="preserve"> </t>
  </si>
  <si>
    <t>20120430</t>
  </si>
  <si>
    <t>20120531</t>
  </si>
  <si>
    <t>20120630</t>
  </si>
  <si>
    <t>20120731</t>
  </si>
  <si>
    <t>20120831</t>
  </si>
  <si>
    <t>20120930</t>
  </si>
  <si>
    <t>20121031</t>
  </si>
  <si>
    <t xml:space="preserve">  </t>
  </si>
  <si>
    <t>20121130</t>
  </si>
  <si>
    <t>20121231</t>
  </si>
  <si>
    <t>20130131</t>
  </si>
  <si>
    <t>20130228</t>
  </si>
  <si>
    <t>20130331</t>
  </si>
  <si>
    <t>20130430</t>
  </si>
  <si>
    <t>20130531</t>
  </si>
  <si>
    <t>20130630</t>
  </si>
  <si>
    <t>20130731</t>
  </si>
  <si>
    <t>20130831</t>
  </si>
  <si>
    <t>20130930</t>
  </si>
  <si>
    <t>20131031</t>
  </si>
  <si>
    <t>20131130</t>
  </si>
  <si>
    <t>20131231</t>
  </si>
  <si>
    <t>20140131</t>
  </si>
  <si>
    <t>20140228</t>
  </si>
  <si>
    <t>20140331</t>
  </si>
  <si>
    <t>20140430</t>
  </si>
  <si>
    <t>20140531</t>
  </si>
  <si>
    <t>20140630</t>
  </si>
  <si>
    <t>20140731</t>
  </si>
  <si>
    <t>20140831</t>
  </si>
  <si>
    <t>20140930</t>
  </si>
  <si>
    <t>20141031</t>
  </si>
  <si>
    <t>20141130</t>
  </si>
  <si>
    <t>20141231</t>
  </si>
  <si>
    <t>20150131</t>
  </si>
  <si>
    <t>20150228</t>
  </si>
  <si>
    <t>20150331</t>
  </si>
  <si>
    <t>20150430</t>
  </si>
  <si>
    <t>20150531</t>
  </si>
  <si>
    <t>20150630</t>
  </si>
  <si>
    <t>20150731</t>
  </si>
  <si>
    <t>20150831</t>
  </si>
  <si>
    <t>20150930</t>
  </si>
  <si>
    <t>20151031</t>
  </si>
  <si>
    <t>20151130</t>
  </si>
  <si>
    <t>20151231</t>
  </si>
  <si>
    <t>20160131</t>
  </si>
  <si>
    <t>20160229</t>
  </si>
  <si>
    <t>20160331</t>
  </si>
  <si>
    <t>20160430</t>
  </si>
  <si>
    <t>20160531</t>
  </si>
  <si>
    <t>20160630</t>
  </si>
  <si>
    <t>20160731</t>
  </si>
  <si>
    <t>20160831</t>
  </si>
  <si>
    <t>20160930</t>
  </si>
  <si>
    <t>20161031</t>
  </si>
  <si>
    <t>20161130</t>
  </si>
  <si>
    <t>20161231</t>
  </si>
  <si>
    <t>20170131</t>
  </si>
  <si>
    <t>20170228</t>
  </si>
  <si>
    <t>20170331</t>
  </si>
  <si>
    <t>20170430</t>
  </si>
  <si>
    <t>20170531</t>
  </si>
  <si>
    <t>20170630</t>
  </si>
  <si>
    <t>20170731</t>
  </si>
  <si>
    <t>20170831</t>
  </si>
  <si>
    <t>20170930</t>
  </si>
  <si>
    <t>20171031</t>
  </si>
  <si>
    <t>20171130</t>
  </si>
  <si>
    <t>20171231</t>
  </si>
  <si>
    <t>20180131</t>
  </si>
  <si>
    <t>20180228</t>
  </si>
  <si>
    <t>20180331</t>
  </si>
  <si>
    <t>20180430</t>
  </si>
  <si>
    <t>20180531</t>
  </si>
  <si>
    <t>20180630</t>
  </si>
  <si>
    <t>20180731</t>
  </si>
  <si>
    <t>20180831</t>
  </si>
  <si>
    <t>20180930</t>
  </si>
  <si>
    <t>20181031</t>
  </si>
  <si>
    <t>20181130</t>
  </si>
  <si>
    <t>20181231</t>
  </si>
  <si>
    <t>20190131</t>
  </si>
  <si>
    <t>20190228</t>
  </si>
  <si>
    <t>20190331</t>
  </si>
  <si>
    <t>20190430</t>
  </si>
  <si>
    <t>20190531</t>
  </si>
  <si>
    <t>20190630</t>
  </si>
  <si>
    <t>20190731</t>
  </si>
  <si>
    <t>20190831</t>
  </si>
  <si>
    <t>20190930</t>
  </si>
  <si>
    <t>20191031</t>
  </si>
  <si>
    <t>20191130</t>
  </si>
  <si>
    <t>20191231</t>
  </si>
  <si>
    <t>20200131</t>
  </si>
  <si>
    <t>20200229</t>
  </si>
  <si>
    <t>20200331</t>
  </si>
  <si>
    <t>20200430</t>
  </si>
  <si>
    <t>20200531</t>
  </si>
  <si>
    <t>20200630</t>
  </si>
  <si>
    <t>20200731</t>
  </si>
  <si>
    <t>20200831</t>
  </si>
  <si>
    <t>20200930</t>
  </si>
  <si>
    <t>20201031</t>
  </si>
  <si>
    <t>20201130</t>
  </si>
  <si>
    <t>20201231</t>
  </si>
  <si>
    <t>20210131</t>
  </si>
  <si>
    <t>20210228</t>
  </si>
  <si>
    <t>20210331</t>
  </si>
  <si>
    <t>20210430</t>
  </si>
  <si>
    <t>20210531</t>
  </si>
  <si>
    <t>20210630</t>
  </si>
  <si>
    <t>20210731</t>
  </si>
  <si>
    <t>20210831</t>
  </si>
  <si>
    <t>20210930</t>
  </si>
  <si>
    <t>20211031</t>
  </si>
  <si>
    <t>Ágazati BKI-k havi értékei (Gompertz-féle súlyozás)</t>
  </si>
  <si>
    <t>Monthly values of sectoral BCRI (Gompertz weighting)</t>
  </si>
  <si>
    <t>Bankrendszeri BKI havi értékei és éves visszatekintő mozgóátlaga - 2017-es és 2019-es ÜHG adatokkal</t>
  </si>
  <si>
    <t>Monthly values of banking system BCRI with annual backward-looking moving average - with 2017 and 2019 GHG data</t>
  </si>
  <si>
    <t>BKI_2019_OLDPAR</t>
  </si>
  <si>
    <t>BKI_2017_OLDPAR_OR</t>
  </si>
  <si>
    <t>2019 GHG - Linear weighting (left axis)</t>
  </si>
  <si>
    <t>2019 GHG - Linear w. - moving average (left axis)</t>
  </si>
  <si>
    <t>2019 GHG - Gompertz weighting (right axis)</t>
  </si>
  <si>
    <t>2019 GHG - Gompertz w. - moving average (right axis)</t>
  </si>
  <si>
    <t>2017 GHG - Linear weighting (left axis)</t>
  </si>
  <si>
    <t>2017 GHG - Linear w. - moving average (left axis)</t>
  </si>
  <si>
    <t>2017 GHG - Gompertz weighting (right axis)</t>
  </si>
  <si>
    <t>2017 GHG - Gompertz w. - moving average (right axis)</t>
  </si>
  <si>
    <t>2019-es ÜHG - Lineáris súlyozás (bal tengely)</t>
  </si>
  <si>
    <t>2019-es ÜHG - Lineáris s. - mozgó átlag (bal tengely)</t>
  </si>
  <si>
    <t>2019-es ÜHG - Gompertz-féle súlyozás (jobb tengely)</t>
  </si>
  <si>
    <t>2019-es ÜHG - Gompertz-féle s. - mozgó átlag (jobb tengely)</t>
  </si>
  <si>
    <t>2017-es ÜHG - Lineáris súlyozás (bal tengely) (eredeti)</t>
  </si>
  <si>
    <t>2017-es ÜHG - Lineáris s. - mozgó átlag (bal tengely) (eredeti)</t>
  </si>
  <si>
    <t>2017-es ÜHG - Gompertz-féle súlyozás (jobb tengely) (eredeti)</t>
  </si>
  <si>
    <t>2017-es ÜHG - Gompertz-féle s. - mozgó átlag (jobb tengely) (eredeti)</t>
  </si>
  <si>
    <t>A vállalati és önkormányzati tőkekövetelmény-kedvezmény programban résztvevő hitelintézetek zöld hitelállományainak alakulása</t>
  </si>
  <si>
    <t>Development of the volume in the preferential capital requirements programme for green corporate and municipal financing</t>
  </si>
  <si>
    <t>milliárd forint</t>
  </si>
  <si>
    <t>billion forint</t>
  </si>
  <si>
    <t>Green loan volume</t>
  </si>
  <si>
    <t>Zöld hitelállomány</t>
  </si>
  <si>
    <t>A vállalati és önkormányzati tőkekövetelmény-kedvezmény programban résztvevő zöld hitelállomány és a teljes vállalati hitelállomány alakulása</t>
  </si>
  <si>
    <t>Development of the volume in the preferential capital requirements programme for green corporate and municipal financing and of the total corporate loan portfolio</t>
  </si>
  <si>
    <t>időszak</t>
  </si>
  <si>
    <t>2020Q4 -2021Q1</t>
  </si>
  <si>
    <t>2021Q1 - 2021Q2</t>
  </si>
  <si>
    <t>2021Q2 - 2021Q3</t>
  </si>
  <si>
    <t>2021Q3 - 2021Q4</t>
  </si>
  <si>
    <t>Total corporate loan portfolio change (quarter/quarter)</t>
  </si>
  <si>
    <t>Teljes vállalati hitelállomány változás (negyedév/negyedév)</t>
  </si>
  <si>
    <t>Green corporate loan portfolio change (quarter/quarter)</t>
  </si>
  <si>
    <t>Zöld vállalati hitelállomány változás (negyedév/negyedév)</t>
  </si>
  <si>
    <t>P90</t>
  </si>
  <si>
    <t>Folyamatban</t>
  </si>
  <si>
    <t xml:space="preserve">Vannak tervek </t>
  </si>
  <si>
    <t>Nincsenek tervek</t>
  </si>
  <si>
    <t>Azon bankok aránya, akik számszerűsítk kibocsátásaikat</t>
  </si>
  <si>
    <t>Percantage of banks which quantify their emission</t>
  </si>
  <si>
    <t>Planned</t>
  </si>
  <si>
    <t>Csak tervben</t>
  </si>
  <si>
    <t xml:space="preserve">Kis bank, csak felelős vezető </t>
  </si>
  <si>
    <t>Még nincs kialakítva</t>
  </si>
  <si>
    <t>Working group</t>
  </si>
  <si>
    <t>Only planned</t>
  </si>
  <si>
    <t>Üzleti 
stratégia</t>
  </si>
  <si>
    <t xml:space="preserve"> Javadalmazás</t>
  </si>
  <si>
    <t>Kockázati</t>
  </si>
  <si>
    <t>Azon bankok aránya, ahol a politikák változtatása folyamatban van</t>
  </si>
  <si>
    <t>Ügyfél átvilágítás</t>
  </si>
  <si>
    <t>Hitelezési politikák</t>
  </si>
  <si>
    <t>Kockázati besorolás</t>
  </si>
  <si>
    <t>Hitelárazás</t>
  </si>
  <si>
    <t>Fedezet-értékelés</t>
  </si>
  <si>
    <t>Portfólió elemzés</t>
  </si>
  <si>
    <t>Bankok aránya akik képesek előretekintő eszközöket használni a klíma kockázatokat értékelésére</t>
  </si>
  <si>
    <t>Csak az anyabank riportál</t>
  </si>
  <si>
    <t>Azon bankok száma, akik nyilvánosságra hoznak információkat portfólióikról</t>
  </si>
  <si>
    <t>Number of banks which disclose informations about their portfolios</t>
  </si>
  <si>
    <t>Szektor kitettségek</t>
  </si>
  <si>
    <t>Régió kitettségek</t>
  </si>
  <si>
    <t>Zöldkötvény arány</t>
  </si>
  <si>
    <t>Az MNB Versenyképességi Indexének eredményei területenként (2021)</t>
  </si>
  <si>
    <t>Megjegyzés</t>
  </si>
  <si>
    <t>Forrás</t>
  </si>
  <si>
    <t>CH2</t>
  </si>
  <si>
    <t>ország</t>
  </si>
  <si>
    <t>Új pénzügyi modell</t>
  </si>
  <si>
    <t>Háztartási megtakarítások aktivizálása</t>
  </si>
  <si>
    <t>Kkv stratégia</t>
  </si>
  <si>
    <t>Külgazdaság és gazdaságszerkezet</t>
  </si>
  <si>
    <t>Munkaerőpiac</t>
  </si>
  <si>
    <t>Területi és társadalmi felzárkózás</t>
  </si>
  <si>
    <t>Családbarát program</t>
  </si>
  <si>
    <t>Egészséges társadalom</t>
  </si>
  <si>
    <t>Tudásalapú társadalom</t>
  </si>
  <si>
    <t>Kutatás-fejlesztés és innováció</t>
  </si>
  <si>
    <t>Állami hatékonyság</t>
  </si>
  <si>
    <t>Modern infrastruktúra</t>
  </si>
  <si>
    <t>Versenyképes energiafelhasználás</t>
  </si>
  <si>
    <t>Zöld gazdaság</t>
  </si>
  <si>
    <t>Magyarország</t>
  </si>
  <si>
    <t>EU átlag</t>
  </si>
  <si>
    <t>V3 átlag</t>
  </si>
  <si>
    <t>Mo - EU</t>
  </si>
  <si>
    <t>Mo - V3</t>
  </si>
  <si>
    <t xml:space="preserve">10 - </t>
  </si>
  <si>
    <t>0 - 10</t>
  </si>
  <si>
    <t>-10 - 0</t>
  </si>
  <si>
    <t xml:space="preserve">-10 - </t>
  </si>
  <si>
    <t>Ökológiai egyenleg (2017)</t>
  </si>
  <si>
    <t>Az ökológiai egyenleget úgy kapjuk meg, hogy egy ország biokapacitásból kivonjuk az ökológiai lábnyomát. Deficitről akkor beszélünk, amikor az ökológiai lábnyom meghaladja a rendelkezésére álló biokapacitást.</t>
  </si>
  <si>
    <t>Global Footprint Network</t>
  </si>
  <si>
    <t>Tengelyfelirat:</t>
  </si>
  <si>
    <t>globális hektár per fő</t>
  </si>
  <si>
    <t>gha per capita</t>
  </si>
  <si>
    <t>Országok</t>
  </si>
  <si>
    <t>Biokapacitás deficit vagy többlet</t>
  </si>
  <si>
    <t>Finnország</t>
  </si>
  <si>
    <t>Svédország</t>
  </si>
  <si>
    <t>Észtország</t>
  </si>
  <si>
    <t>Lettország</t>
  </si>
  <si>
    <t>Románia</t>
  </si>
  <si>
    <t>Bulgária</t>
  </si>
  <si>
    <t>Litvánia</t>
  </si>
  <si>
    <t>Horvátország</t>
  </si>
  <si>
    <t>Írország</t>
  </si>
  <si>
    <t>Szlovákia</t>
  </si>
  <si>
    <t>Franciaország</t>
  </si>
  <si>
    <t>Dánia</t>
  </si>
  <si>
    <t>Szlovénia</t>
  </si>
  <si>
    <t>Görögország</t>
  </si>
  <si>
    <t>Lengyelország</t>
  </si>
  <si>
    <t>Spanyolország</t>
  </si>
  <si>
    <t>Csehország</t>
  </si>
  <si>
    <t>Egyesült Királyság</t>
  </si>
  <si>
    <t>Portugália</t>
  </si>
  <si>
    <t>Németország</t>
  </si>
  <si>
    <t>Ausztria</t>
  </si>
  <si>
    <t>Olaszország</t>
  </si>
  <si>
    <t>Ciprus</t>
  </si>
  <si>
    <t>Hollandia</t>
  </si>
  <si>
    <t>Málta</t>
  </si>
  <si>
    <t>Belgium</t>
  </si>
  <si>
    <t>Luxemburg</t>
  </si>
  <si>
    <t>Az MNB Fenntarthatósági Indexének és 4 főpillérének eredményei (2021)</t>
  </si>
  <si>
    <t>A skálatartomány 0-100 pont közötti, ahol 100 a legjobb érték.</t>
  </si>
  <si>
    <t>Fenntarthatósági Index</t>
  </si>
  <si>
    <t>Környezeti fenntarthatóság főpillér</t>
  </si>
  <si>
    <t>Társadalmi fenntarthatóság főpillér</t>
  </si>
  <si>
    <t>Pénzügyi fenntarthatóság főpillér</t>
  </si>
  <si>
    <t>Fenntartható növekedés főpillér</t>
  </si>
  <si>
    <t>The ecological balance is the substraction of ecological footprint from the biocapacity of the country. Deficit is when, the ecological footprint exceeds the available biocapacity.</t>
  </si>
  <si>
    <t>Sustainability Index</t>
  </si>
  <si>
    <t>Environmental sustainability pillar</t>
  </si>
  <si>
    <t>Social sustainability pilla</t>
  </si>
  <si>
    <t>Financial sustainability pillar</t>
  </si>
  <si>
    <t>Sustainable growth pillar</t>
  </si>
  <si>
    <t>countries</t>
  </si>
  <si>
    <t>Hungary</t>
  </si>
  <si>
    <t>EU average</t>
  </si>
  <si>
    <t>V3 average</t>
  </si>
  <si>
    <t>Finland</t>
  </si>
  <si>
    <t>Sweden</t>
  </si>
  <si>
    <t>Estonia</t>
  </si>
  <si>
    <t>Latvia</t>
  </si>
  <si>
    <t>Romania</t>
  </si>
  <si>
    <t>Bulgaria</t>
  </si>
  <si>
    <t>Lithuania</t>
  </si>
  <si>
    <t>Coratia</t>
  </si>
  <si>
    <t>Ireland</t>
  </si>
  <si>
    <t>Slovakia</t>
  </si>
  <si>
    <t>France</t>
  </si>
  <si>
    <t>Dania</t>
  </si>
  <si>
    <t>Slovenia</t>
  </si>
  <si>
    <t>Greece</t>
  </si>
  <si>
    <t>Poland</t>
  </si>
  <si>
    <t>Spain</t>
  </si>
  <si>
    <t>Czechia</t>
  </si>
  <si>
    <t>United Kingdom</t>
  </si>
  <si>
    <t>Portugalia</t>
  </si>
  <si>
    <t>Germany</t>
  </si>
  <si>
    <t>Austria</t>
  </si>
  <si>
    <t>Italy</t>
  </si>
  <si>
    <t>Cyprus</t>
  </si>
  <si>
    <t>Netherlands</t>
  </si>
  <si>
    <t>Malta</t>
  </si>
  <si>
    <t>Source</t>
  </si>
  <si>
    <t>Note</t>
  </si>
  <si>
    <t>The scale range is between 0-100 points, where 100 is the best value.</t>
  </si>
  <si>
    <t>The Results of the MNB Sustainability Index and its 4 main pillars (2021)</t>
  </si>
  <si>
    <t>Ecological balance (2017)</t>
  </si>
  <si>
    <t>The Results of the MNB Competitiveness Index by area (2021)</t>
  </si>
  <si>
    <t>Countries</t>
  </si>
  <si>
    <t>New finnancial model</t>
  </si>
  <si>
    <t>Activation of household savings</t>
  </si>
  <si>
    <t>KKV strategy</t>
  </si>
  <si>
    <t>External economy and economic structure</t>
  </si>
  <si>
    <t>labor market</t>
  </si>
  <si>
    <t xml:space="preserve">Territorial and social </t>
  </si>
  <si>
    <t>Family friendly program</t>
  </si>
  <si>
    <t>Healthy society</t>
  </si>
  <si>
    <t>Knowledge - based society</t>
  </si>
  <si>
    <t>Research - development and innovation</t>
  </si>
  <si>
    <t>Governmental effectiveness</t>
  </si>
  <si>
    <t>Modern Infrastructure</t>
  </si>
  <si>
    <t>Competitive energy consumption</t>
  </si>
  <si>
    <t>Green economy</t>
  </si>
  <si>
    <t>Használatban lévő elektromos hajtású személygépjárművek száma (2008-2019)</t>
  </si>
  <si>
    <t>Number of electric passenger cars in use (2008-2019)</t>
  </si>
  <si>
    <t>European Alternative Fuels Observatory (EAFO)</t>
  </si>
  <si>
    <t>darab</t>
  </si>
  <si>
    <t>pieces</t>
  </si>
  <si>
    <t>Csonka et al. (2021): Elektromos közúti gépjárművek beszerzését támogató költségszámítási módszer és alkalmazás kidolgozása</t>
  </si>
  <si>
    <t>Csonka et al. (2021): Development of a costing method and application to support the acquisition of electric road vehicles</t>
  </si>
  <si>
    <t>millió forint</t>
  </si>
  <si>
    <t>million Forint</t>
  </si>
  <si>
    <t>Járműhasználat költsége</t>
  </si>
  <si>
    <t>Járműbeszerzés költsége</t>
  </si>
  <si>
    <t>Járműfenntartás költsége</t>
  </si>
  <si>
    <t>5 éves</t>
  </si>
  <si>
    <t>Hagyományos</t>
  </si>
  <si>
    <t>Tölthető hibrid</t>
  </si>
  <si>
    <t>Elektromos</t>
  </si>
  <si>
    <t>10 éves</t>
  </si>
  <si>
    <t>2021H1</t>
  </si>
  <si>
    <t>Green</t>
  </si>
  <si>
    <t>Sovereign</t>
  </si>
  <si>
    <t>Total</t>
  </si>
  <si>
    <t>Kibocsátott mennyiség</t>
  </si>
  <si>
    <t>Amount issued</t>
  </si>
  <si>
    <t>Részarány (jobb tengely)</t>
  </si>
  <si>
    <t>Share (right axis)</t>
  </si>
  <si>
    <t>tiszta közlekedés</t>
  </si>
  <si>
    <t>Clean Transportation</t>
  </si>
  <si>
    <t>földhasználat és élő természeti erőforrások használata</t>
  </si>
  <si>
    <t>Land Use and Living Natural Resources</t>
  </si>
  <si>
    <t>adaptáció</t>
  </si>
  <si>
    <t>Adaptation</t>
  </si>
  <si>
    <t>hulladék- és vízgazdálkodás</t>
  </si>
  <si>
    <t>Waste and Water Management</t>
  </si>
  <si>
    <t>energiahatékonyság</t>
  </si>
  <si>
    <t>Energy Efficiency</t>
  </si>
  <si>
    <t>megújuló energia</t>
  </si>
  <si>
    <t>Renewable Energy</t>
  </si>
  <si>
    <t>Euró</t>
  </si>
  <si>
    <t>Euro</t>
  </si>
  <si>
    <t>Japán jen</t>
  </si>
  <si>
    <t>Japanese yen</t>
  </si>
  <si>
    <t>Kínai jüan</t>
  </si>
  <si>
    <t>Chinese yuan</t>
  </si>
  <si>
    <t>Forint</t>
  </si>
  <si>
    <t>Hungarian forint</t>
  </si>
  <si>
    <t>Összesen</t>
  </si>
  <si>
    <t>Y</t>
  </si>
  <si>
    <t>Hozamkülönbözet (bp)</t>
  </si>
  <si>
    <t>2050. 08. 15.</t>
  </si>
  <si>
    <t>2031. 08. 15.</t>
  </si>
  <si>
    <t>2030. 08. 15.</t>
  </si>
  <si>
    <t>2025. 10. 10.</t>
  </si>
  <si>
    <t>Zöld (2050.08.15.)</t>
  </si>
  <si>
    <t>Normál (2050.08.15.)</t>
  </si>
  <si>
    <t>Zöld (2031.08.15.)</t>
  </si>
  <si>
    <t>Normál (2031.08.15.)</t>
  </si>
  <si>
    <t>Zöld (2030.08.15.)</t>
  </si>
  <si>
    <t>Normál (2030.08.15.)</t>
  </si>
  <si>
    <t>Zöld (2025.10.10)</t>
  </si>
  <si>
    <t>Normál (2025.10.10.)</t>
  </si>
  <si>
    <t>Date</t>
  </si>
  <si>
    <t>BP474265 Corp</t>
  </si>
  <si>
    <t>ZR097974 Corp</t>
  </si>
  <si>
    <t>BR243376 Corp</t>
  </si>
  <si>
    <t>BP980366 Corp</t>
  </si>
  <si>
    <t>ZO291992 Corp</t>
  </si>
  <si>
    <t>BJ948280 Corp</t>
  </si>
  <si>
    <t>OBL 0 10/10/2025 G Govt</t>
  </si>
  <si>
    <t>BK306463 Corp</t>
  </si>
  <si>
    <t>30Y (2050)</t>
  </si>
  <si>
    <t>10Y (2031)</t>
  </si>
  <si>
    <t>10Y (2030)</t>
  </si>
  <si>
    <t>5Y (2025)</t>
  </si>
  <si>
    <r>
      <rPr>
        <b/>
        <u/>
        <sz val="11"/>
        <color theme="1"/>
        <rFont val="Calibri"/>
        <family val="2"/>
        <charset val="238"/>
        <scheme val="minor"/>
      </rPr>
      <t>Bloomberg hozamok</t>
    </r>
    <r>
      <rPr>
        <b/>
        <sz val="11"/>
        <color theme="1"/>
        <rFont val="Calibri"/>
        <family val="2"/>
        <charset val="238"/>
        <scheme val="minor"/>
      </rPr>
      <t>:</t>
    </r>
  </si>
  <si>
    <t>Lejárat:</t>
  </si>
  <si>
    <t>arányosított, bp</t>
  </si>
  <si>
    <t>31/A yield (right axis)</t>
  </si>
  <si>
    <t>32/G yield (right axis)</t>
  </si>
  <si>
    <t>32/A yield (right axis)</t>
  </si>
  <si>
    <t>Estimated greenium</t>
  </si>
  <si>
    <t>31/A hozam (jobb t.)</t>
  </si>
  <si>
    <t>32/G hozam (jobb t.)</t>
  </si>
  <si>
    <t>32/A hozam (jobb t.)</t>
  </si>
  <si>
    <t>Becsült greenium</t>
  </si>
  <si>
    <t>Az NHP Zöld Otthon Program működése, főbb paraméterei</t>
  </si>
  <si>
    <t>Operation and main parameters of the NHP Green Home Programme</t>
  </si>
  <si>
    <t>A hitelintézeti szektor új háztartási lakáshitel-szerződései</t>
  </si>
  <si>
    <t>New housing loans to households in the credit institution sector</t>
  </si>
  <si>
    <t>Renovation and other</t>
  </si>
  <si>
    <t>Purchase of used homes</t>
  </si>
  <si>
    <t>Construction and purchase of new homes (excl. FGS GHP)</t>
  </si>
  <si>
    <t>FGS GHP</t>
  </si>
  <si>
    <t>Number of deals (RHS)</t>
  </si>
  <si>
    <t>Felújítás és egyéb</t>
  </si>
  <si>
    <t>Használt lakás vásárlása</t>
  </si>
  <si>
    <t>Új lakás vásárlás/építés (ZOP nélkül)</t>
  </si>
  <si>
    <t>NHP ZOP</t>
  </si>
  <si>
    <t>Darabszám (jobb skála)</t>
  </si>
  <si>
    <t>Jan-21</t>
  </si>
  <si>
    <t>2021. jan.</t>
  </si>
  <si>
    <t>Feb</t>
  </si>
  <si>
    <t>febr.</t>
  </si>
  <si>
    <t>Mar</t>
  </si>
  <si>
    <t>márc.</t>
  </si>
  <si>
    <t>Apr</t>
  </si>
  <si>
    <t>ápr.</t>
  </si>
  <si>
    <t>May</t>
  </si>
  <si>
    <t>máj.</t>
  </si>
  <si>
    <t>June</t>
  </si>
  <si>
    <t>jún.</t>
  </si>
  <si>
    <t>July</t>
  </si>
  <si>
    <t>júl.</t>
  </si>
  <si>
    <t xml:space="preserve">Aug </t>
  </si>
  <si>
    <t>aug.</t>
  </si>
  <si>
    <t>Sep</t>
  </si>
  <si>
    <t>szept.</t>
  </si>
  <si>
    <t>Oct</t>
  </si>
  <si>
    <t>okt.</t>
  </si>
  <si>
    <t>Nov</t>
  </si>
  <si>
    <t>nov.</t>
  </si>
  <si>
    <t>Dec</t>
  </si>
  <si>
    <t>dec.</t>
  </si>
  <si>
    <t>Jan-22</t>
  </si>
  <si>
    <t>2022. jan.</t>
  </si>
  <si>
    <t>Darabszám</t>
  </si>
  <si>
    <t xml:space="preserve">A ZOP keretében létrejött szerződések darabszám szerinti megoszlása ingatlantípusonként  </t>
  </si>
  <si>
    <t>Distribution of contracts concluded under the FGS GHP by property types</t>
  </si>
  <si>
    <t>A ZOP keretében finanszírozott ingatlanok energetikai besorolás szerinti megoszlása</t>
  </si>
  <si>
    <t>Distribution of properties financed under the FGS GHP by energy classification</t>
  </si>
  <si>
    <t>A részt vevő bankoknak az ingatlan energetikai besorolását elegendő az ingatlan energetikai tanúsítványának elkészültét követően jelenteniük.</t>
  </si>
  <si>
    <t xml:space="preserve">It is sufficient for the participating banks to report the energy rating of the property once the energy certificate of the property has been completed. </t>
  </si>
  <si>
    <t>A ZOP keretében létrejött szerződések volumen szerinti területi eloszlása</t>
  </si>
  <si>
    <t>Regional distribution of contracts concluded under the FGS GHP based on volume</t>
  </si>
  <si>
    <t>Aukció dátuma</t>
  </si>
  <si>
    <t>Benyújtott ajánlatok</t>
  </si>
  <si>
    <t>Elfogadott ajánlatok</t>
  </si>
  <si>
    <t>MNB vásárlás</t>
  </si>
  <si>
    <t>Indikatív mennyiség</t>
  </si>
  <si>
    <t>Kibocsátó</t>
  </si>
  <si>
    <t>Jelzáloglevél</t>
  </si>
  <si>
    <t>2021.08.16</t>
  </si>
  <si>
    <t>OTP JB</t>
  </si>
  <si>
    <t>OJB2031/I</t>
  </si>
  <si>
    <t>2021.10.05</t>
  </si>
  <si>
    <t>2021.10.27</t>
  </si>
  <si>
    <t>Takarék JB</t>
  </si>
  <si>
    <t>TZJ27NF1</t>
  </si>
  <si>
    <t>2021.10.28</t>
  </si>
  <si>
    <t>UniCredit JB</t>
  </si>
  <si>
    <t>UCJBG 2031/A</t>
  </si>
  <si>
    <t>2021.12.13</t>
  </si>
  <si>
    <t>Erste JB</t>
  </si>
  <si>
    <t>EJBFN29/B</t>
  </si>
  <si>
    <t>Benyújtott összes ajánlat névértéke</t>
  </si>
  <si>
    <t>Forgalomba hozatal összmennyisége (elfogadott ajánlatok)</t>
  </si>
  <si>
    <t>Felajánlott mennyiség névértéken (indikatív mennyiség)</t>
  </si>
  <si>
    <t>Bid amount</t>
  </si>
  <si>
    <t>Allotted amount</t>
  </si>
  <si>
    <t>MNB purchases</t>
  </si>
  <si>
    <t>Energiahatékonyságból származó fűtés költség megtakarítások</t>
  </si>
  <si>
    <t xml:space="preserve">Savings on heating costs due to energy efficiency </t>
  </si>
  <si>
    <t>BME, KSH</t>
  </si>
  <si>
    <t>Quintile</t>
  </si>
  <si>
    <t>Single Family Home</t>
  </si>
  <si>
    <t>Apartment building</t>
  </si>
  <si>
    <t>Multi-Family Home</t>
  </si>
  <si>
    <t>Kvintilis</t>
  </si>
  <si>
    <t>Családi ház</t>
  </si>
  <si>
    <t>Lakótelep</t>
  </si>
  <si>
    <t>Társasház</t>
  </si>
  <si>
    <t>Q5</t>
  </si>
  <si>
    <t>Energiahatékonyságból származó relatív PD különbség</t>
  </si>
  <si>
    <t xml:space="preserve">Relative PD difference due to energy efficiency </t>
  </si>
  <si>
    <t>MNB, BME, KSH</t>
  </si>
  <si>
    <t>CC EPC label</t>
  </si>
  <si>
    <t>CC besorolás</t>
  </si>
  <si>
    <t>30% reduction</t>
  </si>
  <si>
    <t>30% csökkentés</t>
  </si>
  <si>
    <t>Az európai szén-dioxid kvótaárak alakulása</t>
  </si>
  <si>
    <t xml:space="preserve"> Carbon price in EU Emission Trading System</t>
  </si>
  <si>
    <t>Bloomberg</t>
  </si>
  <si>
    <t>CO2 price</t>
  </si>
  <si>
    <t>Dátum</t>
  </si>
  <si>
    <t>Szén-dioxid kvóta ár</t>
  </si>
  <si>
    <t>Az átállás becsült inflációs hatásai Európában</t>
  </si>
  <si>
    <t>Inflation effects of transition in Europe</t>
  </si>
  <si>
    <t>NGFS Scenario Explorer</t>
  </si>
  <si>
    <t>Current policies</t>
  </si>
  <si>
    <t>Delayed transition</t>
  </si>
  <si>
    <t>Net zero 2050</t>
  </si>
  <si>
    <t>Eddigi intézkedések</t>
  </si>
  <si>
    <t>Késleltetett átmenet</t>
  </si>
  <si>
    <t>Normál átmenet</t>
  </si>
  <si>
    <t>Az átállás becsült inflációs hatásai az USA-ban</t>
  </si>
  <si>
    <t>Inflation effects of transition in the USA</t>
  </si>
  <si>
    <t>Alternatív átmeneti pályák inflációs hatása az eurózónában a normál átmenethez képest</t>
  </si>
  <si>
    <t>Inflation effect of alternative transition paths compared to orderly transition</t>
  </si>
  <si>
    <t>Allen et al. (2020), EKB (2021)</t>
  </si>
  <si>
    <t>Sudden transition</t>
  </si>
  <si>
    <t>Késleltett átmenet</t>
  </si>
  <si>
    <t>Gyors átmenet</t>
  </si>
  <si>
    <t>Névérték (nettó)</t>
  </si>
  <si>
    <t>Kötvények száma</t>
  </si>
  <si>
    <t>Zöld kötvények</t>
  </si>
  <si>
    <t>Hagyományos kötvények</t>
  </si>
  <si>
    <t>Teljes állomány</t>
  </si>
  <si>
    <t>Green Buildings</t>
  </si>
  <si>
    <t>Az élő természeti erőforrások és a földhasználat környezeti szempontból fenntartható kezelése</t>
  </si>
  <si>
    <t>Environmentally sustainable management of living natural resources and land use</t>
  </si>
  <si>
    <t>Biodiverzitás</t>
  </si>
  <si>
    <t>Biodiversity</t>
  </si>
  <si>
    <t>Szennyezés megelőzése és ellenőrzése</t>
  </si>
  <si>
    <t>Pollution Prevention and Control</t>
  </si>
  <si>
    <t>Ökohatékony és/vagy körkörös gazdasághoz igazított termékek, gyártási technológiák és eljárások</t>
  </si>
  <si>
    <t>Eco-efficient and/or circular economy adapted products, production technologies and processes</t>
  </si>
  <si>
    <t>Fenntartható víz- és szennyvízgazdálkodás</t>
  </si>
  <si>
    <t>Sustainable water and wastewater management</t>
  </si>
  <si>
    <t>Tiszta közlekedés</t>
  </si>
  <si>
    <t>Zöld épületek</t>
  </si>
  <si>
    <t>Megújuló energia</t>
  </si>
  <si>
    <t>Energiahatékonyság</t>
  </si>
  <si>
    <t>Azon bankok aránya, amelyek kidolgozták fenntartható hitelkockázati politikájukat</t>
  </si>
  <si>
    <t>Share of banks with sustainable credit policy</t>
  </si>
  <si>
    <t>Teljesítés folyamatban</t>
  </si>
  <si>
    <t>Not finished, but planned</t>
  </si>
  <si>
    <t>Tervezés folyamatban</t>
  </si>
  <si>
    <t>Járműtulajdonlás és használat teljes költségének változása</t>
  </si>
  <si>
    <t>Costs of vehicle usage</t>
  </si>
  <si>
    <t>Az NKP-portfólió zöldkötvény keretrendszerek által támogatott projektkategóriák, 2021</t>
  </si>
  <si>
    <t>Supported porject categories of the NKP green bond portfolio, 2021</t>
  </si>
  <si>
    <t>Number of bonds</t>
  </si>
  <si>
    <t>Green bonds</t>
  </si>
  <si>
    <t>Non green bonds</t>
  </si>
  <si>
    <t>A zöldkötvények aránya az NKP-portfólióban, 2021</t>
  </si>
  <si>
    <t>Share of green bonds in NKP portfolio, 2021</t>
  </si>
  <si>
    <t>Szuverének által kibocsátott zöldkötvények mennyiségének és teljes éves zöldkötvény kibocsátáson belüli részarányának alakulása</t>
  </si>
  <si>
    <t xml:space="preserve">Volume of green bonds issued by sovereigns and their share in the issued green bonds </t>
  </si>
  <si>
    <t>mrd USD</t>
  </si>
  <si>
    <t>USD bn</t>
  </si>
  <si>
    <t>mrd HUF</t>
  </si>
  <si>
    <t>HUF bn</t>
  </si>
  <si>
    <t>2021 végéig kibocsátott magyar Zöldkötvények devizanem szerinti megbontása (milliárd forint9</t>
  </si>
  <si>
    <t>Hungarian green bonds by currency issued until the end of 2021</t>
  </si>
  <si>
    <t>Német konvencionális kötvények és zöld párjuk hozamkülönbségének (greenium) alakulása</t>
  </si>
  <si>
    <t>German ordinary and green bonds greenium time series</t>
  </si>
  <si>
    <t>2021-es zöld jelzáloglevél-aukciók főbb részletei</t>
  </si>
  <si>
    <t>A lakó- és szállásjellegű épületekre (használt és új) kiadott energetikai tanúsítványok száma kategóriák szerint, valamint Budapest és vidék megbontásában</t>
  </si>
  <si>
    <t>Number of energy performance certificates issued for (used and new) residential and accommodation building by category, broken down to Budapest and the countryside</t>
  </si>
  <si>
    <t>https://entan.e-epites.hu.</t>
  </si>
  <si>
    <t>https://entan.e-epites.hu</t>
  </si>
  <si>
    <t>Többlakásos lakóingatlanok esetén minden lakásra külön energiatanúsítvány készül. Az adatok tartalmazzák az új építésű ingatlanok használatbavételi engedélye előtt kiadott tanúsítványokat, valamint a használt lakások adásvételekor kiadott tanúsítványokat is. 2021 09.06-i adatok alapján.</t>
  </si>
  <si>
    <t>In the case of multi-apartment residential properties the energy performance certificate is prepared separately for each flat. The figures contain the certificates issued before the occupancy permit of newly built properties as well as the certificates issued upon the sale and purchase of used homes. Based on data as of 06.09.2021.</t>
  </si>
  <si>
    <t>Share of certificates with a rating of at least CC (right hand scale)</t>
  </si>
  <si>
    <t>Share of certificates with a rating of at least BB (right hand scale)</t>
  </si>
  <si>
    <t>AA++</t>
  </si>
  <si>
    <t>AA+</t>
  </si>
  <si>
    <t>AA</t>
  </si>
  <si>
    <t>BB</t>
  </si>
  <si>
    <t>CC</t>
  </si>
  <si>
    <t>DD</t>
  </si>
  <si>
    <t>EE</t>
  </si>
  <si>
    <t>FF</t>
  </si>
  <si>
    <t>GG</t>
  </si>
  <si>
    <t>HH</t>
  </si>
  <si>
    <t>II</t>
  </si>
  <si>
    <t>JJ</t>
  </si>
  <si>
    <t>A legalább CC besorolású tanúsítványok aránya (jobb skála)</t>
  </si>
  <si>
    <t>A legalább BB besorolású tanúsítványok aránya (jobb skála)</t>
  </si>
  <si>
    <t>Országos</t>
  </si>
  <si>
    <t>Countriside</t>
  </si>
  <si>
    <t>Vidék</t>
  </si>
  <si>
    <t>Budapest</t>
  </si>
  <si>
    <t>Zöld irodák a budapesti irodapiacon, alpiacok szerint</t>
  </si>
  <si>
    <t>Green offices in the Budapest office market by sub-markets</t>
  </si>
  <si>
    <t>CBRE.</t>
  </si>
  <si>
    <t>CBRE</t>
  </si>
  <si>
    <t>A zöld minősítésű irodaállomány a BREEAM vagy LEED minősítéssel rendelkező budapesti modern irodaházakat tartalmazza. 2021. június végi adatok alapján.</t>
  </si>
  <si>
    <t>The green-certified office stock includes modern office buildings in Budapest with BREEAM or LEED certification. Based on data from the end of June 2021.</t>
  </si>
  <si>
    <t>Periphery</t>
  </si>
  <si>
    <t>Non-central Pest</t>
  </si>
  <si>
    <t>North Buda</t>
  </si>
  <si>
    <t>CBD</t>
  </si>
  <si>
    <t>South Buda</t>
  </si>
  <si>
    <t>Central Pest</t>
  </si>
  <si>
    <t>Váci út corridor</t>
  </si>
  <si>
    <t>Central Buda</t>
  </si>
  <si>
    <t>Budapest total</t>
  </si>
  <si>
    <t>Agglomeráció</t>
  </si>
  <si>
    <t>Nem-központi Pest</t>
  </si>
  <si>
    <t>Észak-Buda</t>
  </si>
  <si>
    <t>Belváros</t>
  </si>
  <si>
    <t>Dél-Buda</t>
  </si>
  <si>
    <t>Pest központ</t>
  </si>
  <si>
    <t>Váci úti irodafolyosó</t>
  </si>
  <si>
    <t>Buda központ</t>
  </si>
  <si>
    <t>Budapest összesen</t>
  </si>
  <si>
    <t>Modern office stock</t>
  </si>
  <si>
    <t>Modern irodaállomány</t>
  </si>
  <si>
    <t>Green certified office stock</t>
  </si>
  <si>
    <t>Zöld minősítésű irodaállomány</t>
  </si>
  <si>
    <t>Ratio of green certified office stock (right-hand scale)</t>
  </si>
  <si>
    <t>Zöld minősítésű irodaterületek aránya (jobb tengely)</t>
  </si>
  <si>
    <t>Az új kibocsátású lakáshitelek megoszlása hitelcél szerint</t>
  </si>
  <si>
    <t>Distribution of newly disbursed housing loans by loan purpose</t>
  </si>
  <si>
    <t>MNB.</t>
  </si>
  <si>
    <t>Construcion of new homes</t>
  </si>
  <si>
    <t>Puchases of new homes</t>
  </si>
  <si>
    <t>Renovation and modernization</t>
  </si>
  <si>
    <t>Puchases of used homes</t>
  </si>
  <si>
    <t>Expansion and other</t>
  </si>
  <si>
    <t>Share of constructions, purchases of new homes and renovations (RHS)</t>
  </si>
  <si>
    <t>Építés</t>
  </si>
  <si>
    <t>Új lakás vásárlása</t>
  </si>
  <si>
    <t>Felújítás, korszerűsítés</t>
  </si>
  <si>
    <t>Bővítés és egyéb</t>
  </si>
  <si>
    <t>Új lakás vásárlás, építés és felújítási cél aránya (jobb skála)</t>
  </si>
  <si>
    <t>2017 Q1</t>
  </si>
  <si>
    <t>2017. I.</t>
  </si>
  <si>
    <t>II.</t>
  </si>
  <si>
    <t>III.</t>
  </si>
  <si>
    <t>IV.</t>
  </si>
  <si>
    <t>2018 Q1</t>
  </si>
  <si>
    <t>2018. I.</t>
  </si>
  <si>
    <t>2019 Q1</t>
  </si>
  <si>
    <t>2019. I.</t>
  </si>
  <si>
    <t>2020 Q1</t>
  </si>
  <si>
    <t>2020. I.</t>
  </si>
  <si>
    <t>2021 Q1</t>
  </si>
  <si>
    <t>2021. I.</t>
  </si>
  <si>
    <t>Az otthonfelújítási támogatás energetikai célú felhasználási arányai</t>
  </si>
  <si>
    <t>Utilization rate of home renovation subsidy by energy purposes</t>
  </si>
  <si>
    <t>Magyar Államkincstár.</t>
  </si>
  <si>
    <t>Hungarian State Treasury</t>
  </si>
  <si>
    <t>Modernization of heating and hot water system</t>
  </si>
  <si>
    <t>Building insulation</t>
  </si>
  <si>
    <t>Exterior door replacement</t>
  </si>
  <si>
    <t>Roof replacement, renovation</t>
  </si>
  <si>
    <t>Installing a solar system</t>
  </si>
  <si>
    <t>Fűtési- és melegvíz-rendszer korszerűsítése</t>
  </si>
  <si>
    <t>Épület szigetelése</t>
  </si>
  <si>
    <t>Külső nyílászáró cseréje</t>
  </si>
  <si>
    <t>Tető cseréje, felújítása</t>
  </si>
  <si>
    <t>Napelemes rendszer telepítése</t>
  </si>
  <si>
    <t>Nemzetközi Fejlemények és hazai fenntarthatóság</t>
  </si>
  <si>
    <t>International developments and domestic sustainability</t>
  </si>
  <si>
    <t>Klímaváltozásból eredő pénzügyi kockázatok és negatív környezeti externáliák mérése</t>
  </si>
  <si>
    <t>A Zöld finanszírozás fellendülése</t>
  </si>
  <si>
    <t>Zöld pénzügyek akadémiai vonatkozásai</t>
  </si>
  <si>
    <t>Függelék</t>
  </si>
  <si>
    <t>1.1. ábra chart</t>
  </si>
  <si>
    <t>1.2. ábra chart</t>
  </si>
  <si>
    <t>1.3. ábra chart</t>
  </si>
  <si>
    <t>2.1. ábra chart</t>
  </si>
  <si>
    <t>Zöld tőkepiaci eszközök állománya 2020 és 2021 év végén</t>
  </si>
  <si>
    <t>Stock of green capital market assets at the end of 2020 and 2021</t>
  </si>
  <si>
    <t>MNB, ÁKK</t>
  </si>
  <si>
    <t>Az állomány vontakozási ideje 2020 esetén 2020. december 31., 2021 esetén 2021. december 31.</t>
  </si>
  <si>
    <t xml:space="preserve">The reference period for the stock is 31 December 2020 for 2020 and 31 December 2021 for 2021. </t>
  </si>
  <si>
    <t xml:space="preserve">billion forint </t>
  </si>
  <si>
    <t>green securities</t>
  </si>
  <si>
    <t>zöld állampapírok</t>
  </si>
  <si>
    <t>green mortgage bonds</t>
  </si>
  <si>
    <t>zöld jelzáloglevelek</t>
  </si>
  <si>
    <t>zöld kötvények</t>
  </si>
  <si>
    <t>A hazai ESG alapok aránya nettó eszközérték szerint</t>
  </si>
  <si>
    <t>Share of domestic ESG funds by net asset value</t>
  </si>
  <si>
    <t xml:space="preserve">milliárd forint </t>
  </si>
  <si>
    <t>Non-ESG investment fund</t>
  </si>
  <si>
    <t>Nem ESG befektetési alap</t>
  </si>
  <si>
    <t>ESG invesment fund</t>
  </si>
  <si>
    <t>ESG befektetési alap</t>
  </si>
  <si>
    <t xml:space="preserve">milliár forint </t>
  </si>
  <si>
    <t>A hazai zöld eszközalapok aránya nettó eszközérték szerint 2021-ben</t>
  </si>
  <si>
    <t xml:space="preserve">Share of domestic green asset funds by net asset value in 2021 </t>
  </si>
  <si>
    <t>ratio</t>
  </si>
  <si>
    <t>arány</t>
  </si>
  <si>
    <t>ESG</t>
  </si>
  <si>
    <t>sustainable</t>
  </si>
  <si>
    <t>fenntartható</t>
  </si>
  <si>
    <t>traditional</t>
  </si>
  <si>
    <t>hagyományos</t>
  </si>
  <si>
    <t>total</t>
  </si>
  <si>
    <t>összesen</t>
  </si>
  <si>
    <t>Beépített megújuló energia kapacitások a villamos energia szektorban Magyarországon</t>
  </si>
  <si>
    <t>Renewable energy capacities in the electricity sector in Hungary</t>
  </si>
  <si>
    <t>MEKH és MAVIR</t>
  </si>
  <si>
    <t>MEKH and MAVIR</t>
  </si>
  <si>
    <t>*2021-ben 2021.Q3 a legfrissebb adat</t>
  </si>
  <si>
    <t>*based on Q3.2021</t>
  </si>
  <si>
    <t>MW és naptári év</t>
  </si>
  <si>
    <t>KÁT+Prémium</t>
  </si>
  <si>
    <t>KÁT</t>
  </si>
  <si>
    <t>Prémium</t>
  </si>
  <si>
    <t>HMKE*</t>
  </si>
  <si>
    <t>ebből nap</t>
  </si>
  <si>
    <t>napenergia aránya</t>
  </si>
  <si>
    <t>éves változás</t>
  </si>
  <si>
    <t>nap változása</t>
  </si>
  <si>
    <t>Zöld vállalati és önkormányzati tőkekövetelmény-kedvezményt felvett bruttó banki hitelek állománya a megújuló energia szektorban</t>
  </si>
  <si>
    <t>Volume of renewable energy loans in green preferential capital requirement programme</t>
  </si>
  <si>
    <t>mrd forint</t>
  </si>
  <si>
    <t>Biomassza</t>
  </si>
  <si>
    <t>Geotermikus energia</t>
  </si>
  <si>
    <t>Vízenergia</t>
  </si>
  <si>
    <t>Napenergia</t>
  </si>
  <si>
    <t>2.2. ábra chart</t>
  </si>
  <si>
    <t>2.3. ábra chart</t>
  </si>
  <si>
    <t>2.4. ábra chart</t>
  </si>
  <si>
    <t>2.5. ábra chart</t>
  </si>
  <si>
    <t>2.6. ábra chart</t>
  </si>
  <si>
    <t>2.7. ábra chart</t>
  </si>
  <si>
    <t>2.8. ábra chart</t>
  </si>
  <si>
    <t>2.9. ábra chart</t>
  </si>
  <si>
    <t>2.10. ábra chart</t>
  </si>
  <si>
    <t>2.11. ábra chart</t>
  </si>
  <si>
    <t>2.12. ábra chart</t>
  </si>
  <si>
    <t>2.13. ábra chart</t>
  </si>
  <si>
    <t>2.14. ábra chart</t>
  </si>
  <si>
    <t>2.15. ábra chart</t>
  </si>
  <si>
    <t>2.16. ábra chart</t>
  </si>
  <si>
    <t>2.17. ábra chart</t>
  </si>
  <si>
    <t>2.18. ábra chart</t>
  </si>
  <si>
    <t>2.19. ábra chart</t>
  </si>
  <si>
    <t>2.20. ábra chart</t>
  </si>
  <si>
    <t>2.22. ábra chart</t>
  </si>
  <si>
    <t>2.23. ábra chart</t>
  </si>
  <si>
    <t>3.1. ábra chart</t>
  </si>
  <si>
    <t>3.2. ábra chart</t>
  </si>
  <si>
    <t>3.3. ábra chart</t>
  </si>
  <si>
    <t>3.4. ábra chart</t>
  </si>
  <si>
    <t>3.5. ábra chart</t>
  </si>
  <si>
    <t>3.6. ábra chart</t>
  </si>
  <si>
    <t>3.7. ábra chart</t>
  </si>
  <si>
    <t>3.8. ábra chart</t>
  </si>
  <si>
    <t>3.9. ábra chart</t>
  </si>
  <si>
    <t>3.10. ábra chart</t>
  </si>
  <si>
    <t>3.11. ábra chart</t>
  </si>
  <si>
    <t>3.12. ábra chart</t>
  </si>
  <si>
    <t>3.13. ábra chart</t>
  </si>
  <si>
    <t>3.14. ábra chart</t>
  </si>
  <si>
    <t>4.1. ábra chart</t>
  </si>
  <si>
    <t>4.2. ábra chart</t>
  </si>
  <si>
    <t>4.3. ábra chart</t>
  </si>
  <si>
    <t>4.4. ábra chart</t>
  </si>
  <si>
    <t>4.5. ábra chart</t>
  </si>
  <si>
    <t>4.6. ábra chart</t>
  </si>
  <si>
    <t>Függelék ábra chart 1</t>
  </si>
  <si>
    <t>Függelék ábra chart 2</t>
  </si>
  <si>
    <t>Függelék ábra chart 3</t>
  </si>
  <si>
    <t>3.15. ábra chart</t>
  </si>
  <si>
    <t>3.16. ábra chart</t>
  </si>
  <si>
    <t>3.17. ábra chart</t>
  </si>
  <si>
    <t>3.18. ábra chart</t>
  </si>
  <si>
    <t>3.19. ábra chart</t>
  </si>
  <si>
    <t>3.20. ábra chart</t>
  </si>
  <si>
    <t>3.21. ábra chart</t>
  </si>
  <si>
    <t>3.22. ábra chart</t>
  </si>
  <si>
    <t>3.23. ábra chart</t>
  </si>
  <si>
    <t>3.24. ábra chart</t>
  </si>
  <si>
    <t>3.25. ábra chart</t>
  </si>
  <si>
    <t>3.26. ábra chart</t>
  </si>
  <si>
    <t>3.27. ábra chart</t>
  </si>
  <si>
    <t>Appendix</t>
  </si>
  <si>
    <t>Academic aspects of green finance</t>
  </si>
  <si>
    <t>Boom in green funding</t>
  </si>
  <si>
    <t>Measuring the financial riks and negative environmental externalities of climate change</t>
  </si>
  <si>
    <t>Német 2032/G és a lejáratban közel eső magyar államkötvények hozamának, valamint azok átlagától vett különbségének (becsült greenium) alakulása</t>
  </si>
  <si>
    <t>Key details of the 2021 Green Mortgage Bond Auctions</t>
  </si>
  <si>
    <t>Road map</t>
  </si>
  <si>
    <t>5.1. road map</t>
  </si>
  <si>
    <t>Domestic regulations and expected changes</t>
  </si>
  <si>
    <t>Hazai szabályozás és várható változások</t>
  </si>
  <si>
    <t>Face value (net)</t>
  </si>
  <si>
    <t>indicatited amount</t>
  </si>
  <si>
    <t>issuer</t>
  </si>
  <si>
    <t>coveredbond</t>
  </si>
  <si>
    <t>Auction date</t>
  </si>
  <si>
    <t>Biocapacity deficit or surplus</t>
  </si>
  <si>
    <t>Solar energy</t>
  </si>
  <si>
    <t>Solar energy ratio</t>
  </si>
  <si>
    <t>Premium</t>
  </si>
  <si>
    <t>MW and calendar year</t>
  </si>
  <si>
    <t>KÁT+Premium</t>
  </si>
  <si>
    <t>annual change</t>
  </si>
  <si>
    <t>solar annual change</t>
  </si>
  <si>
    <t>Solar</t>
  </si>
  <si>
    <t>bn HUF</t>
  </si>
  <si>
    <t>Geotermal energy</t>
  </si>
  <si>
    <t>Hydropower</t>
  </si>
  <si>
    <t xml:space="preserve">Biomass </t>
  </si>
  <si>
    <t>Mrd Ft</t>
  </si>
  <si>
    <t>Billion HUF</t>
  </si>
  <si>
    <t>5 year</t>
  </si>
  <si>
    <t>10 year</t>
  </si>
  <si>
    <t>Electric</t>
  </si>
  <si>
    <t>Plug in hybrid</t>
  </si>
  <si>
    <t>Traditional</t>
  </si>
  <si>
    <t>Cost of maintanence</t>
  </si>
  <si>
    <t>Cost of procurement</t>
  </si>
  <si>
    <t>Cost of usage</t>
  </si>
  <si>
    <t>Szabályozó</t>
  </si>
  <si>
    <t>Személyi hatály</t>
  </si>
  <si>
    <t>Alkalmazandó</t>
  </si>
  <si>
    <t>Első riport vonatkozási ideje / közzététel ideje</t>
  </si>
  <si>
    <t>Gyakoriság</t>
  </si>
  <si>
    <t>Tartalma - HU</t>
  </si>
  <si>
    <t>SFRD</t>
  </si>
  <si>
    <r>
      <rPr>
        <u/>
        <sz val="11"/>
        <rFont val="Calibri"/>
        <family val="2"/>
        <scheme val="minor"/>
      </rPr>
      <t>SFDR 2. cikk 1. pont: pénzügyi piaci szereplők</t>
    </r>
    <r>
      <rPr>
        <sz val="11"/>
        <rFont val="Calibri"/>
        <family val="2"/>
        <scheme val="minor"/>
      </rPr>
      <t xml:space="preserve"> (biztosítási alapú befektetési terméket kínáló biztosító; portfoliókezelést nyújtó hitelintézet és befektetési vállalkozás; alternatív-befektetésialap-kezelő (ABAK), ÁÉKBV alapkezelő, a 345/2013/EU rendelet 14. cikkével összhangban nyilvántartásba vett minősített kockázatitőke alap kezelő; a 346/2013/EU rendelet 15. cikkével összhangban nyilvántartásba vett minősített szociális vállalkozási alap kezelője; PEPP szolgáltató; foglalkoztatói nyugellátást szolgáltató intézmény; nyugdíjbiztosítási termék előállítója)
</t>
    </r>
    <r>
      <rPr>
        <u/>
        <sz val="11"/>
        <rFont val="Calibri"/>
        <family val="2"/>
        <scheme val="minor"/>
      </rPr>
      <t>SFDR 2. cikk 11. pont: pénzügyi tanácsadók</t>
    </r>
    <r>
      <rPr>
        <sz val="11"/>
        <rFont val="Calibri"/>
        <family val="2"/>
        <scheme val="minor"/>
      </rPr>
      <t xml:space="preserve"> (befektetési tanácsadást nyújtó hitelintézet, befektetési vállalkozás, befektetési tanácsadást nyújtó ABAK és ÁÉKBV-alapkezelő / biztosítási alapú befektetési termékek vonatkozásában biztosítási tanácsadást nyújtó biztosító, biztosításközvetítő)
</t>
    </r>
    <r>
      <rPr>
        <b/>
        <sz val="11"/>
        <rFont val="Calibri"/>
        <family val="2"/>
        <scheme val="minor"/>
      </rPr>
      <t>azaz portfóliókezelést vagy befektetési tanácsadást nyújtó univerzális hitelintézet</t>
    </r>
  </si>
  <si>
    <t>A pénzügyi piaci szereplők kötelesek gondoskodni arról, hogy a 3., az 5. vagy a 10. cikkel összhangban közzétett információk naprakészek legyenek.
A pénzügyi tanácsadók kötelesek gondoskodni arról, hogy a 3. és az 5. cikkel összhangban közzétett információk naprakészek legyenek.
A szerződéskötés előtti közzétételeknek naprakésznek kell lennie (ha az adatok változnak, módosítani szükséges a szerződéskötés előtti közzétételeket).</t>
  </si>
  <si>
    <t xml:space="preserve">- Honlapon információt kell közzétenni a fenntarthatósági kockázatoknak a pénzügyi piaci szereplők befektetési döntéshozatali eljárásaikba / pénzügyi tanácsadók befektetési, illetve biztosítási tanácsaikba történő integrálására vonatkozó politikáikról (3. cikk)
- Pénzügyi piaci szereplők befektetési döntéseinek fenntarthatóság szempontjából káros hatásainak / pénzügyi tanácsadók befektetési, illetve biztosítási tanácsadás során figyelembevett fenntarthatósági tényezőkre gyakorolt főbb káros hatásokok szervezeti szintű közzététele a honlapon (4. cikk)
- Javadalmazási politikák átláthatósága a fenntarthatósági kockázatok integrálásának összefüggésében (5. cikk)
- Fenntarthatósági kockázatok befektetési döntésekbe való / befektetési vagy biztosítási tanácsadásba való integrálásának közzététele a szerződéskötés előtti közzétételekben (6. cikk)
- Fenntarthatóság szempontjából káros hatások közzététele a pénzügyi termékek szintjén szerződéskötés előtti közzétételekben és időszakos jelentésekben (7. cikk (2))
- Környezeti vagy társadalmi jellemzők előmozdításának közzététele a szerződéskötés előtti közzétételekben - termékszintű közzététel (8. cikk) - kivéve 8. cikk (2a)
- Fenntartható befektetések átláthatósága a szerződéskötést megelőző közzétételekben - termékszintű közzététel (9. cikk) - kivéve 9. cikk (4a)
- Környezeti és társadalmi jellemzők, valamint a fenntartható befektetések előmozdításának közzététel a honlapokon - termékszintű közzététel (10. cikk) </t>
  </si>
  <si>
    <t>SFDR</t>
  </si>
  <si>
    <t>évente június 30-ig az SFDR RTS tervezete szerint</t>
  </si>
  <si>
    <t>- Azok a pénzügyi piaci szereplők, amelyek a mérlegfordulónapjukon túllépik az adott pénzügyi évben foglalkoztatottak átlagos létszámára vonatkozóan 500 főt előíró kritériumot, 2021. június 30-tól kötelesek honlapjaikon nyilatkozatot közzétenni a befektetési döntéseknek a fenntarthatósági tényezőkre gyakorolt főbb káros hatásai tekintetében alkalmazandó átvilágítási politikáikról és azt naprakészen tartani; (4. cikk (3))
- Azok a pénzügyi piaci szereplők, amelyek a 2013/34/EU irányelv 3. cikkének (7) bekezdése szerinti nagy vállalatcsoportok anyavállalkozásai, és amelyek a csoport mérlegfordulónapján összevont alapon túllépik az adott pénzügyi évben foglalkoztatottak átlagos létszámára vonatkozóan 500 főt előíró kritériumot, 2021. június 30-tól kezdődően kötelesek honlapjaikon nyilatkozatot közzétenni a befektetési döntéseknek a fenntarthatósági tényezőkre gyakorolt főbb káros hatások tekintetében alkalmazandó átvilágítási politikáikról és azt naprakészen tartani (4. cikk (4))</t>
  </si>
  <si>
    <t>2022.01.01. / 2022-ben közzétételre kerülő időszakos jelentés</t>
  </si>
  <si>
    <t>A szerződéskötés előtti közzétételeknek naprakésznek kell lennie (ha az adatok változnak, módosítani szükséges a szerződéskötés előtti közzétételeket) / időszakos jelentés esetében évente</t>
  </si>
  <si>
    <t xml:space="preserve">Amennyiben a pénzügyi piaci szereplők az (EU) 2020/852 európai parlamenti és tanácsi rendelet 6. cikkében említett pénzügyi termékeket kínálnak, az ezen rendelet 6. cikkének (1) és (3) bekezdése alapján közzéteendő információk részeként meg kell adniuk az (EU) 2020/852 rendelet 6. cikkében előírt információkat. - Taxonómia rendelet  9. cikk a)-b) pontjai szerinti környezeti célkitűzések vonatkozásában (8. cikk (2a))
A pénzügyi piaci szereplőknek az e rendelet 6. cikkének (1) és (3) bekezdése alapján közzéteendő információk részeként meg kell adniuk az (EU) 2020/852 rendelet 5. cikkében előírt információkat. - Taxonómia rendelet  9. cikk a)-b) pontjai szerinti környezeti célkitűzések vonatkozásában (9. cikk (4a))
környezeti és társadalmi jellemzők, valamint a fenntartható befektetések előmozdításának közzététele az időszakos jelentésekben (11. cikk)
</t>
  </si>
  <si>
    <t>Lásd SFDR</t>
  </si>
  <si>
    <t>2022.12.30 / 2022-ben közzétételre kerülő időszakos jelentés</t>
  </si>
  <si>
    <t>2022.12.30-ig kell módosítani a szerződéskötés előtti közzétételeket, utána naprakészen kell tartani / időszakos jelentések esetében évente</t>
  </si>
  <si>
    <t>Fenntarthatóság szempontjából káros hatások közzététele a pénzügyi termékek szintjén szerződéskötés előtti közzétételekben és időszakos jelentésekben (7. cikk (1))</t>
  </si>
  <si>
    <t>CRR 449a - jelenlegi</t>
  </si>
  <si>
    <r>
      <t xml:space="preserve">Nagy méretű hitelintézet és befektetési vállalkozás (kivéve fióktelepek), amely tőzsdén jegyzett értékpapírt bocsát ki
Nagy méretű intézmény olyan intézmény, amely </t>
    </r>
    <r>
      <rPr>
        <u/>
        <sz val="11"/>
        <rFont val="Calibri"/>
        <family val="2"/>
        <scheme val="minor"/>
      </rPr>
      <t>megfelel a következő feltételek bármelyikének</t>
    </r>
    <r>
      <rPr>
        <sz val="11"/>
        <rFont val="Calibri"/>
        <family val="2"/>
        <scheme val="minor"/>
      </rPr>
      <t>:
a) globálisan rendszerszinten jelentős intézmény;
b) egyéb rendszerszinten jelentős intézményként azonosították;
c) a teljes eszközérték alapján a három legnagyobb méretű intézmény egyike abban a tagállamban, amelyben letelepedett;
d) teljes eszközértéke - egyedi alapon vagy adott esetben összevont helyzetének figyelembevételével - eléri vagy meghaladja a 30 milliárd EUR-t;</t>
    </r>
  </si>
  <si>
    <t>Az első évben éves alapon, azt követően pedig félévente kell nyilvánosságra hozni.</t>
  </si>
  <si>
    <r>
      <t xml:space="preserve">EBA ITS tervezet alapján:
Kvalitatív ESG információk:
1. tábla: Kvalitatív információk Környezeti Kockázatokról (E)
2. tábla: Kvalitatív információk Társadalmi Kockázatokról (S)
3. tábla: Kvalitatív információk Irányítási Kockázatokról (G)
Kvantitatív információk:
1. táblakép: Banking book - Climate Change transition risk: Credit quality of exposures by sector, emissions and residual maturity - </t>
    </r>
    <r>
      <rPr>
        <i/>
        <sz val="11"/>
        <rFont val="Calibri"/>
        <family val="2"/>
        <scheme val="minor"/>
      </rPr>
      <t>kibocsátási adatok, GAR-hoz, BTAR-hoz használt CCM adatok nélkül</t>
    </r>
    <r>
      <rPr>
        <sz val="11"/>
        <rFont val="Calibri"/>
        <family val="2"/>
        <scheme val="minor"/>
      </rPr>
      <t xml:space="preserve">
2. táblakép: Banking book - Climate change transition risk: Loans collateralised by immovable property - Energy efficiency of the collateral
4. táblakép: Banking book - Climate change transition risk: Exposures to top 20 carbon-intensive firms
5. táblakép:Banking book - Climate change physical risk: Exposures subject to physical risk
10. táblakép: Other climate change mitigating actions that are not covered in the EU Taxonomy</t>
    </r>
  </si>
  <si>
    <r>
      <rPr>
        <u/>
        <sz val="11"/>
        <rFont val="Calibri"/>
        <family val="2"/>
        <scheme val="minor"/>
      </rPr>
      <t>pénzügyi piaci szereplők</t>
    </r>
    <r>
      <rPr>
        <sz val="11"/>
        <rFont val="Calibri"/>
        <family val="2"/>
        <scheme val="minor"/>
      </rPr>
      <t xml:space="preserve"> (biztosítási alapú befektetési terméket kínáló biztosító; portfoliókezelést nyújtó hitelintézet és befektetési vállalkozás; alternatív-befektetésialap-kezelő (ABAK), ÁÉKBV alapkezelő, minősített kockázatitőke alap kezelő; minősített szociális vállalkozási alap kezelője; PEPP szolgáltató; foglalkoztatói nyugellátást szolgáltató intézmény; 
nyugdíjbiztosítási termék előállítója)
</t>
    </r>
    <r>
      <rPr>
        <u/>
        <sz val="11"/>
        <rFont val="Calibri"/>
        <family val="2"/>
        <scheme val="minor"/>
      </rPr>
      <t>pénzügyi tanácsadók</t>
    </r>
    <r>
      <rPr>
        <sz val="11"/>
        <rFont val="Calibri"/>
        <family val="2"/>
        <scheme val="minor"/>
      </rPr>
      <t xml:space="preserve"> (befektetési tanácsadást nyújtó hitelintézet, befektetési vállalkozás, befektetési tanácsadást nyújtó ABAK és ÁÉKBV-alapkezelő / biztosítási alapú befektetési termékek vonatkozásában biztosítási tanácsadást nyújtó biztosító, biztosításközvetítő)
</t>
    </r>
    <r>
      <rPr>
        <b/>
        <sz val="11"/>
        <rFont val="Calibri"/>
        <family val="2"/>
        <scheme val="minor"/>
      </rPr>
      <t>azaz portfóliókezelést és befektetési tanácsadást nyújtó univerzális hitelintézet</t>
    </r>
  </si>
  <si>
    <t>2023.01.01. / 2023-ban közzétételre kerülő időszakos jelentés</t>
  </si>
  <si>
    <t>A szerződéskötés előtti közzétételnek naprakésznek kell lennie (ha az adatok változnak, módosítani szükséges a szerződéskötés előtti közzétételeket) / időszakos jelentés esetében évente</t>
  </si>
  <si>
    <t>Amennyiben a pénzügyi piaci szereplők az (EU) 2020/852 európai parlamenti és tanácsi rendelet 6. cikkében említett pénzügyi termékeket kínálnak, az ezen rendelet 6. cikkének (1) és (3) bekezdése alapján közzéteendő információk részeként meg kell adniuk az (EU) 2020/852 rendelet 6. cikkében előírt információkat. - Taxonómia rendelet  9. cikk c)-f) pontjai szerinti környezeti célkitűzések vonatkozásában (8. cikk (2a))
A pénzügyi piaci szereplőknek az e rendelet 6. cikkének (1) és (3) bekezdése alapján közzéteendő információk részeként meg kell adniuk az (EU) 2020/852 rendelet 5. cikkében előírt információkat. - Taxonómia rendelet 9. cikk c)-f) pontjai szerinti környezeti célkitűzések vonatkozásában (9. cikk (4a))</t>
  </si>
  <si>
    <r>
      <t xml:space="preserve">Nagy méretű hitelintézet és befektetési vállalkozás (kivéve fióktelepek), amely tőzsdén jegyzett értékpapírt bocsát ki
CRR 4. cikk 146. pont: Nagy méretű intézmény olyan intézmény, amely </t>
    </r>
    <r>
      <rPr>
        <u/>
        <sz val="11"/>
        <rFont val="Calibri"/>
        <family val="2"/>
        <scheme val="minor"/>
      </rPr>
      <t>megfelel a következő feltételek bármelyikének</t>
    </r>
    <r>
      <rPr>
        <sz val="11"/>
        <rFont val="Calibri"/>
        <family val="2"/>
        <scheme val="minor"/>
      </rPr>
      <t>:
a) globálisan rendszerszinten jelentős intézmény;
b) egyéb rendszerszinten jelentős intézményként azonosították;
c) a teljes eszközérték alapján a három legnagyobb méretű intézmény egyike abban a tagállamban, amelyben letelepedett;
d) teljes eszközértéke - egyedi alapon vagy adott esetben összevont helyzetének figyelembevételével - eléri vagy meghaladja a 30 milliárd EUR-t;</t>
    </r>
  </si>
  <si>
    <t>félévente</t>
  </si>
  <si>
    <r>
      <t xml:space="preserve">1. táblakép: Banking book - Climate Change transition risk: Credit quality of exposures by sector, emissions and residual maturity - </t>
    </r>
    <r>
      <rPr>
        <i/>
        <sz val="11"/>
        <rFont val="Calibri"/>
        <family val="2"/>
        <scheme val="minor"/>
      </rPr>
      <t>kibocsátási adatok, BTAR-hoz használt CCM adatok nélkül</t>
    </r>
    <r>
      <rPr>
        <sz val="11"/>
        <rFont val="Calibri"/>
        <family val="2"/>
        <scheme val="minor"/>
      </rPr>
      <t xml:space="preserve">
6. táblakép: Summary of GAR KPIs
7. táblakép: Mitigating actions: Assets for the calculation of GAR
8. táblakép: GAR (%)</t>
    </r>
  </si>
  <si>
    <t>1. táblakép: Banking book - Climate Change transition risk: Credit quality of exposures by sector, emissions and residual maturity
3. táblakép: Banking book - Climate change transition risk: Alignment metrics
9. táblakép: Mitigating actions: BTAR</t>
  </si>
  <si>
    <t>CRR 449a - tervezett</t>
  </si>
  <si>
    <t>Minden hitelintézet és befektetési vállalkozás (kivéve fióktelep)</t>
  </si>
  <si>
    <t>A kis méretű és nem összetett intézményeknek évente, más intézményeknek pedig félévente hozzák nyilvánosságra</t>
  </si>
  <si>
    <r>
      <rPr>
        <strike/>
        <sz val="11"/>
        <rFont val="Calibri"/>
        <family val="2"/>
        <charset val="238"/>
        <scheme val="minor"/>
      </rPr>
      <t>A</t>
    </r>
    <r>
      <rPr>
        <sz val="11"/>
        <rFont val="Calibri"/>
        <family val="2"/>
        <scheme val="minor"/>
      </rPr>
      <t xml:space="preserve"> jelenlegi CRR 449a alatt felsoroltak</t>
    </r>
    <r>
      <rPr>
        <sz val="11"/>
        <rFont val="Calibri"/>
        <family val="2"/>
        <charset val="238"/>
        <scheme val="minor"/>
      </rPr>
      <t>, EBA által kidolgozásra kerülő új ITS alapján</t>
    </r>
  </si>
  <si>
    <t>Taxonómia 8. cikk</t>
  </si>
  <si>
    <r>
      <t xml:space="preserve">NFRD-t implementáló számvitelről szóló 2000. évi C. törvény 95/C. § alapján:
Az olyan </t>
    </r>
    <r>
      <rPr>
        <b/>
        <sz val="11"/>
        <rFont val="Calibri"/>
        <family val="2"/>
        <scheme val="minor"/>
      </rPr>
      <t xml:space="preserve">hitelintézet, biztosító, befektetési vállalkozás, befektetési alapkezelő (ha bef. jegyeit tőzsdén forgalmazzák) / vagy olyan vállalkozás, amelynek átruházható értékpapírjait az Európai Gazdasági Térség valamely államának szabályozott piacán kereskedésre befogadták, amelynél
</t>
    </r>
    <r>
      <rPr>
        <sz val="11"/>
        <rFont val="Calibri"/>
        <family val="2"/>
        <scheme val="minor"/>
      </rPr>
      <t xml:space="preserve">a) az üzleti évet megelőző két - egymást követő - üzleti évben a mérleg fordulónapján a következő három mutatóérték közül bármelyik kettő meghaladta az alábbi határértéket:
aa) a mérlegfőösszeg a 6 000 millió forintot,
ab) az éves nettó árbevétel a 12 000 millió forintot,
ac) az üzleti évben átlagosan foglalkoztatottak száma a 250 főt, 
</t>
    </r>
    <r>
      <rPr>
        <b/>
        <sz val="11"/>
        <rFont val="Calibri"/>
        <family val="2"/>
        <scheme val="minor"/>
      </rPr>
      <t>és</t>
    </r>
    <r>
      <rPr>
        <sz val="11"/>
        <rFont val="Calibri"/>
        <family val="2"/>
        <scheme val="minor"/>
      </rPr>
      <t xml:space="preserve">
b) az adott üzleti évben átlagosan foglalkoztatottak száma meghaladja az 500 főt,
Fióktelepek nem tartoznak a TR 8. cikkének hatálya alá.
Kisbiztosító és kölcsönös biztosító egyesület sem tartozik a TR 8. cikkének hatálya alá.
</t>
    </r>
  </si>
  <si>
    <t>éves</t>
  </si>
  <si>
    <t>Nem pénzügyi vállalkozások: Taxonómiához igazítható (lásd részletesen: a Bizottság (EU) 2021/2178 felhatalmazáson alapuló rendeletének 10. cikkének (2) bekezdése)
Pénzügyi szervezetek: Taxonómiához igazítható (lásd részletesen: a Bizottság (EU) 2021/2178 felhatalmazáson alapuló rendeletének 10. cikkének (3) bekezdése)</t>
  </si>
  <si>
    <t>CSRD tervezet 1. cikkének 3. és 7. pontjai: olyan pénzügyi vállalkozások és nem pénzügyi vállalkozások, melyek nagyvállalkozásoknak (lásd fogalmak) vagy nagy vállalatcsoportok anyavállalkozásainak minősülnek / ha nem fog 2023-tól hatálybalépni a CSRD, akkor lásd fent a Taxonómia 8. cikk hatályát</t>
  </si>
  <si>
    <t>Nem pénzügyi vállalkozások Taxonómiához igazítható és igazodó (lásd részletesen: a Bizottság (EU) 2021/2178 felhatalmazáson alapuló rendeletének 10. cikkének (2) és (4) bekezdései)
Pénzügyi szervezetek: Taxonómiához igazítható (lásd részletesen: a Bizottság (EU) 2021/2178 felhatalmazáson alapuló rendeletének 10. cikkének (3) és (5) bekezdései)</t>
  </si>
  <si>
    <t>Pénzügyi szervezetek: Taxonómiához igazítható és igazodó (lásd részletesen: a Bizottság (EU) 2021/2178 felhatalmazáson alapuló rendeletének 10. cikkének (3) és (5) bekezdései)</t>
  </si>
  <si>
    <t>CSRD tervezet 1. cikkének 3. és 7. pontjai: olyan pénzügyi vállalkozások és nem pénzügyi vállalkozások, melyek nagyvállalkozásoknak (lásd fogalmak) vagy nagy vállalatcsoportok anyavállalkozásainak minősülnek</t>
  </si>
  <si>
    <t>Pénzügyi szervezetek: Taxonómiához igazodó nem-NFRD (CSRD) alá tartozó befektetések DNSH kritériumának vizsgálata (lásd részletesen: a Bizottság (EU) 2021/2178 felhatalmazáson alapuló rendeletének 9. cikkének (3) bekezdése)</t>
  </si>
  <si>
    <t>CSRD tervezet 1. cikkének 3. és 7. pontjai:  olyan pénzügyi vállalkozások és nem pénzügyi vállalkozások, melyek nagyvállalkozásoknak (lásd fogalmak) vagy nagy vállalatcsoportok anyavállalkozásainak vagy tőzsdén jegyzett kis- és középvállalkozásoknak minősülnek</t>
  </si>
  <si>
    <t>Pénzügyi szervezetek: Taxonómihoz igazodó hitelezéstől és eszközkezeléstől eltérő szolgáltatásokból származó díj- és jutalékbevételek, valamint Kereskedési könyvi portfólió Taxonómiához való igazodása (6. melléklet 6-7. táblázat)  (lásd részletesen: a Bizottság (EU) 2021/2178 felhatalmazáson alapuló rendeletének 10. cikkének (5) bekezdése)</t>
  </si>
  <si>
    <t>zz</t>
  </si>
  <si>
    <t xml:space="preserve">Percantage of banks which included environmetal risks in parts of credit risk management </t>
  </si>
  <si>
    <t>German ordinary and green bonds yield differences (greenium) time series</t>
  </si>
  <si>
    <t>Yields on German 2032 / G and close to maturity  Hungarian government bonds, and difference from their average (estimated greenium) evolution</t>
  </si>
  <si>
    <t>Country</t>
  </si>
  <si>
    <t>Largest quartile</t>
  </si>
  <si>
    <t>Issued amount</t>
  </si>
  <si>
    <t>Yield difference (bp)</t>
  </si>
  <si>
    <t>lejárat/maturity</t>
  </si>
  <si>
    <t>Green (2050.08.15.)</t>
  </si>
  <si>
    <t>Ordinary (2050.08.15.)</t>
  </si>
  <si>
    <t>Green (2031.08.15.)</t>
  </si>
  <si>
    <t>Green (2030.08.15.)</t>
  </si>
  <si>
    <t>Ordinary (2031.08.15.)</t>
  </si>
  <si>
    <t>Ordinary (2030.08.15.)</t>
  </si>
  <si>
    <t>Green (2025.10.10)</t>
  </si>
  <si>
    <t>Ordinary (2025.10.10.)</t>
  </si>
  <si>
    <t xml:space="preserve"> Yields on german 2032 / G and close to maturity Hungarian government bonds, and difference from their average (estimated greenium) evolution</t>
  </si>
  <si>
    <r>
      <t>2022. április 19-től a primer energiafelhasználásra vonatkozó kritérium legfeljebb 80 kWh/m</t>
    </r>
    <r>
      <rPr>
        <vertAlign val="superscript"/>
        <sz val="9"/>
        <color theme="1"/>
        <rFont val="Calibri"/>
        <family val="2"/>
        <charset val="238"/>
        <scheme val="minor"/>
      </rPr>
      <t>2</t>
    </r>
    <r>
      <rPr>
        <sz val="9"/>
        <color theme="1"/>
        <rFont val="Calibri"/>
        <family val="2"/>
        <charset val="238"/>
        <scheme val="minor"/>
      </rPr>
      <t>/év-re szigorodott, előtte legfeljebb 90 kWh/m</t>
    </r>
    <r>
      <rPr>
        <vertAlign val="superscript"/>
        <sz val="9"/>
        <color theme="1"/>
        <rFont val="Calibri"/>
        <family val="2"/>
        <charset val="238"/>
        <scheme val="minor"/>
      </rPr>
      <t>2</t>
    </r>
    <r>
      <rPr>
        <sz val="9"/>
        <color theme="1"/>
        <rFont val="Calibri"/>
        <family val="2"/>
        <charset val="238"/>
        <scheme val="minor"/>
      </rPr>
      <t>/év volt.</t>
    </r>
  </si>
  <si>
    <t>From 19 April 2022, the criteria for primary energy consumption was tightened to a maximum of 80 kWh/m2/year, before that it was maximum 90 kWh/m2/year.</t>
  </si>
  <si>
    <t>A ZOP keretében létrejött szerződések volumenének hitelcél szerinti megoszlása</t>
  </si>
  <si>
    <t xml:space="preserve">Distribution of the contracted volume under the FGS GHP by loan purpose and property type
</t>
  </si>
  <si>
    <t>Hitelcél</t>
  </si>
  <si>
    <t>Volumen</t>
  </si>
  <si>
    <t>Construction of detached house</t>
  </si>
  <si>
    <t>Családi ház építése</t>
  </si>
  <si>
    <t>55,6 Mrd Ft 1746 db</t>
  </si>
  <si>
    <t>HUF 55.6 bn 1746 pcs</t>
  </si>
  <si>
    <t>Purchase of complete detached house</t>
  </si>
  <si>
    <t>Családi ház vásárlása</t>
  </si>
  <si>
    <t>12,2 Mrd Ft 360 db</t>
  </si>
  <si>
    <t>HUF 12.2 bn 360 pcs</t>
  </si>
  <si>
    <t>Purchase of complete flat</t>
  </si>
  <si>
    <t>Kész lakás vásárlása</t>
  </si>
  <si>
    <t>25,4 Mrd Ft 775 db</t>
  </si>
  <si>
    <t>HUF 25.4 bn 775 pcs</t>
  </si>
  <si>
    <t>Purchase of semi-finished flat</t>
  </si>
  <si>
    <t>Félkész lakás vásárlása</t>
  </si>
  <si>
    <t>25,3 Mrd Ft 803 db</t>
  </si>
  <si>
    <t>HUF 25.3 bn 803 pcs</t>
  </si>
  <si>
    <t>Purchase of semi-detached, terraced house</t>
  </si>
  <si>
    <t>Ikerház/sorház, egyéb vásárlása</t>
  </si>
  <si>
    <t>16,8 Mrd Ft 505 db</t>
  </si>
  <si>
    <t>HUF 16.8 bn 505 pcs</t>
  </si>
  <si>
    <t>Loan purpose and property type</t>
  </si>
  <si>
    <t>Volume</t>
  </si>
  <si>
    <t>Contracts</t>
  </si>
  <si>
    <t>Fekete színnel a volumen területi megoszlását, piros színnel az adott régióban jellemző átlagos hitelösszeget, zöld színnel a lakás/ház ingatlantípusonkénti átlagos – bank által megadott forgalmi érték és hasznos alapterület hányadosaként adódó – négyzetméterárakat tüntettük fel.</t>
  </si>
  <si>
    <t xml:space="preserve">Regional distribution of the volume is shown by black, the average loan amount in the given region is shown by red, and the average price per square meter per apartment / house type resulting from the quotient of the sale value and the useful floor area given by the bank is shown by green. </t>
  </si>
  <si>
    <t>Ház jellegű ingatlanok</t>
  </si>
  <si>
    <t>Lakás</t>
  </si>
  <si>
    <t>Dél-Alföld</t>
  </si>
  <si>
    <t>Dél-Dunántúl</t>
  </si>
  <si>
    <t>Észak-Alföld</t>
  </si>
  <si>
    <t>Észak-Magyarország</t>
  </si>
  <si>
    <t>Közép-Dunántúl</t>
  </si>
  <si>
    <t>Közép-Magyarország</t>
  </si>
  <si>
    <t>Nyugat-Dunántúl</t>
  </si>
  <si>
    <t>House-type property</t>
  </si>
  <si>
    <t>Flat</t>
  </si>
  <si>
    <t>Vissza a tartalomjegyzékhez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</si>
</sst>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_-;\-* #,##0_-;_-* &quot;-&quot;??_-;_-@_-"/>
    <numFmt numFmtId="165" formatCode="#,##0.0"/>
    <numFmt numFmtId="166" formatCode="0.0%"/>
    <numFmt numFmtId="167" formatCode="0.0"/>
    <numFmt numFmtId="168" formatCode="_-* #,##0.0000000000\ _F_t_-;\-* #,##0.0000000000\ _F_t_-;_-* &quot;-&quot;??\ _F_t_-;_-@_-"/>
    <numFmt numFmtId="169" formatCode="_-* #,##0.00\ _F_t_-;\-* #,##0.00\ _F_t_-;_-* &quot;-&quot;??\ _F_t_-;_-@_-"/>
    <numFmt numFmtId="170" formatCode="_-* #,##0.0_-;\-* #,##0.0_-;_-* &quot;-&quot;??_-;_-@_-"/>
  </numFmts>
  <fonts count="58"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i/>
      <sz val="11"/>
      <color theme="1"/>
      <name val="Calibri"/>
      <family val="2"/>
      <charset val="238"/>
      <scheme val="minor"/>
    </font>
    <font>
      <sz val="11"/>
      <name val="Arial"/>
      <family val="2"/>
      <charset val="238"/>
    </font>
    <font>
      <sz val="12"/>
      <name val="Calibri"/>
      <family val="2"/>
      <charset val="238"/>
      <scheme val="minor"/>
    </font>
    <font>
      <sz val="11"/>
      <name val="Calibri"/>
      <family val="2"/>
      <charset val="238"/>
      <scheme val="minor"/>
    </font>
    <font>
      <sz val="11"/>
      <color rgb="FF000000"/>
      <name val="Calibri"/>
      <family val="2"/>
      <charset val="238"/>
      <scheme val="minor"/>
    </font>
    <font>
      <sz val="11"/>
      <color theme="0"/>
      <name val="Calibri"/>
      <family val="2"/>
      <charset val="238"/>
      <scheme val="minor"/>
    </font>
    <font>
      <sz val="10"/>
      <name val="Arial"/>
      <family val="2"/>
      <charset val="238"/>
    </font>
    <font>
      <sz val="9"/>
      <name val="Calibri"/>
      <family val="2"/>
      <charset val="238"/>
    </font>
    <font>
      <sz val="9"/>
      <color theme="1"/>
      <name val="Calibri"/>
      <family val="2"/>
      <charset val="238"/>
      <scheme val="minor"/>
    </font>
    <font>
      <sz val="10"/>
      <color theme="1"/>
      <name val="Calibri"/>
      <family val="2"/>
      <charset val="238"/>
    </font>
    <font>
      <sz val="9"/>
      <color theme="1"/>
      <name val="Calibri"/>
      <family val="2"/>
      <charset val="238"/>
    </font>
    <font>
      <sz val="9"/>
      <color theme="0"/>
      <name val="Calibri"/>
      <family val="2"/>
      <charset val="238"/>
      <scheme val="minor"/>
    </font>
    <font>
      <sz val="9"/>
      <name val="Calibri"/>
      <family val="2"/>
      <charset val="238"/>
      <scheme val="minor"/>
    </font>
    <font>
      <b/>
      <sz val="9"/>
      <color theme="1"/>
      <name val="Calibri"/>
      <family val="2"/>
      <charset val="238"/>
      <scheme val="minor"/>
    </font>
    <font>
      <sz val="10"/>
      <color theme="1"/>
      <name val="Calibri"/>
      <family val="2"/>
      <charset val="238"/>
      <scheme val="minor"/>
    </font>
    <font>
      <sz val="11"/>
      <color indexed="8"/>
      <name val="Calibri"/>
      <family val="2"/>
      <scheme val="minor"/>
    </font>
    <font>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b/>
      <sz val="10"/>
      <color theme="1"/>
      <name val="Calibri"/>
      <family val="2"/>
      <charset val="238"/>
      <scheme val="minor"/>
    </font>
    <font>
      <b/>
      <sz val="11"/>
      <color theme="0"/>
      <name val="Calibri"/>
      <family val="2"/>
      <charset val="238"/>
      <scheme val="minor"/>
    </font>
    <font>
      <sz val="11"/>
      <color theme="2" tint="-0.499984740745262"/>
      <name val="Calibri"/>
      <family val="2"/>
      <charset val="238"/>
      <scheme val="minor"/>
    </font>
    <font>
      <u/>
      <sz val="11"/>
      <color theme="10"/>
      <name val="Calibri"/>
      <family val="2"/>
      <scheme val="minor"/>
    </font>
    <font>
      <b/>
      <u/>
      <sz val="11"/>
      <color theme="1"/>
      <name val="Calibri"/>
      <family val="2"/>
      <charset val="238"/>
      <scheme val="minor"/>
    </font>
    <font>
      <sz val="12"/>
      <name val="Garamond"/>
      <family val="1"/>
      <charset val="238"/>
    </font>
    <font>
      <sz val="10"/>
      <name val="Arial CE"/>
      <charset val="238"/>
    </font>
    <font>
      <sz val="12"/>
      <name val="Calibri Light"/>
      <family val="2"/>
      <scheme val="major"/>
    </font>
    <font>
      <b/>
      <i/>
      <sz val="12"/>
      <color theme="1"/>
      <name val="Calibri"/>
      <family val="2"/>
      <scheme val="minor"/>
    </font>
    <font>
      <u/>
      <sz val="10"/>
      <color indexed="12"/>
      <name val="Arial"/>
      <family val="2"/>
      <charset val="238"/>
    </font>
    <font>
      <u/>
      <sz val="12"/>
      <color indexed="12"/>
      <name val="Calibri Light"/>
      <family val="2"/>
      <charset val="238"/>
      <scheme val="major"/>
    </font>
    <font>
      <sz val="12"/>
      <color theme="1"/>
      <name val="Calibri"/>
      <family val="2"/>
      <charset val="238"/>
      <scheme val="minor"/>
    </font>
    <font>
      <sz val="10"/>
      <color theme="1"/>
      <name val="Trebuchet MS"/>
      <family val="2"/>
      <charset val="238"/>
    </font>
    <font>
      <b/>
      <i/>
      <sz val="12"/>
      <color theme="1"/>
      <name val="Calibri"/>
      <family val="2"/>
      <charset val="238"/>
      <scheme val="minor"/>
    </font>
    <font>
      <u/>
      <sz val="11"/>
      <color theme="10"/>
      <name val="Calibri"/>
      <family val="2"/>
      <charset val="238"/>
      <scheme val="minor"/>
    </font>
    <font>
      <u/>
      <sz val="12"/>
      <color theme="10"/>
      <name val="Calibri"/>
      <family val="2"/>
      <charset val="238"/>
      <scheme val="minor"/>
    </font>
    <font>
      <b/>
      <i/>
      <sz val="12"/>
      <name val="Calibri"/>
      <family val="2"/>
      <charset val="238"/>
      <scheme val="minor"/>
    </font>
    <font>
      <i/>
      <sz val="9"/>
      <color theme="1"/>
      <name val="Calibri"/>
      <family val="2"/>
      <charset val="238"/>
      <scheme val="minor"/>
    </font>
    <font>
      <sz val="9"/>
      <color rgb="FFFF0000"/>
      <name val="Calibri"/>
      <family val="2"/>
      <charset val="238"/>
      <scheme val="minor"/>
    </font>
    <font>
      <sz val="12"/>
      <color theme="1"/>
      <name val="Calibri"/>
      <family val="2"/>
      <scheme val="minor"/>
    </font>
    <font>
      <u/>
      <sz val="12"/>
      <color theme="10"/>
      <name val="Calibri"/>
      <family val="2"/>
      <scheme val="minor"/>
    </font>
    <font>
      <sz val="12"/>
      <color indexed="8"/>
      <name val="Calibri"/>
      <family val="2"/>
      <scheme val="minor"/>
    </font>
    <font>
      <sz val="12"/>
      <name val="Calibri"/>
      <family val="2"/>
      <scheme val="minor"/>
    </font>
    <font>
      <sz val="14"/>
      <color theme="1"/>
      <name val="Calibri"/>
      <family val="2"/>
      <scheme val="minor"/>
    </font>
    <font>
      <i/>
      <sz val="14"/>
      <color theme="1"/>
      <name val="Calibri"/>
      <family val="2"/>
      <scheme val="minor"/>
    </font>
    <font>
      <b/>
      <sz val="14"/>
      <color theme="1"/>
      <name val="Calibri"/>
      <family val="2"/>
      <scheme val="minor"/>
    </font>
    <font>
      <b/>
      <sz val="14"/>
      <color theme="1"/>
      <name val="Calibri"/>
      <family val="2"/>
      <charset val="238"/>
      <scheme val="minor"/>
    </font>
    <font>
      <b/>
      <u/>
      <sz val="14"/>
      <color theme="10"/>
      <name val="Calibri"/>
      <family val="2"/>
      <charset val="238"/>
      <scheme val="minor"/>
    </font>
    <font>
      <b/>
      <sz val="14"/>
      <name val="Calibri"/>
      <family val="2"/>
      <charset val="238"/>
      <scheme val="minor"/>
    </font>
    <font>
      <sz val="11"/>
      <name val="Calibri"/>
      <family val="2"/>
      <scheme val="minor"/>
    </font>
    <font>
      <u/>
      <sz val="11"/>
      <name val="Calibri"/>
      <family val="2"/>
      <scheme val="minor"/>
    </font>
    <font>
      <b/>
      <sz val="11"/>
      <name val="Calibri"/>
      <family val="2"/>
      <scheme val="minor"/>
    </font>
    <font>
      <i/>
      <sz val="11"/>
      <name val="Calibri"/>
      <family val="2"/>
      <scheme val="minor"/>
    </font>
    <font>
      <strike/>
      <sz val="11"/>
      <name val="Calibri"/>
      <family val="2"/>
      <charset val="238"/>
      <scheme val="minor"/>
    </font>
    <font>
      <vertAlign val="superscript"/>
      <sz val="9"/>
      <color theme="1"/>
      <name val="Calibri"/>
      <family val="2"/>
      <charset val="238"/>
      <scheme val="minor"/>
    </font>
  </fonts>
  <fills count="9">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7"/>
        <bgColor indexed="64"/>
      </patternFill>
    </fill>
    <fill>
      <patternFill patternType="solid">
        <fgColor theme="9" tint="-0.249977111117893"/>
        <bgColor indexed="64"/>
      </patternFill>
    </fill>
    <fill>
      <patternFill patternType="solid">
        <fgColor theme="8"/>
        <bgColor indexed="64"/>
      </patternFill>
    </fill>
    <fill>
      <patternFill patternType="solid">
        <fgColor rgb="FFFFC000"/>
        <bgColor indexed="64"/>
      </patternFill>
    </fill>
    <fill>
      <patternFill patternType="solid">
        <fgColor rgb="FF0C2148"/>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s>
  <cellStyleXfs count="30">
    <xf numFmtId="0" fontId="0" fillId="0" borderId="0"/>
    <xf numFmtId="9" fontId="1" fillId="0" borderId="0" applyFont="0" applyFill="0" applyBorder="0" applyAlignment="0" applyProtection="0"/>
    <xf numFmtId="0" fontId="4" fillId="0" borderId="0"/>
    <xf numFmtId="43" fontId="1" fillId="0" borderId="0" applyFont="0" applyFill="0" applyBorder="0" applyAlignment="0" applyProtection="0"/>
    <xf numFmtId="0" fontId="9" fillId="0" borderId="0"/>
    <xf numFmtId="0" fontId="12" fillId="0" borderId="0"/>
    <xf numFmtId="0" fontId="18" fillId="0" borderId="0"/>
    <xf numFmtId="0" fontId="19" fillId="0" borderId="0"/>
    <xf numFmtId="0" fontId="1"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0" fontId="19" fillId="0" borderId="0"/>
    <xf numFmtId="9" fontId="19" fillId="0" borderId="0" applyFont="0" applyFill="0" applyBorder="0" applyAlignment="0" applyProtection="0"/>
    <xf numFmtId="0" fontId="26" fillId="0" borderId="0" applyNumberFormat="0" applyFill="0" applyBorder="0" applyAlignment="0" applyProtection="0"/>
    <xf numFmtId="0" fontId="9" fillId="0" borderId="0"/>
    <xf numFmtId="0" fontId="17" fillId="0" borderId="0"/>
    <xf numFmtId="0" fontId="28" fillId="0" borderId="0"/>
    <xf numFmtId="0" fontId="28" fillId="0" borderId="0"/>
    <xf numFmtId="0" fontId="29"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9" fillId="0" borderId="0"/>
    <xf numFmtId="0" fontId="32" fillId="0" borderId="0" applyNumberFormat="0" applyFill="0" applyBorder="0" applyAlignment="0" applyProtection="0">
      <alignment vertical="top"/>
      <protection locked="0"/>
    </xf>
    <xf numFmtId="0" fontId="35" fillId="0" borderId="0"/>
    <xf numFmtId="0" fontId="19" fillId="0" borderId="0"/>
    <xf numFmtId="0" fontId="37" fillId="0" borderId="0" applyNumberFormat="0" applyFill="0" applyBorder="0" applyAlignment="0" applyProtection="0"/>
    <xf numFmtId="0" fontId="19" fillId="0" borderId="0"/>
  </cellStyleXfs>
  <cellXfs count="254">
    <xf numFmtId="0" fontId="0" fillId="0" borderId="0" xfId="0"/>
    <xf numFmtId="0" fontId="10" fillId="0" borderId="0" xfId="4" applyFont="1"/>
    <xf numFmtId="164" fontId="11" fillId="0" borderId="0" xfId="3" applyNumberFormat="1" applyFont="1"/>
    <xf numFmtId="0" fontId="11" fillId="0" borderId="0" xfId="0" applyFont="1"/>
    <xf numFmtId="0" fontId="13" fillId="0" borderId="0" xfId="5" applyFont="1"/>
    <xf numFmtId="0" fontId="11" fillId="0" borderId="0" xfId="0" applyFont="1" applyAlignment="1">
      <alignment horizontal="left"/>
    </xf>
    <xf numFmtId="0" fontId="11" fillId="0" borderId="0" xfId="0" applyFont="1" applyAlignment="1">
      <alignment horizontal="right"/>
    </xf>
    <xf numFmtId="2" fontId="11" fillId="0" borderId="0" xfId="0" applyNumberFormat="1" applyFont="1"/>
    <xf numFmtId="43" fontId="11" fillId="0" borderId="0" xfId="0" applyNumberFormat="1" applyFont="1"/>
    <xf numFmtId="0" fontId="14" fillId="0" borderId="0" xfId="0" applyFont="1"/>
    <xf numFmtId="2" fontId="15" fillId="0" borderId="0" xfId="0" applyNumberFormat="1" applyFont="1"/>
    <xf numFmtId="2" fontId="14" fillId="0" borderId="0" xfId="0" applyNumberFormat="1" applyFont="1"/>
    <xf numFmtId="43" fontId="14" fillId="0" borderId="0" xfId="0" applyNumberFormat="1" applyFont="1"/>
    <xf numFmtId="43" fontId="15" fillId="0" borderId="0" xfId="0" applyNumberFormat="1" applyFont="1"/>
    <xf numFmtId="164" fontId="11" fillId="0" borderId="0" xfId="3" applyNumberFormat="1" applyFont="1" applyBorder="1"/>
    <xf numFmtId="0" fontId="16" fillId="0" borderId="0" xfId="0" applyFont="1"/>
    <xf numFmtId="164" fontId="11" fillId="0" borderId="0" xfId="0" applyNumberFormat="1" applyFont="1"/>
    <xf numFmtId="164" fontId="11" fillId="0" borderId="0" xfId="3" applyNumberFormat="1" applyFont="1" applyBorder="1" applyAlignment="1">
      <alignment horizontal="left"/>
    </xf>
    <xf numFmtId="0" fontId="17" fillId="0" borderId="0" xfId="0" applyFont="1" applyAlignment="1">
      <alignment horizontal="center" vertical="center"/>
    </xf>
    <xf numFmtId="0" fontId="0" fillId="2" borderId="0" xfId="0" applyFill="1"/>
    <xf numFmtId="0" fontId="18" fillId="2" borderId="0" xfId="6" applyFill="1"/>
    <xf numFmtId="0" fontId="19" fillId="2" borderId="0" xfId="7" applyFill="1"/>
    <xf numFmtId="0" fontId="20" fillId="2" borderId="0" xfId="6" applyFont="1" applyFill="1"/>
    <xf numFmtId="0" fontId="20" fillId="2" borderId="0" xfId="0" applyFont="1" applyFill="1"/>
    <xf numFmtId="0" fontId="20" fillId="2" borderId="0" xfId="7" applyFont="1" applyFill="1"/>
    <xf numFmtId="0" fontId="1" fillId="2" borderId="0" xfId="8" applyFill="1"/>
    <xf numFmtId="0" fontId="8" fillId="2" borderId="0" xfId="8" applyFont="1" applyFill="1"/>
    <xf numFmtId="0" fontId="0" fillId="2" borderId="0" xfId="0" applyFill="1" applyAlignment="1">
      <alignment horizontal="center" vertical="center"/>
    </xf>
    <xf numFmtId="0" fontId="8" fillId="2" borderId="0" xfId="0" applyFont="1" applyFill="1"/>
    <xf numFmtId="0" fontId="0" fillId="2" borderId="0" xfId="0" applyFill="1" applyAlignment="1">
      <alignment horizontal="center"/>
    </xf>
    <xf numFmtId="14" fontId="20" fillId="2" borderId="0" xfId="7" applyNumberFormat="1" applyFont="1" applyFill="1"/>
    <xf numFmtId="164" fontId="20" fillId="2" borderId="0" xfId="9" applyNumberFormat="1" applyFont="1" applyFill="1"/>
    <xf numFmtId="14" fontId="19" fillId="2" borderId="0" xfId="7" applyNumberFormat="1" applyFill="1"/>
    <xf numFmtId="164" fontId="0" fillId="2" borderId="0" xfId="9" applyNumberFormat="1" applyFont="1" applyFill="1"/>
    <xf numFmtId="10" fontId="0" fillId="2" borderId="0" xfId="10" applyNumberFormat="1" applyFont="1" applyFill="1"/>
    <xf numFmtId="14" fontId="0" fillId="2" borderId="0" xfId="9" applyNumberFormat="1" applyFont="1" applyFill="1" applyBorder="1" applyAlignment="1">
      <alignment horizontal="center" vertical="center"/>
    </xf>
    <xf numFmtId="14" fontId="19" fillId="2" borderId="0" xfId="7" applyNumberFormat="1" applyFill="1" applyAlignment="1">
      <alignment horizontal="center" vertical="center"/>
    </xf>
    <xf numFmtId="164" fontId="14" fillId="0" borderId="0" xfId="3" applyNumberFormat="1" applyFont="1" applyBorder="1"/>
    <xf numFmtId="0" fontId="5" fillId="2" borderId="0" xfId="2" applyFont="1" applyFill="1"/>
    <xf numFmtId="0" fontId="8" fillId="2" borderId="0" xfId="0" applyFont="1" applyFill="1" applyAlignment="1">
      <alignment wrapText="1"/>
    </xf>
    <xf numFmtId="1" fontId="8" fillId="2" borderId="0" xfId="1" applyNumberFormat="1" applyFont="1" applyFill="1"/>
    <xf numFmtId="0" fontId="0" fillId="2" borderId="0" xfId="0" applyFill="1" applyAlignment="1">
      <alignment wrapText="1"/>
    </xf>
    <xf numFmtId="1" fontId="0" fillId="2" borderId="0" xfId="1" applyNumberFormat="1" applyFont="1" applyFill="1"/>
    <xf numFmtId="9" fontId="0" fillId="2" borderId="0" xfId="1" applyFont="1" applyFill="1"/>
    <xf numFmtId="9" fontId="0" fillId="2" borderId="0" xfId="0" applyNumberFormat="1" applyFill="1"/>
    <xf numFmtId="1" fontId="6" fillId="2" borderId="0" xfId="1" applyNumberFormat="1" applyFont="1" applyFill="1"/>
    <xf numFmtId="1" fontId="0" fillId="2" borderId="0" xfId="0" applyNumberFormat="1" applyFill="1"/>
    <xf numFmtId="0" fontId="8" fillId="2" borderId="0" xfId="1" applyNumberFormat="1" applyFont="1" applyFill="1"/>
    <xf numFmtId="9" fontId="8" fillId="2" borderId="0" xfId="0" applyNumberFormat="1" applyFont="1" applyFill="1"/>
    <xf numFmtId="0" fontId="6" fillId="2" borderId="0" xfId="0" applyFont="1" applyFill="1" applyAlignment="1">
      <alignment wrapText="1"/>
    </xf>
    <xf numFmtId="0" fontId="7" fillId="2" borderId="0" xfId="0" applyFont="1" applyFill="1"/>
    <xf numFmtId="0" fontId="6" fillId="2" borderId="0" xfId="0" applyFont="1" applyFill="1" applyAlignment="1">
      <alignment horizontal="left" vertical="center" readingOrder="1"/>
    </xf>
    <xf numFmtId="9" fontId="8" fillId="2" borderId="0" xfId="1" applyFont="1" applyFill="1"/>
    <xf numFmtId="0" fontId="21" fillId="0" borderId="0" xfId="11" applyFont="1"/>
    <xf numFmtId="165" fontId="21" fillId="4" borderId="0" xfId="11" applyNumberFormat="1" applyFont="1" applyFill="1"/>
    <xf numFmtId="165" fontId="21" fillId="5" borderId="0" xfId="11" applyNumberFormat="1" applyFont="1" applyFill="1"/>
    <xf numFmtId="165" fontId="21" fillId="6" borderId="0" xfId="11" applyNumberFormat="1" applyFont="1" applyFill="1"/>
    <xf numFmtId="165" fontId="21" fillId="3" borderId="0" xfId="11" applyNumberFormat="1" applyFont="1" applyFill="1"/>
    <xf numFmtId="0" fontId="21" fillId="5" borderId="0" xfId="11" quotePrefix="1" applyFont="1" applyFill="1"/>
    <xf numFmtId="0" fontId="21" fillId="3" borderId="0" xfId="11" applyFont="1" applyFill="1"/>
    <xf numFmtId="0" fontId="21" fillId="7" borderId="0" xfId="11" quotePrefix="1" applyFont="1" applyFill="1"/>
    <xf numFmtId="0" fontId="21" fillId="4" borderId="0" xfId="11" quotePrefix="1" applyFont="1" applyFill="1"/>
    <xf numFmtId="0" fontId="1" fillId="2" borderId="0" xfId="12" applyFill="1"/>
    <xf numFmtId="0" fontId="19" fillId="2" borderId="0" xfId="11" applyFont="1" applyFill="1"/>
    <xf numFmtId="0" fontId="21" fillId="2" borderId="0" xfId="11" applyFont="1" applyFill="1"/>
    <xf numFmtId="0" fontId="22" fillId="2" borderId="0" xfId="11" applyFont="1" applyFill="1" applyAlignment="1">
      <alignment horizontal="center" textRotation="90" wrapText="1"/>
    </xf>
    <xf numFmtId="0" fontId="22" fillId="2" borderId="0" xfId="11" applyFont="1" applyFill="1" applyAlignment="1">
      <alignment horizontal="center" textRotation="90"/>
    </xf>
    <xf numFmtId="165" fontId="21" fillId="2" borderId="0" xfId="11" applyNumberFormat="1" applyFont="1" applyFill="1" applyAlignment="1">
      <alignment horizontal="right" vertical="center"/>
    </xf>
    <xf numFmtId="0" fontId="23" fillId="2" borderId="0" xfId="11" applyFont="1" applyFill="1" applyAlignment="1">
      <alignment textRotation="90"/>
    </xf>
    <xf numFmtId="0" fontId="8" fillId="0" borderId="0" xfId="0" applyFont="1"/>
    <xf numFmtId="164" fontId="8" fillId="0" borderId="0" xfId="3" applyNumberFormat="1" applyFont="1"/>
    <xf numFmtId="164" fontId="0" fillId="0" borderId="0" xfId="3" applyNumberFormat="1" applyFont="1"/>
    <xf numFmtId="0" fontId="25" fillId="0" borderId="0" xfId="0" applyFont="1"/>
    <xf numFmtId="164" fontId="25" fillId="0" borderId="0" xfId="3" applyNumberFormat="1" applyFont="1"/>
    <xf numFmtId="0" fontId="2" fillId="2" borderId="0" xfId="13" applyFont="1" applyFill="1" applyBorder="1" applyAlignment="1">
      <alignment vertical="center"/>
    </xf>
    <xf numFmtId="0" fontId="2" fillId="2" borderId="0" xfId="13" applyFont="1" applyFill="1" applyBorder="1" applyAlignment="1">
      <alignment horizontal="center" wrapText="1"/>
    </xf>
    <xf numFmtId="0" fontId="19" fillId="2" borderId="0" xfId="13" applyFill="1" applyBorder="1"/>
    <xf numFmtId="0" fontId="19" fillId="2" borderId="0" xfId="13" applyFill="1" applyBorder="1" applyAlignment="1">
      <alignment horizontal="center" wrapText="1"/>
    </xf>
    <xf numFmtId="0" fontId="10" fillId="2" borderId="0" xfId="4" applyFont="1" applyFill="1"/>
    <xf numFmtId="0" fontId="10" fillId="2" borderId="0" xfId="16" applyFont="1" applyFill="1"/>
    <xf numFmtId="0" fontId="13" fillId="2" borderId="0" xfId="17" applyFont="1" applyFill="1"/>
    <xf numFmtId="0" fontId="13" fillId="2" borderId="0" xfId="5" applyFont="1" applyFill="1"/>
    <xf numFmtId="0" fontId="5" fillId="2" borderId="0" xfId="18" applyFont="1" applyFill="1" applyAlignment="1">
      <alignment vertical="center"/>
    </xf>
    <xf numFmtId="0" fontId="5" fillId="2" borderId="0" xfId="19" applyFont="1" applyFill="1" applyAlignment="1">
      <alignment vertical="center"/>
    </xf>
    <xf numFmtId="0" fontId="21" fillId="2" borderId="0" xfId="0" applyFont="1" applyFill="1"/>
    <xf numFmtId="49" fontId="0" fillId="2" borderId="0" xfId="0" applyNumberFormat="1" applyFill="1"/>
    <xf numFmtId="3" fontId="0" fillId="2" borderId="0" xfId="0" applyNumberFormat="1" applyFill="1"/>
    <xf numFmtId="3" fontId="21" fillId="2" borderId="0" xfId="0" applyNumberFormat="1" applyFont="1" applyFill="1"/>
    <xf numFmtId="9" fontId="21" fillId="2" borderId="0" xfId="1" applyFont="1" applyFill="1"/>
    <xf numFmtId="0" fontId="30" fillId="0" borderId="0" xfId="18" applyFont="1" applyAlignment="1">
      <alignment horizontal="left"/>
    </xf>
    <xf numFmtId="0" fontId="31" fillId="0" borderId="0" xfId="24" applyFont="1"/>
    <xf numFmtId="0" fontId="19" fillId="0" borderId="0" xfId="24"/>
    <xf numFmtId="0" fontId="33" fillId="0" borderId="0" xfId="25" applyFont="1" applyFill="1" applyAlignment="1" applyProtection="1">
      <alignment horizontal="left" vertical="center"/>
    </xf>
    <xf numFmtId="0" fontId="34" fillId="0" borderId="0" xfId="17" applyFont="1"/>
    <xf numFmtId="0" fontId="30" fillId="0" borderId="0" xfId="19" applyFont="1" applyAlignment="1">
      <alignment horizontal="left"/>
    </xf>
    <xf numFmtId="0" fontId="30" fillId="0" borderId="0" xfId="26" applyFont="1" applyAlignment="1">
      <alignment horizontal="left"/>
    </xf>
    <xf numFmtId="0" fontId="19" fillId="0" borderId="0" xfId="24" applyAlignment="1">
      <alignment horizontal="center" vertical="center" wrapText="1"/>
    </xf>
    <xf numFmtId="167" fontId="19" fillId="0" borderId="0" xfId="24" applyNumberFormat="1"/>
    <xf numFmtId="0" fontId="34" fillId="2" borderId="0" xfId="17" applyFont="1" applyFill="1"/>
    <xf numFmtId="0" fontId="36" fillId="2" borderId="0" xfId="27" applyFont="1" applyFill="1"/>
    <xf numFmtId="0" fontId="38" fillId="0" borderId="0" xfId="28" applyFont="1" applyAlignment="1" applyProtection="1">
      <alignment horizontal="left" vertical="center"/>
    </xf>
    <xf numFmtId="0" fontId="19" fillId="2" borderId="0" xfId="29" applyFill="1"/>
    <xf numFmtId="0" fontId="34" fillId="2" borderId="0" xfId="27" applyFont="1" applyFill="1"/>
    <xf numFmtId="3" fontId="19" fillId="2" borderId="0" xfId="29" applyNumberFormat="1" applyFill="1"/>
    <xf numFmtId="1" fontId="19" fillId="2" borderId="0" xfId="29" applyNumberFormat="1" applyFill="1"/>
    <xf numFmtId="0" fontId="5" fillId="2" borderId="0" xfId="18" applyFont="1" applyFill="1"/>
    <xf numFmtId="0" fontId="39" fillId="2" borderId="0" xfId="0" applyFont="1" applyFill="1"/>
    <xf numFmtId="0" fontId="5" fillId="2" borderId="0" xfId="4" applyFont="1" applyFill="1"/>
    <xf numFmtId="0" fontId="5" fillId="2" borderId="0" xfId="4" applyFont="1" applyFill="1" applyAlignment="1">
      <alignment horizontal="center" vertical="center"/>
    </xf>
    <xf numFmtId="0" fontId="5" fillId="2" borderId="0" xfId="0" applyFont="1" applyFill="1"/>
    <xf numFmtId="0" fontId="5" fillId="2" borderId="0" xfId="19" applyFont="1" applyFill="1"/>
    <xf numFmtId="0" fontId="5" fillId="2" borderId="0" xfId="4" applyFont="1" applyFill="1" applyAlignment="1">
      <alignment horizontal="center" vertical="center" wrapText="1"/>
    </xf>
    <xf numFmtId="167" fontId="5" fillId="2" borderId="0" xfId="4" applyNumberFormat="1" applyFont="1" applyFill="1" applyAlignment="1">
      <alignment horizontal="center" vertical="center"/>
    </xf>
    <xf numFmtId="2" fontId="5" fillId="2" borderId="0" xfId="4" applyNumberFormat="1" applyFont="1" applyFill="1" applyAlignment="1">
      <alignment horizontal="center" vertical="center"/>
    </xf>
    <xf numFmtId="0" fontId="34" fillId="2" borderId="0" xfId="0" applyFont="1" applyFill="1"/>
    <xf numFmtId="0" fontId="5" fillId="2" borderId="0" xfId="20" applyFont="1" applyFill="1" applyAlignment="1">
      <alignment horizontal="center" vertical="center" wrapText="1"/>
    </xf>
    <xf numFmtId="0" fontId="5" fillId="2" borderId="0" xfId="20" applyFont="1" applyFill="1" applyAlignment="1">
      <alignment vertical="center" wrapText="1"/>
    </xf>
    <xf numFmtId="0" fontId="5" fillId="2" borderId="0" xfId="20" applyFont="1" applyFill="1" applyAlignment="1">
      <alignment vertical="center"/>
    </xf>
    <xf numFmtId="0" fontId="34" fillId="2" borderId="0" xfId="0" applyFont="1" applyFill="1" applyAlignment="1">
      <alignment horizontal="center" vertical="center" wrapText="1"/>
    </xf>
    <xf numFmtId="14" fontId="34" fillId="2" borderId="0" xfId="0" applyNumberFormat="1" applyFont="1" applyFill="1"/>
    <xf numFmtId="2" fontId="34" fillId="2" borderId="0" xfId="0" applyNumberFormat="1" applyFont="1" applyFill="1" applyAlignment="1">
      <alignment horizontal="center"/>
    </xf>
    <xf numFmtId="2" fontId="34" fillId="2" borderId="0" xfId="0" applyNumberFormat="1" applyFont="1" applyFill="1"/>
    <xf numFmtId="0" fontId="5" fillId="2" borderId="0" xfId="20" applyFont="1" applyFill="1" applyAlignment="1" applyProtection="1">
      <alignment vertical="center"/>
      <protection locked="0"/>
    </xf>
    <xf numFmtId="0" fontId="34" fillId="2" borderId="0" xfId="0" applyFont="1" applyFill="1" applyAlignment="1">
      <alignment horizontal="center"/>
    </xf>
    <xf numFmtId="4" fontId="11" fillId="0" borderId="0" xfId="0" applyNumberFormat="1" applyFont="1"/>
    <xf numFmtId="0" fontId="11" fillId="2" borderId="0" xfId="0" applyFont="1" applyFill="1"/>
    <xf numFmtId="4" fontId="11" fillId="2" borderId="0" xfId="0" applyNumberFormat="1" applyFont="1" applyFill="1"/>
    <xf numFmtId="2" fontId="11" fillId="2" borderId="0" xfId="0" applyNumberFormat="1" applyFont="1" applyFill="1"/>
    <xf numFmtId="4" fontId="16" fillId="2" borderId="0" xfId="0" applyNumberFormat="1" applyFont="1" applyFill="1"/>
    <xf numFmtId="3" fontId="11" fillId="0" borderId="0" xfId="0" applyNumberFormat="1" applyFont="1"/>
    <xf numFmtId="9" fontId="40" fillId="0" borderId="0" xfId="1" applyFont="1"/>
    <xf numFmtId="2" fontId="11" fillId="0" borderId="0" xfId="1" applyNumberFormat="1" applyFont="1"/>
    <xf numFmtId="0" fontId="41" fillId="0" borderId="0" xfId="0" applyFont="1"/>
    <xf numFmtId="9" fontId="11" fillId="0" borderId="0" xfId="1" applyFont="1"/>
    <xf numFmtId="49" fontId="11" fillId="0" borderId="0" xfId="0" applyNumberFormat="1" applyFont="1"/>
    <xf numFmtId="14" fontId="11" fillId="0" borderId="0" xfId="0" applyNumberFormat="1" applyFont="1"/>
    <xf numFmtId="4" fontId="11" fillId="0" borderId="0" xfId="3" applyNumberFormat="1" applyFont="1" applyFill="1" applyBorder="1"/>
    <xf numFmtId="49" fontId="14" fillId="0" borderId="0" xfId="0" applyNumberFormat="1" applyFont="1"/>
    <xf numFmtId="4" fontId="14" fillId="0" borderId="0" xfId="3" applyNumberFormat="1" applyFont="1" applyFill="1" applyBorder="1"/>
    <xf numFmtId="0" fontId="42" fillId="0" borderId="0" xfId="0" applyFont="1" applyFill="1"/>
    <xf numFmtId="0" fontId="42" fillId="2" borderId="0" xfId="0" applyFont="1" applyFill="1"/>
    <xf numFmtId="0" fontId="19" fillId="2" borderId="0" xfId="11" applyFill="1" applyAlignment="1"/>
    <xf numFmtId="0" fontId="19" fillId="2" borderId="0" xfId="11" applyFill="1"/>
    <xf numFmtId="0" fontId="2" fillId="2" borderId="1" xfId="11" applyFont="1" applyFill="1" applyBorder="1"/>
    <xf numFmtId="0" fontId="2" fillId="2" borderId="1" xfId="11" applyFont="1" applyFill="1" applyBorder="1" applyAlignment="1">
      <alignment horizontal="center"/>
    </xf>
    <xf numFmtId="49" fontId="19" fillId="2" borderId="1" xfId="11" applyNumberFormat="1" applyFill="1" applyBorder="1" applyAlignment="1">
      <alignment horizontal="center" vertical="center"/>
    </xf>
    <xf numFmtId="1" fontId="19" fillId="2" borderId="2" xfId="11" applyNumberFormat="1" applyFill="1" applyBorder="1" applyAlignment="1">
      <alignment horizontal="center" vertical="center"/>
    </xf>
    <xf numFmtId="0" fontId="2" fillId="2" borderId="1" xfId="11" applyFont="1" applyFill="1" applyBorder="1" applyAlignment="1">
      <alignment horizontal="center" vertical="center"/>
    </xf>
    <xf numFmtId="168" fontId="19" fillId="2" borderId="0" xfId="11" applyNumberFormat="1" applyFill="1"/>
    <xf numFmtId="49" fontId="19" fillId="2" borderId="2" xfId="11" applyNumberFormat="1" applyFill="1" applyBorder="1" applyAlignment="1">
      <alignment horizontal="center" vertical="center"/>
    </xf>
    <xf numFmtId="0" fontId="2" fillId="2" borderId="2" xfId="11" applyFont="1" applyFill="1" applyBorder="1" applyAlignment="1">
      <alignment horizontal="center" vertical="center"/>
    </xf>
    <xf numFmtId="14" fontId="19" fillId="2" borderId="0" xfId="11" applyNumberFormat="1" applyFill="1"/>
    <xf numFmtId="0" fontId="19" fillId="2" borderId="0" xfId="11" applyFill="1" applyAlignment="1">
      <alignment horizontal="left"/>
    </xf>
    <xf numFmtId="0" fontId="19" fillId="2" borderId="0" xfId="11" applyFill="1" applyAlignment="1">
      <alignment horizontal="center"/>
    </xf>
    <xf numFmtId="0" fontId="2" fillId="2" borderId="0" xfId="11" applyFont="1" applyFill="1"/>
    <xf numFmtId="167" fontId="19" fillId="2" borderId="0" xfId="11" applyNumberFormat="1" applyFill="1" applyAlignment="1">
      <alignment horizontal="center"/>
    </xf>
    <xf numFmtId="0" fontId="1" fillId="2" borderId="0" xfId="11" applyFont="1" applyFill="1"/>
    <xf numFmtId="14" fontId="19" fillId="2" borderId="0" xfId="11" applyNumberFormat="1" applyFill="1" applyAlignment="1">
      <alignment horizontal="center"/>
    </xf>
    <xf numFmtId="0" fontId="3" fillId="2" borderId="0" xfId="11" applyFont="1" applyFill="1" applyAlignment="1">
      <alignment horizontal="center"/>
    </xf>
    <xf numFmtId="0" fontId="1" fillId="2" borderId="0" xfId="11" applyFont="1" applyFill="1" applyAlignment="1">
      <alignment horizontal="center"/>
    </xf>
    <xf numFmtId="0" fontId="24" fillId="2" borderId="0" xfId="11" applyFont="1" applyFill="1"/>
    <xf numFmtId="0" fontId="24" fillId="2" borderId="0" xfId="11" applyFont="1" applyFill="1" applyAlignment="1">
      <alignment horizontal="center"/>
    </xf>
    <xf numFmtId="167" fontId="19" fillId="2" borderId="0" xfId="11" applyNumberFormat="1" applyFill="1"/>
    <xf numFmtId="0" fontId="19" fillId="2" borderId="0" xfId="11" applyFill="1" applyAlignment="1">
      <alignment wrapText="1"/>
    </xf>
    <xf numFmtId="1" fontId="19" fillId="2" borderId="0" xfId="11" applyNumberFormat="1" applyFill="1"/>
    <xf numFmtId="166" fontId="0" fillId="2" borderId="0" xfId="14" applyNumberFormat="1" applyFont="1" applyFill="1"/>
    <xf numFmtId="0" fontId="26" fillId="2" borderId="0" xfId="15" applyFill="1"/>
    <xf numFmtId="0" fontId="19" fillId="2" borderId="0" xfId="11" applyFill="1" applyAlignment="1">
      <alignment horizontal="center" vertical="center" wrapText="1"/>
    </xf>
    <xf numFmtId="2" fontId="19" fillId="2" borderId="0" xfId="11" applyNumberFormat="1" applyFill="1"/>
    <xf numFmtId="2" fontId="0" fillId="2" borderId="0" xfId="14" applyNumberFormat="1" applyFont="1" applyFill="1"/>
    <xf numFmtId="49" fontId="1" fillId="2" borderId="0" xfId="8" applyNumberFormat="1" applyFill="1"/>
    <xf numFmtId="49" fontId="1" fillId="2" borderId="0" xfId="8" applyNumberFormat="1" applyFill="1" applyAlignment="1">
      <alignment horizontal="center" vertical="center"/>
    </xf>
    <xf numFmtId="0" fontId="1" fillId="2" borderId="0" xfId="21" applyFill="1"/>
    <xf numFmtId="169" fontId="1" fillId="2" borderId="0" xfId="21" applyNumberFormat="1" applyFill="1"/>
    <xf numFmtId="170" fontId="0" fillId="2" borderId="0" xfId="22" applyNumberFormat="1" applyFont="1" applyFill="1"/>
    <xf numFmtId="0" fontId="1" fillId="2" borderId="0" xfId="21" applyFont="1" applyFill="1" applyBorder="1"/>
    <xf numFmtId="170" fontId="1" fillId="2" borderId="0" xfId="22" applyNumberFormat="1" applyFont="1" applyFill="1" applyBorder="1"/>
    <xf numFmtId="166" fontId="1" fillId="2" borderId="0" xfId="23" applyNumberFormat="1" applyFont="1" applyFill="1" applyBorder="1"/>
    <xf numFmtId="43" fontId="1" fillId="2" borderId="0" xfId="21" applyNumberFormat="1" applyFont="1" applyFill="1" applyBorder="1"/>
    <xf numFmtId="166" fontId="1" fillId="2" borderId="0" xfId="21" applyNumberFormat="1" applyFont="1" applyFill="1" applyBorder="1"/>
    <xf numFmtId="0" fontId="1" fillId="2" borderId="0" xfId="21" applyFill="1" applyBorder="1"/>
    <xf numFmtId="0" fontId="2" fillId="2" borderId="0" xfId="21" applyFont="1" applyFill="1" applyBorder="1"/>
    <xf numFmtId="170" fontId="0" fillId="2" borderId="0" xfId="22" applyNumberFormat="1" applyFont="1" applyFill="1" applyBorder="1"/>
    <xf numFmtId="166" fontId="0" fillId="2" borderId="0" xfId="23" applyNumberFormat="1" applyFont="1" applyFill="1" applyBorder="1"/>
    <xf numFmtId="43" fontId="2" fillId="2" borderId="0" xfId="21" applyNumberFormat="1" applyFont="1" applyFill="1" applyBorder="1"/>
    <xf numFmtId="166" fontId="2" fillId="2" borderId="0" xfId="21" applyNumberFormat="1" applyFont="1" applyFill="1" applyBorder="1"/>
    <xf numFmtId="164" fontId="11" fillId="2" borderId="0" xfId="3" applyNumberFormat="1" applyFont="1" applyFill="1"/>
    <xf numFmtId="0" fontId="11" fillId="2" borderId="0" xfId="0" applyFont="1" applyFill="1" applyAlignment="1">
      <alignment horizontal="left"/>
    </xf>
    <xf numFmtId="0" fontId="11" fillId="2" borderId="0" xfId="0" applyFont="1" applyFill="1" applyAlignment="1">
      <alignment horizontal="right"/>
    </xf>
    <xf numFmtId="43" fontId="11" fillId="2" borderId="0" xfId="0" applyNumberFormat="1" applyFont="1" applyFill="1"/>
    <xf numFmtId="0" fontId="14" fillId="2" borderId="0" xfId="0" applyFont="1" applyFill="1"/>
    <xf numFmtId="0" fontId="15" fillId="2" borderId="0" xfId="0" applyFont="1" applyFill="1"/>
    <xf numFmtId="2" fontId="15" fillId="2" borderId="0" xfId="0" applyNumberFormat="1" applyFont="1" applyFill="1"/>
    <xf numFmtId="43" fontId="15" fillId="2" borderId="0" xfId="0" applyNumberFormat="1" applyFont="1" applyFill="1"/>
    <xf numFmtId="2" fontId="14" fillId="2" borderId="0" xfId="0" applyNumberFormat="1" applyFont="1" applyFill="1"/>
    <xf numFmtId="43" fontId="14" fillId="2" borderId="0" xfId="0" applyNumberFormat="1" applyFont="1" applyFill="1"/>
    <xf numFmtId="164" fontId="11" fillId="2" borderId="0" xfId="3" applyNumberFormat="1" applyFont="1" applyFill="1" applyBorder="1"/>
    <xf numFmtId="0" fontId="16" fillId="2" borderId="0" xfId="0" applyFont="1" applyFill="1"/>
    <xf numFmtId="0" fontId="23" fillId="2" borderId="0" xfId="11" applyFont="1" applyFill="1" applyAlignment="1">
      <alignment horizontal="center" textRotation="90"/>
    </xf>
    <xf numFmtId="0" fontId="11" fillId="2" borderId="0" xfId="0" applyFont="1" applyFill="1" applyAlignment="1">
      <alignment horizontal="left" vertical="center"/>
    </xf>
    <xf numFmtId="14" fontId="11" fillId="2" borderId="0" xfId="3" applyNumberFormat="1" applyFont="1" applyFill="1"/>
    <xf numFmtId="0" fontId="11" fillId="2" borderId="0" xfId="3" applyNumberFormat="1" applyFont="1" applyFill="1"/>
    <xf numFmtId="14" fontId="0" fillId="2" borderId="0" xfId="0" applyNumberFormat="1" applyFill="1"/>
    <xf numFmtId="0" fontId="46" fillId="2" borderId="0" xfId="0" applyFont="1" applyFill="1"/>
    <xf numFmtId="0" fontId="47" fillId="2" borderId="0" xfId="0" applyFont="1" applyFill="1" applyAlignment="1">
      <alignment horizontal="center" vertical="top"/>
    </xf>
    <xf numFmtId="0" fontId="48" fillId="2" borderId="0" xfId="0" applyFont="1" applyFill="1" applyAlignment="1">
      <alignment horizontal="left" vertical="top"/>
    </xf>
    <xf numFmtId="0" fontId="43" fillId="2" borderId="0" xfId="15" applyFont="1" applyFill="1"/>
    <xf numFmtId="0" fontId="42" fillId="2" borderId="0" xfId="0" applyFont="1" applyFill="1" applyAlignment="1">
      <alignment horizontal="left" vertical="top"/>
    </xf>
    <xf numFmtId="0" fontId="42" fillId="2" borderId="0" xfId="11" applyFont="1" applyFill="1" applyAlignment="1">
      <alignment horizontal="left" vertical="top"/>
    </xf>
    <xf numFmtId="0" fontId="42" fillId="2" borderId="0" xfId="12" applyFont="1" applyFill="1" applyAlignment="1">
      <alignment horizontal="left" vertical="top"/>
    </xf>
    <xf numFmtId="0" fontId="49" fillId="2" borderId="0" xfId="0" applyFont="1" applyFill="1" applyAlignment="1">
      <alignment horizontal="left" vertical="top"/>
    </xf>
    <xf numFmtId="0" fontId="44" fillId="2" borderId="0" xfId="6" applyFont="1" applyFill="1" applyAlignment="1">
      <alignment horizontal="left" vertical="top"/>
    </xf>
    <xf numFmtId="0" fontId="42" fillId="2" borderId="0" xfId="8" applyFont="1" applyFill="1" applyAlignment="1">
      <alignment horizontal="left" vertical="top"/>
    </xf>
    <xf numFmtId="164" fontId="42" fillId="2" borderId="0" xfId="3" applyNumberFormat="1" applyFont="1" applyFill="1" applyAlignment="1">
      <alignment horizontal="left" vertical="top"/>
    </xf>
    <xf numFmtId="0" fontId="45" fillId="2" borderId="0" xfId="0" applyFont="1" applyFill="1" applyAlignment="1">
      <alignment horizontal="left" vertical="top" readingOrder="1"/>
    </xf>
    <xf numFmtId="0" fontId="43" fillId="2" borderId="0" xfId="15" quotePrefix="1" applyFont="1" applyFill="1"/>
    <xf numFmtId="0" fontId="42" fillId="2" borderId="0" xfId="7" applyFont="1" applyFill="1" applyAlignment="1">
      <alignment horizontal="left" vertical="top"/>
    </xf>
    <xf numFmtId="0" fontId="45" fillId="2" borderId="0" xfId="16" applyFont="1" applyFill="1" applyAlignment="1">
      <alignment horizontal="left" vertical="top"/>
    </xf>
    <xf numFmtId="0" fontId="42" fillId="2" borderId="0" xfId="17" applyFont="1" applyFill="1" applyAlignment="1">
      <alignment horizontal="left" vertical="top"/>
    </xf>
    <xf numFmtId="164" fontId="42" fillId="2" borderId="0" xfId="3" applyNumberFormat="1" applyFont="1" applyFill="1"/>
    <xf numFmtId="0" fontId="42" fillId="2" borderId="0" xfId="11" applyFont="1" applyFill="1" applyAlignment="1">
      <alignment horizontal="left" vertical="top" wrapText="1"/>
    </xf>
    <xf numFmtId="0" fontId="45" fillId="2" borderId="0" xfId="2" applyFont="1" applyFill="1" applyAlignment="1">
      <alignment horizontal="left" vertical="top"/>
    </xf>
    <xf numFmtId="0" fontId="19" fillId="2" borderId="0" xfId="0" applyFont="1" applyFill="1"/>
    <xf numFmtId="0" fontId="50" fillId="2" borderId="0" xfId="15" applyFont="1" applyFill="1"/>
    <xf numFmtId="0" fontId="51" fillId="2" borderId="0" xfId="2" applyFont="1" applyFill="1" applyAlignment="1">
      <alignment horizontal="left" vertical="top"/>
    </xf>
    <xf numFmtId="0" fontId="49" fillId="2" borderId="0" xfId="0" applyFont="1" applyFill="1"/>
    <xf numFmtId="0" fontId="24" fillId="8" borderId="0" xfId="0" applyFont="1" applyFill="1" applyAlignment="1">
      <alignment horizontal="center" vertical="center" wrapText="1"/>
    </xf>
    <xf numFmtId="49" fontId="24" fillId="8" borderId="0" xfId="0" applyNumberFormat="1" applyFont="1" applyFill="1" applyAlignment="1">
      <alignment horizontal="center" vertical="center" wrapText="1"/>
    </xf>
    <xf numFmtId="0" fontId="52" fillId="0" borderId="0" xfId="0" applyFont="1" applyAlignment="1">
      <alignment horizontal="left" vertical="center" wrapText="1"/>
    </xf>
    <xf numFmtId="14" fontId="52" fillId="0" borderId="0" xfId="0" applyNumberFormat="1" applyFont="1" applyAlignment="1">
      <alignment horizontal="left" vertical="center" wrapText="1"/>
    </xf>
    <xf numFmtId="49" fontId="52" fillId="0" borderId="0" xfId="0" applyNumberFormat="1" applyFont="1" applyAlignment="1">
      <alignment horizontal="left" vertical="center" wrapText="1"/>
    </xf>
    <xf numFmtId="0" fontId="6" fillId="0" borderId="0" xfId="0" applyFont="1" applyAlignment="1">
      <alignment horizontal="left" vertical="center" wrapText="1"/>
    </xf>
    <xf numFmtId="164" fontId="45" fillId="2" borderId="0" xfId="3" applyNumberFormat="1" applyFont="1" applyFill="1" applyAlignment="1">
      <alignment horizontal="left" vertical="top"/>
    </xf>
    <xf numFmtId="0" fontId="8" fillId="0" borderId="0" xfId="3" applyNumberFormat="1" applyFont="1"/>
    <xf numFmtId="0" fontId="8" fillId="0" borderId="0" xfId="0" applyNumberFormat="1" applyFont="1"/>
    <xf numFmtId="164" fontId="8" fillId="0" borderId="0" xfId="0" applyNumberFormat="1" applyFont="1"/>
    <xf numFmtId="0" fontId="21" fillId="2" borderId="0" xfId="11" applyFont="1" applyFill="1" applyAlignment="1"/>
    <xf numFmtId="164" fontId="14" fillId="0" borderId="0" xfId="3" applyNumberFormat="1" applyFont="1" applyBorder="1" applyAlignment="1">
      <alignment horizontal="left"/>
    </xf>
    <xf numFmtId="0" fontId="0" fillId="2" borderId="0" xfId="0" applyFill="1" applyAlignment="1">
      <alignment horizontal="right"/>
    </xf>
    <xf numFmtId="164" fontId="14" fillId="2" borderId="0" xfId="3" applyNumberFormat="1" applyFont="1" applyFill="1"/>
    <xf numFmtId="0" fontId="13" fillId="0" borderId="0" xfId="17" applyFont="1"/>
    <xf numFmtId="0" fontId="5" fillId="0" borderId="0" xfId="18" applyFont="1" applyAlignment="1">
      <alignment vertical="center"/>
    </xf>
    <xf numFmtId="0" fontId="19" fillId="0" borderId="0" xfId="7"/>
    <xf numFmtId="3" fontId="19" fillId="0" borderId="0" xfId="7" applyNumberFormat="1"/>
    <xf numFmtId="0" fontId="5" fillId="0" borderId="0" xfId="19" applyFont="1" applyAlignment="1">
      <alignment vertical="center"/>
    </xf>
    <xf numFmtId="0" fontId="19" fillId="0" borderId="0" xfId="7" applyAlignment="1">
      <alignment horizontal="left"/>
    </xf>
    <xf numFmtId="0" fontId="0" fillId="2" borderId="0" xfId="0" applyFill="1" applyBorder="1"/>
    <xf numFmtId="0" fontId="29" fillId="2" borderId="0" xfId="20" applyFill="1" applyBorder="1"/>
    <xf numFmtId="0" fontId="5" fillId="2" borderId="0" xfId="18" applyFont="1" applyFill="1" applyBorder="1" applyAlignment="1">
      <alignment vertical="center"/>
    </xf>
    <xf numFmtId="0" fontId="5" fillId="2" borderId="0" xfId="19" applyFont="1" applyFill="1" applyBorder="1" applyAlignment="1">
      <alignment vertical="center"/>
    </xf>
    <xf numFmtId="1" fontId="29" fillId="2" borderId="0" xfId="20" applyNumberFormat="1" applyFill="1" applyBorder="1"/>
    <xf numFmtId="0" fontId="21" fillId="3" borderId="0" xfId="11" applyFont="1" applyFill="1" applyAlignment="1">
      <alignment horizontal="center"/>
    </xf>
    <xf numFmtId="0" fontId="19" fillId="2" borderId="0" xfId="11" applyFill="1" applyAlignment="1">
      <alignment horizontal="center"/>
    </xf>
    <xf numFmtId="0" fontId="0" fillId="2" borderId="0" xfId="0" applyFill="1" applyAlignment="1">
      <alignment horizontal="center"/>
    </xf>
  </cellXfs>
  <cellStyles count="30">
    <cellStyle name="Comma 2" xfId="9" xr:uid="{515ECE8E-FD3B-4C7F-AAC2-6FFDE63472B8}"/>
    <cellStyle name="Comma 2 2" xfId="22" xr:uid="{2E61461B-DD76-4509-A1CE-16003AB0BF6C}"/>
    <cellStyle name="Ezres" xfId="3" builtinId="3"/>
    <cellStyle name="Hivatkozás" xfId="15" builtinId="8"/>
    <cellStyle name="Hivatkozás 2" xfId="28" xr:uid="{AF1B1514-A5CB-42AF-8528-B5B3C44ED5C4}"/>
    <cellStyle name="Hyperlink 6" xfId="25" xr:uid="{31A1A0BC-685F-42C0-A6E2-FA9E8C9E9104}"/>
    <cellStyle name="Normál" xfId="0" builtinId="0"/>
    <cellStyle name="Normal 10" xfId="13" xr:uid="{80057F15-095D-4470-B8E5-ED5155A8F98B}"/>
    <cellStyle name="Normal 10 2" xfId="16" xr:uid="{06F32D9D-2BDE-4EF0-8C4C-77712E1F3BC5}"/>
    <cellStyle name="Normal 133 2" xfId="24" xr:uid="{C8B11475-EC19-4A31-AD45-A4462D70A75A}"/>
    <cellStyle name="Normal 18 3 2 4" xfId="5" xr:uid="{A5E9CF52-1B1A-4511-B9E9-BCFE56071A49}"/>
    <cellStyle name="Normal 2" xfId="7" xr:uid="{1E0E8A9E-716C-4C94-97C4-3981B58445D3}"/>
    <cellStyle name="Normál 2" xfId="11" xr:uid="{9CEC5329-84E2-4276-AD1E-BEE5C21EFC46}"/>
    <cellStyle name="Normal 2 14" xfId="29" xr:uid="{91DCEB20-BB53-48D0-8205-E927190944F6}"/>
    <cellStyle name="Normal 2 2" xfId="6" xr:uid="{2020FFF0-EF9C-40F1-A3E5-83DAB931FBD2}"/>
    <cellStyle name="Normál 2 2" xfId="20" xr:uid="{54AD09C1-84D8-452E-A55A-7EAF7241C312}"/>
    <cellStyle name="Normal 2 2 2" xfId="27" xr:uid="{DB769FE3-B005-47DF-B178-98255AF65B9A}"/>
    <cellStyle name="Normal 2 3" xfId="21" xr:uid="{2FD4D47E-0397-48E6-9136-4082A0BC890D}"/>
    <cellStyle name="Normal 2 3 2 2" xfId="26" xr:uid="{837FAB98-B6C4-4609-A757-7F3184E089A3}"/>
    <cellStyle name="Normal 2 5 2" xfId="4" xr:uid="{B1B44431-4D16-4DB6-97BE-91AA7B3894D9}"/>
    <cellStyle name="Normal 2 7" xfId="2" xr:uid="{BD87C454-87DC-4E8F-8C7D-ECECF4A65477}"/>
    <cellStyle name="Normal 3" xfId="8" xr:uid="{BF492CFD-216F-4A07-890B-F799AFFAA24F}"/>
    <cellStyle name="Normal 3 2 2" xfId="17" xr:uid="{8AADEAC8-0A5E-4B27-94A3-DA296C2E1798}"/>
    <cellStyle name="Normal 4 2" xfId="12" xr:uid="{F8D75411-CD79-49E8-9F4F-A6CF3DDC7611}"/>
    <cellStyle name="Normal_aktuális_témák_cds" xfId="18" xr:uid="{CE731EAC-70FB-427A-B2BF-7677B7F9CCC4}"/>
    <cellStyle name="Normal_aktuális_témák_lakasar" xfId="19" xr:uid="{43DA6385-0122-46C2-83E1-420C10D4DC51}"/>
    <cellStyle name="Percent 2" xfId="10" xr:uid="{15341FF3-3A42-4B80-B65F-B3D9DBC3D412}"/>
    <cellStyle name="Percent 2 2" xfId="23" xr:uid="{E5FFD323-46F4-4326-991E-F22892673923}"/>
    <cellStyle name="Százalék" xfId="1" builtinId="5"/>
    <cellStyle name="Százalék 2" xfId="14" xr:uid="{E428EA6B-BDBD-48AC-961D-A77E3E4E4AF8}"/>
  </cellStyles>
  <dxfs count="2">
    <dxf>
      <font>
        <color rgb="FF9C0006"/>
      </font>
      <fill>
        <patternFill>
          <bgColor rgb="FFFFC7CE"/>
        </patternFill>
      </fill>
    </dxf>
    <dxf>
      <fill>
        <patternFill>
          <bgColor theme="7" tint="0.79998168889431442"/>
        </patternFill>
      </fill>
    </dxf>
  </dxfs>
  <tableStyles count="0" defaultTableStyle="TableStyleMedium2" defaultPivotStyle="PivotStyleLight16"/>
  <colors>
    <mruColors>
      <color rgb="FF00A7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21.xml"/><Relationship Id="rId138" Type="http://schemas.openxmlformats.org/officeDocument/2006/relationships/externalLink" Target="externalLinks/externalLink75.xml"/><Relationship Id="rId159" Type="http://schemas.openxmlformats.org/officeDocument/2006/relationships/externalLink" Target="externalLinks/externalLink96.xml"/><Relationship Id="rId170" Type="http://schemas.openxmlformats.org/officeDocument/2006/relationships/externalLink" Target="externalLinks/externalLink107.xml"/><Relationship Id="rId191" Type="http://schemas.openxmlformats.org/officeDocument/2006/relationships/externalLink" Target="externalLinks/externalLink128.xml"/><Relationship Id="rId205" Type="http://schemas.openxmlformats.org/officeDocument/2006/relationships/externalLink" Target="externalLinks/externalLink142.xml"/><Relationship Id="rId107" Type="http://schemas.openxmlformats.org/officeDocument/2006/relationships/externalLink" Target="externalLinks/externalLink44.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1.xml"/><Relationship Id="rId128" Type="http://schemas.openxmlformats.org/officeDocument/2006/relationships/externalLink" Target="externalLinks/externalLink65.xml"/><Relationship Id="rId149" Type="http://schemas.openxmlformats.org/officeDocument/2006/relationships/externalLink" Target="externalLinks/externalLink86.xml"/><Relationship Id="rId5" Type="http://schemas.openxmlformats.org/officeDocument/2006/relationships/worksheet" Target="worksheets/sheet5.xml"/><Relationship Id="rId90" Type="http://schemas.openxmlformats.org/officeDocument/2006/relationships/externalLink" Target="externalLinks/externalLink27.xml"/><Relationship Id="rId95" Type="http://schemas.openxmlformats.org/officeDocument/2006/relationships/externalLink" Target="externalLinks/externalLink32.xml"/><Relationship Id="rId160" Type="http://schemas.openxmlformats.org/officeDocument/2006/relationships/externalLink" Target="externalLinks/externalLink97.xml"/><Relationship Id="rId165" Type="http://schemas.openxmlformats.org/officeDocument/2006/relationships/externalLink" Target="externalLinks/externalLink102.xml"/><Relationship Id="rId181" Type="http://schemas.openxmlformats.org/officeDocument/2006/relationships/externalLink" Target="externalLinks/externalLink118.xml"/><Relationship Id="rId186" Type="http://schemas.openxmlformats.org/officeDocument/2006/relationships/externalLink" Target="externalLinks/externalLink123.xml"/><Relationship Id="rId216" Type="http://schemas.openxmlformats.org/officeDocument/2006/relationships/styles" Target="styles.xml"/><Relationship Id="rId211" Type="http://schemas.openxmlformats.org/officeDocument/2006/relationships/externalLink" Target="externalLinks/externalLink14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113" Type="http://schemas.openxmlformats.org/officeDocument/2006/relationships/externalLink" Target="externalLinks/externalLink50.xml"/><Relationship Id="rId118" Type="http://schemas.openxmlformats.org/officeDocument/2006/relationships/externalLink" Target="externalLinks/externalLink55.xml"/><Relationship Id="rId134" Type="http://schemas.openxmlformats.org/officeDocument/2006/relationships/externalLink" Target="externalLinks/externalLink71.xml"/><Relationship Id="rId139" Type="http://schemas.openxmlformats.org/officeDocument/2006/relationships/externalLink" Target="externalLinks/externalLink76.xml"/><Relationship Id="rId80" Type="http://schemas.openxmlformats.org/officeDocument/2006/relationships/externalLink" Target="externalLinks/externalLink17.xml"/><Relationship Id="rId85" Type="http://schemas.openxmlformats.org/officeDocument/2006/relationships/externalLink" Target="externalLinks/externalLink22.xml"/><Relationship Id="rId150" Type="http://schemas.openxmlformats.org/officeDocument/2006/relationships/externalLink" Target="externalLinks/externalLink87.xml"/><Relationship Id="rId155" Type="http://schemas.openxmlformats.org/officeDocument/2006/relationships/externalLink" Target="externalLinks/externalLink92.xml"/><Relationship Id="rId171" Type="http://schemas.openxmlformats.org/officeDocument/2006/relationships/externalLink" Target="externalLinks/externalLink108.xml"/><Relationship Id="rId176" Type="http://schemas.openxmlformats.org/officeDocument/2006/relationships/externalLink" Target="externalLinks/externalLink113.xml"/><Relationship Id="rId192" Type="http://schemas.openxmlformats.org/officeDocument/2006/relationships/externalLink" Target="externalLinks/externalLink129.xml"/><Relationship Id="rId197" Type="http://schemas.openxmlformats.org/officeDocument/2006/relationships/externalLink" Target="externalLinks/externalLink134.xml"/><Relationship Id="rId206" Type="http://schemas.openxmlformats.org/officeDocument/2006/relationships/externalLink" Target="externalLinks/externalLink143.xml"/><Relationship Id="rId201" Type="http://schemas.openxmlformats.org/officeDocument/2006/relationships/externalLink" Target="externalLinks/externalLink13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0.xml"/><Relationship Id="rId108" Type="http://schemas.openxmlformats.org/officeDocument/2006/relationships/externalLink" Target="externalLinks/externalLink45.xml"/><Relationship Id="rId124" Type="http://schemas.openxmlformats.org/officeDocument/2006/relationships/externalLink" Target="externalLinks/externalLink61.xml"/><Relationship Id="rId129" Type="http://schemas.openxmlformats.org/officeDocument/2006/relationships/externalLink" Target="externalLinks/externalLink66.xml"/><Relationship Id="rId54" Type="http://schemas.openxmlformats.org/officeDocument/2006/relationships/worksheet" Target="worksheets/sheet54.xml"/><Relationship Id="rId70" Type="http://schemas.openxmlformats.org/officeDocument/2006/relationships/externalLink" Target="externalLinks/externalLink7.xml"/><Relationship Id="rId75" Type="http://schemas.openxmlformats.org/officeDocument/2006/relationships/externalLink" Target="externalLinks/externalLink12.xml"/><Relationship Id="rId91" Type="http://schemas.openxmlformats.org/officeDocument/2006/relationships/externalLink" Target="externalLinks/externalLink28.xml"/><Relationship Id="rId96" Type="http://schemas.openxmlformats.org/officeDocument/2006/relationships/externalLink" Target="externalLinks/externalLink33.xml"/><Relationship Id="rId140" Type="http://schemas.openxmlformats.org/officeDocument/2006/relationships/externalLink" Target="externalLinks/externalLink77.xml"/><Relationship Id="rId145" Type="http://schemas.openxmlformats.org/officeDocument/2006/relationships/externalLink" Target="externalLinks/externalLink82.xml"/><Relationship Id="rId161" Type="http://schemas.openxmlformats.org/officeDocument/2006/relationships/externalLink" Target="externalLinks/externalLink98.xml"/><Relationship Id="rId166" Type="http://schemas.openxmlformats.org/officeDocument/2006/relationships/externalLink" Target="externalLinks/externalLink103.xml"/><Relationship Id="rId182" Type="http://schemas.openxmlformats.org/officeDocument/2006/relationships/externalLink" Target="externalLinks/externalLink119.xml"/><Relationship Id="rId187" Type="http://schemas.openxmlformats.org/officeDocument/2006/relationships/externalLink" Target="externalLinks/externalLink124.xml"/><Relationship Id="rId217"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149.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1.xml"/><Relationship Id="rId119" Type="http://schemas.openxmlformats.org/officeDocument/2006/relationships/externalLink" Target="externalLinks/externalLink5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externalLink" Target="externalLinks/externalLink2.xml"/><Relationship Id="rId81" Type="http://schemas.openxmlformats.org/officeDocument/2006/relationships/externalLink" Target="externalLinks/externalLink18.xml"/><Relationship Id="rId86" Type="http://schemas.openxmlformats.org/officeDocument/2006/relationships/externalLink" Target="externalLinks/externalLink23.xml"/><Relationship Id="rId130" Type="http://schemas.openxmlformats.org/officeDocument/2006/relationships/externalLink" Target="externalLinks/externalLink67.xml"/><Relationship Id="rId135" Type="http://schemas.openxmlformats.org/officeDocument/2006/relationships/externalLink" Target="externalLinks/externalLink72.xml"/><Relationship Id="rId151" Type="http://schemas.openxmlformats.org/officeDocument/2006/relationships/externalLink" Target="externalLinks/externalLink88.xml"/><Relationship Id="rId156" Type="http://schemas.openxmlformats.org/officeDocument/2006/relationships/externalLink" Target="externalLinks/externalLink93.xml"/><Relationship Id="rId177" Type="http://schemas.openxmlformats.org/officeDocument/2006/relationships/externalLink" Target="externalLinks/externalLink114.xml"/><Relationship Id="rId198" Type="http://schemas.openxmlformats.org/officeDocument/2006/relationships/externalLink" Target="externalLinks/externalLink135.xml"/><Relationship Id="rId172" Type="http://schemas.openxmlformats.org/officeDocument/2006/relationships/externalLink" Target="externalLinks/externalLink109.xml"/><Relationship Id="rId193" Type="http://schemas.openxmlformats.org/officeDocument/2006/relationships/externalLink" Target="externalLinks/externalLink130.xml"/><Relationship Id="rId202" Type="http://schemas.openxmlformats.org/officeDocument/2006/relationships/externalLink" Target="externalLinks/externalLink139.xml"/><Relationship Id="rId207" Type="http://schemas.openxmlformats.org/officeDocument/2006/relationships/externalLink" Target="externalLinks/externalLink14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3.xml"/><Relationship Id="rId97" Type="http://schemas.openxmlformats.org/officeDocument/2006/relationships/externalLink" Target="externalLinks/externalLink34.xml"/><Relationship Id="rId104" Type="http://schemas.openxmlformats.org/officeDocument/2006/relationships/externalLink" Target="externalLinks/externalLink41.xml"/><Relationship Id="rId120" Type="http://schemas.openxmlformats.org/officeDocument/2006/relationships/externalLink" Target="externalLinks/externalLink57.xml"/><Relationship Id="rId125" Type="http://schemas.openxmlformats.org/officeDocument/2006/relationships/externalLink" Target="externalLinks/externalLink62.xml"/><Relationship Id="rId141" Type="http://schemas.openxmlformats.org/officeDocument/2006/relationships/externalLink" Target="externalLinks/externalLink78.xml"/><Relationship Id="rId146" Type="http://schemas.openxmlformats.org/officeDocument/2006/relationships/externalLink" Target="externalLinks/externalLink83.xml"/><Relationship Id="rId167" Type="http://schemas.openxmlformats.org/officeDocument/2006/relationships/externalLink" Target="externalLinks/externalLink104.xml"/><Relationship Id="rId188" Type="http://schemas.openxmlformats.org/officeDocument/2006/relationships/externalLink" Target="externalLinks/externalLink125.xml"/><Relationship Id="rId7" Type="http://schemas.openxmlformats.org/officeDocument/2006/relationships/worksheet" Target="worksheets/sheet7.xml"/><Relationship Id="rId71" Type="http://schemas.openxmlformats.org/officeDocument/2006/relationships/externalLink" Target="externalLinks/externalLink8.xml"/><Relationship Id="rId92" Type="http://schemas.openxmlformats.org/officeDocument/2006/relationships/externalLink" Target="externalLinks/externalLink29.xml"/><Relationship Id="rId162" Type="http://schemas.openxmlformats.org/officeDocument/2006/relationships/externalLink" Target="externalLinks/externalLink99.xml"/><Relationship Id="rId183" Type="http://schemas.openxmlformats.org/officeDocument/2006/relationships/externalLink" Target="externalLinks/externalLink120.xml"/><Relationship Id="rId213" Type="http://schemas.openxmlformats.org/officeDocument/2006/relationships/externalLink" Target="externalLinks/externalLink150.xml"/><Relationship Id="rId218"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3.xml"/><Relationship Id="rId87" Type="http://schemas.openxmlformats.org/officeDocument/2006/relationships/externalLink" Target="externalLinks/externalLink24.xml"/><Relationship Id="rId110" Type="http://schemas.openxmlformats.org/officeDocument/2006/relationships/externalLink" Target="externalLinks/externalLink47.xml"/><Relationship Id="rId115" Type="http://schemas.openxmlformats.org/officeDocument/2006/relationships/externalLink" Target="externalLinks/externalLink52.xml"/><Relationship Id="rId131" Type="http://schemas.openxmlformats.org/officeDocument/2006/relationships/externalLink" Target="externalLinks/externalLink68.xml"/><Relationship Id="rId136" Type="http://schemas.openxmlformats.org/officeDocument/2006/relationships/externalLink" Target="externalLinks/externalLink73.xml"/><Relationship Id="rId157" Type="http://schemas.openxmlformats.org/officeDocument/2006/relationships/externalLink" Target="externalLinks/externalLink94.xml"/><Relationship Id="rId178" Type="http://schemas.openxmlformats.org/officeDocument/2006/relationships/externalLink" Target="externalLinks/externalLink115.xml"/><Relationship Id="rId61" Type="http://schemas.openxmlformats.org/officeDocument/2006/relationships/worksheet" Target="worksheets/sheet61.xml"/><Relationship Id="rId82" Type="http://schemas.openxmlformats.org/officeDocument/2006/relationships/externalLink" Target="externalLinks/externalLink19.xml"/><Relationship Id="rId152" Type="http://schemas.openxmlformats.org/officeDocument/2006/relationships/externalLink" Target="externalLinks/externalLink89.xml"/><Relationship Id="rId173" Type="http://schemas.openxmlformats.org/officeDocument/2006/relationships/externalLink" Target="externalLinks/externalLink110.xml"/><Relationship Id="rId194" Type="http://schemas.openxmlformats.org/officeDocument/2006/relationships/externalLink" Target="externalLinks/externalLink131.xml"/><Relationship Id="rId199" Type="http://schemas.openxmlformats.org/officeDocument/2006/relationships/externalLink" Target="externalLinks/externalLink136.xml"/><Relationship Id="rId203" Type="http://schemas.openxmlformats.org/officeDocument/2006/relationships/externalLink" Target="externalLinks/externalLink140.xml"/><Relationship Id="rId208" Type="http://schemas.openxmlformats.org/officeDocument/2006/relationships/externalLink" Target="externalLinks/externalLink14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4.xml"/><Relationship Id="rId100" Type="http://schemas.openxmlformats.org/officeDocument/2006/relationships/externalLink" Target="externalLinks/externalLink37.xml"/><Relationship Id="rId105" Type="http://schemas.openxmlformats.org/officeDocument/2006/relationships/externalLink" Target="externalLinks/externalLink42.xml"/><Relationship Id="rId126" Type="http://schemas.openxmlformats.org/officeDocument/2006/relationships/externalLink" Target="externalLinks/externalLink63.xml"/><Relationship Id="rId147" Type="http://schemas.openxmlformats.org/officeDocument/2006/relationships/externalLink" Target="externalLinks/externalLink84.xml"/><Relationship Id="rId168" Type="http://schemas.openxmlformats.org/officeDocument/2006/relationships/externalLink" Target="externalLinks/externalLink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9.xml"/><Relationship Id="rId93" Type="http://schemas.openxmlformats.org/officeDocument/2006/relationships/externalLink" Target="externalLinks/externalLink30.xml"/><Relationship Id="rId98" Type="http://schemas.openxmlformats.org/officeDocument/2006/relationships/externalLink" Target="externalLinks/externalLink35.xml"/><Relationship Id="rId121" Type="http://schemas.openxmlformats.org/officeDocument/2006/relationships/externalLink" Target="externalLinks/externalLink58.xml"/><Relationship Id="rId142" Type="http://schemas.openxmlformats.org/officeDocument/2006/relationships/externalLink" Target="externalLinks/externalLink79.xml"/><Relationship Id="rId163" Type="http://schemas.openxmlformats.org/officeDocument/2006/relationships/externalLink" Target="externalLinks/externalLink100.xml"/><Relationship Id="rId184" Type="http://schemas.openxmlformats.org/officeDocument/2006/relationships/externalLink" Target="externalLinks/externalLink121.xml"/><Relationship Id="rId189" Type="http://schemas.openxmlformats.org/officeDocument/2006/relationships/externalLink" Target="externalLinks/externalLink126.xml"/><Relationship Id="rId3" Type="http://schemas.openxmlformats.org/officeDocument/2006/relationships/worksheet" Target="worksheets/sheet3.xml"/><Relationship Id="rId214" Type="http://schemas.openxmlformats.org/officeDocument/2006/relationships/externalLink" Target="externalLinks/externalLink1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4.xml"/><Relationship Id="rId116" Type="http://schemas.openxmlformats.org/officeDocument/2006/relationships/externalLink" Target="externalLinks/externalLink53.xml"/><Relationship Id="rId137" Type="http://schemas.openxmlformats.org/officeDocument/2006/relationships/externalLink" Target="externalLinks/externalLink74.xml"/><Relationship Id="rId158" Type="http://schemas.openxmlformats.org/officeDocument/2006/relationships/externalLink" Target="externalLinks/externalLink9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20.xml"/><Relationship Id="rId88" Type="http://schemas.openxmlformats.org/officeDocument/2006/relationships/externalLink" Target="externalLinks/externalLink25.xml"/><Relationship Id="rId111" Type="http://schemas.openxmlformats.org/officeDocument/2006/relationships/externalLink" Target="externalLinks/externalLink48.xml"/><Relationship Id="rId132" Type="http://schemas.openxmlformats.org/officeDocument/2006/relationships/externalLink" Target="externalLinks/externalLink69.xml"/><Relationship Id="rId153" Type="http://schemas.openxmlformats.org/officeDocument/2006/relationships/externalLink" Target="externalLinks/externalLink90.xml"/><Relationship Id="rId174" Type="http://schemas.openxmlformats.org/officeDocument/2006/relationships/externalLink" Target="externalLinks/externalLink111.xml"/><Relationship Id="rId179" Type="http://schemas.openxmlformats.org/officeDocument/2006/relationships/externalLink" Target="externalLinks/externalLink116.xml"/><Relationship Id="rId195" Type="http://schemas.openxmlformats.org/officeDocument/2006/relationships/externalLink" Target="externalLinks/externalLink132.xml"/><Relationship Id="rId209" Type="http://schemas.openxmlformats.org/officeDocument/2006/relationships/externalLink" Target="externalLinks/externalLink146.xml"/><Relationship Id="rId190" Type="http://schemas.openxmlformats.org/officeDocument/2006/relationships/externalLink" Target="externalLinks/externalLink127.xml"/><Relationship Id="rId204" Type="http://schemas.openxmlformats.org/officeDocument/2006/relationships/externalLink" Target="externalLinks/externalLink1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3.xml"/><Relationship Id="rId127" Type="http://schemas.openxmlformats.org/officeDocument/2006/relationships/externalLink" Target="externalLinks/externalLink6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0.xml"/><Relationship Id="rId78" Type="http://schemas.openxmlformats.org/officeDocument/2006/relationships/externalLink" Target="externalLinks/externalLink15.xml"/><Relationship Id="rId94" Type="http://schemas.openxmlformats.org/officeDocument/2006/relationships/externalLink" Target="externalLinks/externalLink31.xml"/><Relationship Id="rId99" Type="http://schemas.openxmlformats.org/officeDocument/2006/relationships/externalLink" Target="externalLinks/externalLink36.xml"/><Relationship Id="rId101" Type="http://schemas.openxmlformats.org/officeDocument/2006/relationships/externalLink" Target="externalLinks/externalLink38.xml"/><Relationship Id="rId122" Type="http://schemas.openxmlformats.org/officeDocument/2006/relationships/externalLink" Target="externalLinks/externalLink59.xml"/><Relationship Id="rId143" Type="http://schemas.openxmlformats.org/officeDocument/2006/relationships/externalLink" Target="externalLinks/externalLink80.xml"/><Relationship Id="rId148" Type="http://schemas.openxmlformats.org/officeDocument/2006/relationships/externalLink" Target="externalLinks/externalLink85.xml"/><Relationship Id="rId164" Type="http://schemas.openxmlformats.org/officeDocument/2006/relationships/externalLink" Target="externalLinks/externalLink101.xml"/><Relationship Id="rId169" Type="http://schemas.openxmlformats.org/officeDocument/2006/relationships/externalLink" Target="externalLinks/externalLink106.xml"/><Relationship Id="rId185" Type="http://schemas.openxmlformats.org/officeDocument/2006/relationships/externalLink" Target="externalLinks/externalLink12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17.xml"/><Relationship Id="rId210" Type="http://schemas.openxmlformats.org/officeDocument/2006/relationships/externalLink" Target="externalLinks/externalLink147.xml"/><Relationship Id="rId215" Type="http://schemas.openxmlformats.org/officeDocument/2006/relationships/theme" Target="theme/theme1.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5.xml"/><Relationship Id="rId89" Type="http://schemas.openxmlformats.org/officeDocument/2006/relationships/externalLink" Target="externalLinks/externalLink26.xml"/><Relationship Id="rId112" Type="http://schemas.openxmlformats.org/officeDocument/2006/relationships/externalLink" Target="externalLinks/externalLink49.xml"/><Relationship Id="rId133" Type="http://schemas.openxmlformats.org/officeDocument/2006/relationships/externalLink" Target="externalLinks/externalLink70.xml"/><Relationship Id="rId154" Type="http://schemas.openxmlformats.org/officeDocument/2006/relationships/externalLink" Target="externalLinks/externalLink91.xml"/><Relationship Id="rId175" Type="http://schemas.openxmlformats.org/officeDocument/2006/relationships/externalLink" Target="externalLinks/externalLink112.xml"/><Relationship Id="rId196" Type="http://schemas.openxmlformats.org/officeDocument/2006/relationships/externalLink" Target="externalLinks/externalLink133.xml"/><Relationship Id="rId200" Type="http://schemas.openxmlformats.org/officeDocument/2006/relationships/externalLink" Target="externalLinks/externalLink137.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16.xml"/><Relationship Id="rId102" Type="http://schemas.openxmlformats.org/officeDocument/2006/relationships/externalLink" Target="externalLinks/externalLink39.xml"/><Relationship Id="rId123" Type="http://schemas.openxmlformats.org/officeDocument/2006/relationships/externalLink" Target="externalLinks/externalLink60.xml"/><Relationship Id="rId144" Type="http://schemas.openxmlformats.org/officeDocument/2006/relationships/externalLink" Target="externalLinks/externalLink8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34.xml"/><Relationship Id="rId1" Type="http://schemas.microsoft.com/office/2011/relationships/chartStyle" Target="style134.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93.xml"/><Relationship Id="rId1" Type="http://schemas.microsoft.com/office/2011/relationships/chartStyle" Target="style93.xml"/><Relationship Id="rId4" Type="http://schemas.openxmlformats.org/officeDocument/2006/relationships/chartUserShapes" Target="../drawings/drawing79.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'1.1. ábra'!$A$9</c:f>
              <c:strCache>
                <c:ptCount val="1"/>
                <c:pt idx="0">
                  <c:v>Magyarország</c:v>
                </c:pt>
              </c:strCache>
            </c:strRef>
          </c:tx>
          <c:spPr>
            <a:ln w="28575" cap="rnd">
              <a:solidFill>
                <a:schemeClr val="accent3"/>
              </a:solidFill>
              <a:round/>
            </a:ln>
            <a:effectLst/>
          </c:spPr>
          <c:marker>
            <c:symbol val="diamond"/>
            <c:size val="13"/>
            <c:spPr>
              <a:solidFill>
                <a:schemeClr val="accent3"/>
              </a:solidFill>
              <a:ln w="9525">
                <a:noFill/>
              </a:ln>
              <a:effectLst/>
            </c:spPr>
          </c:marker>
          <c:cat>
            <c:strRef>
              <c:f>'1.1. ábra'!$B$8:$O$8</c:f>
              <c:strCache>
                <c:ptCount val="14"/>
                <c:pt idx="0">
                  <c:v>Új pénzügyi modell</c:v>
                </c:pt>
                <c:pt idx="1">
                  <c:v>Háztartási megtakarítások aktivizálása</c:v>
                </c:pt>
                <c:pt idx="2">
                  <c:v>Kkv stratégia</c:v>
                </c:pt>
                <c:pt idx="3">
                  <c:v>Külgazdaság és gazdaságszerkezet</c:v>
                </c:pt>
                <c:pt idx="4">
                  <c:v>Munkaerőpiac</c:v>
                </c:pt>
                <c:pt idx="5">
                  <c:v>Területi és társadalmi felzárkózás</c:v>
                </c:pt>
                <c:pt idx="6">
                  <c:v>Családbarát program</c:v>
                </c:pt>
                <c:pt idx="7">
                  <c:v>Egészséges társadalom</c:v>
                </c:pt>
                <c:pt idx="8">
                  <c:v>Tudásalapú társadalom</c:v>
                </c:pt>
                <c:pt idx="9">
                  <c:v>Kutatás-fejlesztés és innováció</c:v>
                </c:pt>
                <c:pt idx="10">
                  <c:v>Állami hatékonyság</c:v>
                </c:pt>
                <c:pt idx="11">
                  <c:v>Modern infrastruktúra</c:v>
                </c:pt>
                <c:pt idx="12">
                  <c:v>Versenyképes energiafelhasználás</c:v>
                </c:pt>
                <c:pt idx="13">
                  <c:v>Zöld gazdaság</c:v>
                </c:pt>
              </c:strCache>
            </c:strRef>
          </c:cat>
          <c:val>
            <c:numRef>
              <c:f>'1.1. ábra'!$B$9:$O$9</c:f>
              <c:numCache>
                <c:formatCode>#\ ##0.0</c:formatCode>
                <c:ptCount val="14"/>
                <c:pt idx="0">
                  <c:v>42.97521692906161</c:v>
                </c:pt>
                <c:pt idx="1">
                  <c:v>48.243178354333672</c:v>
                </c:pt>
                <c:pt idx="2">
                  <c:v>51.426330540567243</c:v>
                </c:pt>
                <c:pt idx="3">
                  <c:v>43.887036443112592</c:v>
                </c:pt>
                <c:pt idx="4">
                  <c:v>62.079308139009115</c:v>
                </c:pt>
                <c:pt idx="5">
                  <c:v>70.432847655694403</c:v>
                </c:pt>
                <c:pt idx="6">
                  <c:v>41.65312274804571</c:v>
                </c:pt>
                <c:pt idx="7">
                  <c:v>39.912615659379256</c:v>
                </c:pt>
                <c:pt idx="8">
                  <c:v>31.066363934796378</c:v>
                </c:pt>
                <c:pt idx="9">
                  <c:v>32.293185119037894</c:v>
                </c:pt>
                <c:pt idx="10">
                  <c:v>58.784253182317315</c:v>
                </c:pt>
                <c:pt idx="11">
                  <c:v>56.333758611140155</c:v>
                </c:pt>
                <c:pt idx="12">
                  <c:v>37.515371919862872</c:v>
                </c:pt>
                <c:pt idx="13">
                  <c:v>49.327354171817859</c:v>
                </c:pt>
              </c:numCache>
            </c:numRef>
          </c:val>
          <c:extLst>
            <c:ext xmlns:c16="http://schemas.microsoft.com/office/drawing/2014/chart" uri="{C3380CC4-5D6E-409C-BE32-E72D297353CC}">
              <c16:uniqueId val="{00000000-5244-493D-8AE3-EF12D23B270E}"/>
            </c:ext>
          </c:extLst>
        </c:ser>
        <c:ser>
          <c:idx val="1"/>
          <c:order val="1"/>
          <c:tx>
            <c:strRef>
              <c:f>'1.1. ábra'!$A$10</c:f>
              <c:strCache>
                <c:ptCount val="1"/>
                <c:pt idx="0">
                  <c:v>EU átlag</c:v>
                </c:pt>
              </c:strCache>
            </c:strRef>
          </c:tx>
          <c:spPr>
            <a:ln w="28575" cap="rnd">
              <a:solidFill>
                <a:schemeClr val="tx2"/>
              </a:solidFill>
              <a:round/>
            </a:ln>
            <a:effectLst/>
          </c:spPr>
          <c:marker>
            <c:symbol val="diamond"/>
            <c:size val="13"/>
            <c:spPr>
              <a:solidFill>
                <a:schemeClr val="tx2"/>
              </a:solidFill>
              <a:ln w="9525">
                <a:noFill/>
              </a:ln>
              <a:effectLst/>
            </c:spPr>
          </c:marker>
          <c:cat>
            <c:strRef>
              <c:f>'1.1. ábra'!$B$8:$O$8</c:f>
              <c:strCache>
                <c:ptCount val="14"/>
                <c:pt idx="0">
                  <c:v>Új pénzügyi modell</c:v>
                </c:pt>
                <c:pt idx="1">
                  <c:v>Háztartási megtakarítások aktivizálása</c:v>
                </c:pt>
                <c:pt idx="2">
                  <c:v>Kkv stratégia</c:v>
                </c:pt>
                <c:pt idx="3">
                  <c:v>Külgazdaság és gazdaságszerkezet</c:v>
                </c:pt>
                <c:pt idx="4">
                  <c:v>Munkaerőpiac</c:v>
                </c:pt>
                <c:pt idx="5">
                  <c:v>Területi és társadalmi felzárkózás</c:v>
                </c:pt>
                <c:pt idx="6">
                  <c:v>Családbarát program</c:v>
                </c:pt>
                <c:pt idx="7">
                  <c:v>Egészséges társadalom</c:v>
                </c:pt>
                <c:pt idx="8">
                  <c:v>Tudásalapú társadalom</c:v>
                </c:pt>
                <c:pt idx="9">
                  <c:v>Kutatás-fejlesztés és innováció</c:v>
                </c:pt>
                <c:pt idx="10">
                  <c:v>Állami hatékonyság</c:v>
                </c:pt>
                <c:pt idx="11">
                  <c:v>Modern infrastruktúra</c:v>
                </c:pt>
                <c:pt idx="12">
                  <c:v>Versenyképes energiafelhasználás</c:v>
                </c:pt>
                <c:pt idx="13">
                  <c:v>Zöld gazdaság</c:v>
                </c:pt>
              </c:strCache>
            </c:strRef>
          </c:cat>
          <c:val>
            <c:numRef>
              <c:f>'1.1. ábra'!$B$10:$O$10</c:f>
              <c:numCache>
                <c:formatCode>#\ ##0.0</c:formatCode>
                <c:ptCount val="14"/>
                <c:pt idx="0">
                  <c:v>55.393939163700125</c:v>
                </c:pt>
                <c:pt idx="1">
                  <c:v>38.115781770256909</c:v>
                </c:pt>
                <c:pt idx="2">
                  <c:v>53.028011190175178</c:v>
                </c:pt>
                <c:pt idx="3">
                  <c:v>46.242876982048919</c:v>
                </c:pt>
                <c:pt idx="4">
                  <c:v>62.933709125942286</c:v>
                </c:pt>
                <c:pt idx="5">
                  <c:v>59.408284504923806</c:v>
                </c:pt>
                <c:pt idx="6">
                  <c:v>47.885882761898138</c:v>
                </c:pt>
                <c:pt idx="7">
                  <c:v>59.155163788143462</c:v>
                </c:pt>
                <c:pt idx="8">
                  <c:v>47.55345873705113</c:v>
                </c:pt>
                <c:pt idx="9">
                  <c:v>42.764321596590023</c:v>
                </c:pt>
                <c:pt idx="10">
                  <c:v>66.124172682550082</c:v>
                </c:pt>
                <c:pt idx="11">
                  <c:v>52.594495690418483</c:v>
                </c:pt>
                <c:pt idx="12">
                  <c:v>44.676173539727444</c:v>
                </c:pt>
                <c:pt idx="13">
                  <c:v>50.015927822686066</c:v>
                </c:pt>
              </c:numCache>
            </c:numRef>
          </c:val>
          <c:extLst>
            <c:ext xmlns:c16="http://schemas.microsoft.com/office/drawing/2014/chart" uri="{C3380CC4-5D6E-409C-BE32-E72D297353CC}">
              <c16:uniqueId val="{00000001-5244-493D-8AE3-EF12D23B270E}"/>
            </c:ext>
          </c:extLst>
        </c:ser>
        <c:ser>
          <c:idx val="2"/>
          <c:order val="2"/>
          <c:tx>
            <c:strRef>
              <c:f>'1.1. ábra'!$A$11</c:f>
              <c:strCache>
                <c:ptCount val="1"/>
                <c:pt idx="0">
                  <c:v>V3 átlag</c:v>
                </c:pt>
              </c:strCache>
            </c:strRef>
          </c:tx>
          <c:spPr>
            <a:ln w="28575" cap="rnd">
              <a:solidFill>
                <a:schemeClr val="accent1"/>
              </a:solidFill>
              <a:round/>
            </a:ln>
            <a:effectLst/>
          </c:spPr>
          <c:marker>
            <c:symbol val="diamond"/>
            <c:size val="13"/>
            <c:spPr>
              <a:solidFill>
                <a:schemeClr val="accent1"/>
              </a:solidFill>
              <a:ln w="9525">
                <a:noFill/>
              </a:ln>
              <a:effectLst/>
            </c:spPr>
          </c:marker>
          <c:cat>
            <c:strRef>
              <c:f>'1.1. ábra'!$B$8:$O$8</c:f>
              <c:strCache>
                <c:ptCount val="14"/>
                <c:pt idx="0">
                  <c:v>Új pénzügyi modell</c:v>
                </c:pt>
                <c:pt idx="1">
                  <c:v>Háztartási megtakarítások aktivizálása</c:v>
                </c:pt>
                <c:pt idx="2">
                  <c:v>Kkv stratégia</c:v>
                </c:pt>
                <c:pt idx="3">
                  <c:v>Külgazdaság és gazdaságszerkezet</c:v>
                </c:pt>
                <c:pt idx="4">
                  <c:v>Munkaerőpiac</c:v>
                </c:pt>
                <c:pt idx="5">
                  <c:v>Területi és társadalmi felzárkózás</c:v>
                </c:pt>
                <c:pt idx="6">
                  <c:v>Családbarát program</c:v>
                </c:pt>
                <c:pt idx="7">
                  <c:v>Egészséges társadalom</c:v>
                </c:pt>
                <c:pt idx="8">
                  <c:v>Tudásalapú társadalom</c:v>
                </c:pt>
                <c:pt idx="9">
                  <c:v>Kutatás-fejlesztés és innováció</c:v>
                </c:pt>
                <c:pt idx="10">
                  <c:v>Állami hatékonyság</c:v>
                </c:pt>
                <c:pt idx="11">
                  <c:v>Modern infrastruktúra</c:v>
                </c:pt>
                <c:pt idx="12">
                  <c:v>Versenyképes energiafelhasználás</c:v>
                </c:pt>
                <c:pt idx="13">
                  <c:v>Zöld gazdaság</c:v>
                </c:pt>
              </c:strCache>
            </c:strRef>
          </c:cat>
          <c:val>
            <c:numRef>
              <c:f>'1.1. ábra'!$B$11:$O$11</c:f>
              <c:numCache>
                <c:formatCode>#\ ##0.0</c:formatCode>
                <c:ptCount val="14"/>
                <c:pt idx="0">
                  <c:v>52.061935347510484</c:v>
                </c:pt>
                <c:pt idx="1">
                  <c:v>25.076501117977099</c:v>
                </c:pt>
                <c:pt idx="2">
                  <c:v>49.03395616624146</c:v>
                </c:pt>
                <c:pt idx="3">
                  <c:v>43.237990124798749</c:v>
                </c:pt>
                <c:pt idx="4">
                  <c:v>59.952435788417553</c:v>
                </c:pt>
                <c:pt idx="5">
                  <c:v>66.834315285421113</c:v>
                </c:pt>
                <c:pt idx="6">
                  <c:v>43.492237169669188</c:v>
                </c:pt>
                <c:pt idx="7">
                  <c:v>46.686577477590902</c:v>
                </c:pt>
                <c:pt idx="8">
                  <c:v>44.958588754164943</c:v>
                </c:pt>
                <c:pt idx="9">
                  <c:v>29.297868059636489</c:v>
                </c:pt>
                <c:pt idx="10">
                  <c:v>58.009050993520987</c:v>
                </c:pt>
                <c:pt idx="11">
                  <c:v>51.665492946743434</c:v>
                </c:pt>
                <c:pt idx="12">
                  <c:v>29.780796271826187</c:v>
                </c:pt>
                <c:pt idx="13">
                  <c:v>39.626804570799671</c:v>
                </c:pt>
              </c:numCache>
            </c:numRef>
          </c:val>
          <c:extLst>
            <c:ext xmlns:c16="http://schemas.microsoft.com/office/drawing/2014/chart" uri="{C3380CC4-5D6E-409C-BE32-E72D297353CC}">
              <c16:uniqueId val="{00000002-5244-493D-8AE3-EF12D23B270E}"/>
            </c:ext>
          </c:extLst>
        </c:ser>
        <c:dLbls>
          <c:showLegendKey val="0"/>
          <c:showVal val="0"/>
          <c:showCatName val="0"/>
          <c:showSerName val="0"/>
          <c:showPercent val="0"/>
          <c:showBubbleSize val="0"/>
        </c:dLbls>
        <c:axId val="587225576"/>
        <c:axId val="587228856"/>
      </c:radarChart>
      <c:catAx>
        <c:axId val="587225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87228856"/>
        <c:crosses val="autoZero"/>
        <c:auto val="1"/>
        <c:lblAlgn val="ctr"/>
        <c:lblOffset val="100"/>
        <c:noMultiLvlLbl val="0"/>
      </c:catAx>
      <c:valAx>
        <c:axId val="587228856"/>
        <c:scaling>
          <c:orientation val="minMax"/>
          <c:max val="80"/>
          <c:min val="20"/>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87225576"/>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002667853922213"/>
          <c:y val="0.11647482759744218"/>
          <c:w val="0.70884709788448375"/>
          <c:h val="0.83238191747301804"/>
        </c:manualLayout>
      </c:layout>
      <c:barChart>
        <c:barDir val="bar"/>
        <c:grouping val="stacked"/>
        <c:varyColors val="0"/>
        <c:ser>
          <c:idx val="0"/>
          <c:order val="0"/>
          <c:spPr>
            <a:noFill/>
            <a:ln>
              <a:noFill/>
            </a:ln>
            <a:effectLst/>
          </c:spPr>
          <c:invertIfNegative val="0"/>
          <c:cat>
            <c:strRef>
              <c:f>'2.2. ábra'!$C$11:$H$11</c:f>
              <c:strCache>
                <c:ptCount val="6"/>
                <c:pt idx="0">
                  <c:v>Very low</c:v>
                </c:pt>
                <c:pt idx="1">
                  <c:v>Low</c:v>
                </c:pt>
                <c:pt idx="2">
                  <c:v>Medium</c:v>
                </c:pt>
                <c:pt idx="3">
                  <c:v>Medium/high</c:v>
                </c:pt>
                <c:pt idx="4">
                  <c:v>High</c:v>
                </c:pt>
                <c:pt idx="5">
                  <c:v>Very high</c:v>
                </c:pt>
              </c:strCache>
            </c:strRef>
          </c:cat>
          <c:val>
            <c:numRef>
              <c:f>'2.2. ábra'!$C$38:$H$38</c:f>
              <c:numCache>
                <c:formatCode>General</c:formatCode>
                <c:ptCount val="6"/>
                <c:pt idx="0">
                  <c:v>3.6959457717889705</c:v>
                </c:pt>
                <c:pt idx="1">
                  <c:v>6.2444975863460233</c:v>
                </c:pt>
                <c:pt idx="2">
                  <c:v>8.1402787531450045</c:v>
                </c:pt>
                <c:pt idx="3">
                  <c:v>20.791297319946903</c:v>
                </c:pt>
                <c:pt idx="4">
                  <c:v>3.3918416412226753</c:v>
                </c:pt>
                <c:pt idx="5">
                  <c:v>0.56207555398556597</c:v>
                </c:pt>
              </c:numCache>
            </c:numRef>
          </c:val>
          <c:extLst>
            <c:ext xmlns:c16="http://schemas.microsoft.com/office/drawing/2014/chart" uri="{C3380CC4-5D6E-409C-BE32-E72D297353CC}">
              <c16:uniqueId val="{00000000-566B-483D-AE5F-FC8E1F8C6A3D}"/>
            </c:ext>
          </c:extLst>
        </c:ser>
        <c:ser>
          <c:idx val="1"/>
          <c:order val="1"/>
          <c:spPr>
            <a:noFill/>
            <a:ln>
              <a:noFill/>
            </a:ln>
            <a:effectLst/>
          </c:spPr>
          <c:invertIfNegative val="0"/>
          <c:errBars>
            <c:errBarType val="minus"/>
            <c:errValType val="percentage"/>
            <c:noEndCap val="0"/>
            <c:val val="100"/>
            <c:spPr>
              <a:noFill/>
              <a:ln w="9525" cap="flat" cmpd="sng" algn="ctr">
                <a:solidFill>
                  <a:srgbClr val="0C2148"/>
                </a:solidFill>
                <a:round/>
              </a:ln>
              <a:effectLst/>
            </c:spPr>
          </c:errBars>
          <c:cat>
            <c:strRef>
              <c:f>'2.2. ábra'!$C$11:$H$11</c:f>
              <c:strCache>
                <c:ptCount val="6"/>
                <c:pt idx="0">
                  <c:v>Very low</c:v>
                </c:pt>
                <c:pt idx="1">
                  <c:v>Low</c:v>
                </c:pt>
                <c:pt idx="2">
                  <c:v>Medium</c:v>
                </c:pt>
                <c:pt idx="3">
                  <c:v>Medium/high</c:v>
                </c:pt>
                <c:pt idx="4">
                  <c:v>High</c:v>
                </c:pt>
                <c:pt idx="5">
                  <c:v>Very high</c:v>
                </c:pt>
              </c:strCache>
            </c:strRef>
          </c:cat>
          <c:val>
            <c:numRef>
              <c:f>'2.2. ábra'!$C$39:$H$39</c:f>
              <c:numCache>
                <c:formatCode>General</c:formatCode>
                <c:ptCount val="6"/>
                <c:pt idx="0">
                  <c:v>4.6153343806338096</c:v>
                </c:pt>
                <c:pt idx="1">
                  <c:v>3.6092322111927699</c:v>
                </c:pt>
                <c:pt idx="2">
                  <c:v>2.4159596045280547</c:v>
                </c:pt>
                <c:pt idx="3">
                  <c:v>4.3036872057188456</c:v>
                </c:pt>
                <c:pt idx="4">
                  <c:v>3.8987659028906099</c:v>
                </c:pt>
                <c:pt idx="5">
                  <c:v>0.94417834738683948</c:v>
                </c:pt>
              </c:numCache>
            </c:numRef>
          </c:val>
          <c:extLst>
            <c:ext xmlns:c16="http://schemas.microsoft.com/office/drawing/2014/chart" uri="{C3380CC4-5D6E-409C-BE32-E72D297353CC}">
              <c16:uniqueId val="{00000001-566B-483D-AE5F-FC8E1F8C6A3D}"/>
            </c:ext>
          </c:extLst>
        </c:ser>
        <c:ser>
          <c:idx val="2"/>
          <c:order val="2"/>
          <c:spPr>
            <a:solidFill>
              <a:srgbClr val="009EE0"/>
            </a:solidFill>
            <a:ln w="9525">
              <a:solidFill>
                <a:srgbClr val="111D13"/>
              </a:solidFill>
            </a:ln>
            <a:effectLst/>
          </c:spPr>
          <c:invertIfNegative val="0"/>
          <c:cat>
            <c:strRef>
              <c:f>'2.2. ábra'!$C$11:$H$11</c:f>
              <c:strCache>
                <c:ptCount val="6"/>
                <c:pt idx="0">
                  <c:v>Very low</c:v>
                </c:pt>
                <c:pt idx="1">
                  <c:v>Low</c:v>
                </c:pt>
                <c:pt idx="2">
                  <c:v>Medium</c:v>
                </c:pt>
                <c:pt idx="3">
                  <c:v>Medium/high</c:v>
                </c:pt>
                <c:pt idx="4">
                  <c:v>High</c:v>
                </c:pt>
                <c:pt idx="5">
                  <c:v>Very high</c:v>
                </c:pt>
              </c:strCache>
            </c:strRef>
          </c:cat>
          <c:val>
            <c:numRef>
              <c:f>'2.2. ábra'!$C$40:$H$40</c:f>
              <c:numCache>
                <c:formatCode>General</c:formatCode>
                <c:ptCount val="6"/>
                <c:pt idx="0">
                  <c:v>12.905818431050447</c:v>
                </c:pt>
                <c:pt idx="1">
                  <c:v>1.6786754637195673</c:v>
                </c:pt>
                <c:pt idx="2">
                  <c:v>3.4751050038055649</c:v>
                </c:pt>
                <c:pt idx="3">
                  <c:v>10.459276531207578</c:v>
                </c:pt>
                <c:pt idx="4">
                  <c:v>1.9554644468884357</c:v>
                </c:pt>
                <c:pt idx="5">
                  <c:v>1.9213418488114458</c:v>
                </c:pt>
              </c:numCache>
            </c:numRef>
          </c:val>
          <c:extLst>
            <c:ext xmlns:c16="http://schemas.microsoft.com/office/drawing/2014/chart" uri="{C3380CC4-5D6E-409C-BE32-E72D297353CC}">
              <c16:uniqueId val="{00000002-566B-483D-AE5F-FC8E1F8C6A3D}"/>
            </c:ext>
          </c:extLst>
        </c:ser>
        <c:ser>
          <c:idx val="3"/>
          <c:order val="3"/>
          <c:spPr>
            <a:solidFill>
              <a:srgbClr val="009EE0"/>
            </a:solidFill>
            <a:ln w="9525">
              <a:solidFill>
                <a:srgbClr val="111D13"/>
              </a:solidFill>
            </a:ln>
            <a:effectLst/>
          </c:spPr>
          <c:invertIfNegative val="0"/>
          <c:errBars>
            <c:errBarType val="plus"/>
            <c:errValType val="cust"/>
            <c:noEndCap val="0"/>
            <c:plus>
              <c:numRef>
                <c:f>'2.2. ábra'!$C$42:$H$42</c:f>
                <c:numCache>
                  <c:formatCode>General</c:formatCode>
                  <c:ptCount val="6"/>
                  <c:pt idx="0">
                    <c:v>18.775015022217211</c:v>
                  </c:pt>
                  <c:pt idx="1">
                    <c:v>7.6732031271304706</c:v>
                  </c:pt>
                  <c:pt idx="2">
                    <c:v>21.899071232212695</c:v>
                  </c:pt>
                  <c:pt idx="3">
                    <c:v>15.869998156455756</c:v>
                  </c:pt>
                  <c:pt idx="4">
                    <c:v>3.867405432980739</c:v>
                  </c:pt>
                  <c:pt idx="5">
                    <c:v>3.4085941914812139</c:v>
                  </c:pt>
                </c:numCache>
              </c:numRef>
            </c:plus>
            <c:minus>
              <c:numLit>
                <c:formatCode>General</c:formatCode>
                <c:ptCount val="1"/>
                <c:pt idx="0">
                  <c:v>1</c:v>
                </c:pt>
              </c:numLit>
            </c:minus>
            <c:spPr>
              <a:noFill/>
              <a:ln w="9525" cap="flat" cmpd="sng" algn="ctr">
                <a:solidFill>
                  <a:srgbClr val="0C2148"/>
                </a:solidFill>
                <a:round/>
              </a:ln>
              <a:effectLst/>
            </c:spPr>
          </c:errBars>
          <c:cat>
            <c:strRef>
              <c:f>'2.2. ábra'!$C$11:$H$11</c:f>
              <c:strCache>
                <c:ptCount val="6"/>
                <c:pt idx="0">
                  <c:v>Very low</c:v>
                </c:pt>
                <c:pt idx="1">
                  <c:v>Low</c:v>
                </c:pt>
                <c:pt idx="2">
                  <c:v>Medium</c:v>
                </c:pt>
                <c:pt idx="3">
                  <c:v>Medium/high</c:v>
                </c:pt>
                <c:pt idx="4">
                  <c:v>High</c:v>
                </c:pt>
                <c:pt idx="5">
                  <c:v>Very high</c:v>
                </c:pt>
              </c:strCache>
            </c:strRef>
          </c:cat>
          <c:val>
            <c:numRef>
              <c:f>'2.2. ábra'!$C$41:$H$41</c:f>
              <c:numCache>
                <c:formatCode>General</c:formatCode>
                <c:ptCount val="6"/>
                <c:pt idx="0">
                  <c:v>12.246520222699283</c:v>
                </c:pt>
                <c:pt idx="1">
                  <c:v>4.7796591814539076</c:v>
                </c:pt>
                <c:pt idx="2">
                  <c:v>4.7514360833097404</c:v>
                </c:pt>
                <c:pt idx="3">
                  <c:v>10.473088292570187</c:v>
                </c:pt>
                <c:pt idx="4">
                  <c:v>5.8035102953383193</c:v>
                </c:pt>
                <c:pt idx="5">
                  <c:v>1.9857747092539872</c:v>
                </c:pt>
              </c:numCache>
            </c:numRef>
          </c:val>
          <c:extLst>
            <c:ext xmlns:c16="http://schemas.microsoft.com/office/drawing/2014/chart" uri="{C3380CC4-5D6E-409C-BE32-E72D297353CC}">
              <c16:uniqueId val="{00000003-566B-483D-AE5F-FC8E1F8C6A3D}"/>
            </c:ext>
          </c:extLst>
        </c:ser>
        <c:ser>
          <c:idx val="4"/>
          <c:order val="4"/>
          <c:spPr>
            <a:noFill/>
            <a:ln>
              <a:noFill/>
            </a:ln>
            <a:effectLst/>
          </c:spPr>
          <c:invertIfNegative val="0"/>
          <c:cat>
            <c:strRef>
              <c:f>'2.2. ábra'!$C$11:$H$11</c:f>
              <c:strCache>
                <c:ptCount val="6"/>
                <c:pt idx="0">
                  <c:v>Very low</c:v>
                </c:pt>
                <c:pt idx="1">
                  <c:v>Low</c:v>
                </c:pt>
                <c:pt idx="2">
                  <c:v>Medium</c:v>
                </c:pt>
                <c:pt idx="3">
                  <c:v>Medium/high</c:v>
                </c:pt>
                <c:pt idx="4">
                  <c:v>High</c:v>
                </c:pt>
                <c:pt idx="5">
                  <c:v>Very high</c:v>
                </c:pt>
              </c:strCache>
            </c:strRef>
          </c:cat>
          <c:val>
            <c:numRef>
              <c:f>'2.2. ábra'!$C$42:$H$42</c:f>
              <c:numCache>
                <c:formatCode>General</c:formatCode>
                <c:ptCount val="6"/>
                <c:pt idx="0">
                  <c:v>18.775015022217211</c:v>
                </c:pt>
                <c:pt idx="1">
                  <c:v>7.6732031271304706</c:v>
                </c:pt>
                <c:pt idx="2">
                  <c:v>21.899071232212695</c:v>
                </c:pt>
                <c:pt idx="3">
                  <c:v>15.869998156455756</c:v>
                </c:pt>
                <c:pt idx="4">
                  <c:v>3.867405432980739</c:v>
                </c:pt>
                <c:pt idx="5">
                  <c:v>3.4085941914812139</c:v>
                </c:pt>
              </c:numCache>
            </c:numRef>
          </c:val>
          <c:extLst>
            <c:ext xmlns:c16="http://schemas.microsoft.com/office/drawing/2014/chart" uri="{C3380CC4-5D6E-409C-BE32-E72D297353CC}">
              <c16:uniqueId val="{00000004-566B-483D-AE5F-FC8E1F8C6A3D}"/>
            </c:ext>
          </c:extLst>
        </c:ser>
        <c:dLbls>
          <c:showLegendKey val="0"/>
          <c:showVal val="0"/>
          <c:showCatName val="0"/>
          <c:showSerName val="0"/>
          <c:showPercent val="0"/>
          <c:showBubbleSize val="0"/>
        </c:dLbls>
        <c:gapWidth val="150"/>
        <c:overlap val="100"/>
        <c:axId val="850777888"/>
        <c:axId val="850779200"/>
      </c:barChart>
      <c:catAx>
        <c:axId val="850777888"/>
        <c:scaling>
          <c:orientation val="maxMin"/>
        </c:scaling>
        <c:delete val="0"/>
        <c:axPos val="l"/>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50779200"/>
        <c:crosses val="autoZero"/>
        <c:auto val="1"/>
        <c:lblAlgn val="ctr"/>
        <c:lblOffset val="100"/>
        <c:noMultiLvlLbl val="0"/>
      </c:catAx>
      <c:valAx>
        <c:axId val="850779200"/>
        <c:scaling>
          <c:orientation val="minMax"/>
          <c:max val="100"/>
          <c:min val="0"/>
        </c:scaling>
        <c:delete val="0"/>
        <c:axPos val="t"/>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50777888"/>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960139548426028"/>
          <c:y val="2.2605708386361816E-2"/>
          <c:w val="0.49144069078419961"/>
          <c:h val="0.88763049456662013"/>
        </c:manualLayout>
      </c:layout>
      <c:barChart>
        <c:barDir val="bar"/>
        <c:grouping val="clustered"/>
        <c:varyColors val="0"/>
        <c:ser>
          <c:idx val="0"/>
          <c:order val="0"/>
          <c:spPr>
            <a:solidFill>
              <a:srgbClr val="002060"/>
            </a:solidFill>
            <a:ln>
              <a:noFill/>
            </a:ln>
            <a:effectLst/>
          </c:spPr>
          <c:invertIfNegative val="0"/>
          <c:cat>
            <c:strRef>
              <c:f>'3.19. ábra'!$C$11:$C$19</c:f>
              <c:strCache>
                <c:ptCount val="9"/>
                <c:pt idx="0">
                  <c:v>Environmentally sustainable management of living natural resources and land use</c:v>
                </c:pt>
                <c:pt idx="1">
                  <c:v>Biodiversity</c:v>
                </c:pt>
                <c:pt idx="2">
                  <c:v>Pollution Prevention and Control</c:v>
                </c:pt>
                <c:pt idx="3">
                  <c:v>Eco-efficient and/or circular economy adapted products, production technologies and processes</c:v>
                </c:pt>
                <c:pt idx="4">
                  <c:v>Sustainable water and wastewater management</c:v>
                </c:pt>
                <c:pt idx="5">
                  <c:v>Clean Transportation</c:v>
                </c:pt>
                <c:pt idx="6">
                  <c:v>Green Buildings</c:v>
                </c:pt>
                <c:pt idx="7">
                  <c:v>Renewable Energy</c:v>
                </c:pt>
                <c:pt idx="8">
                  <c:v>Energy Efficiency</c:v>
                </c:pt>
              </c:strCache>
            </c:strRef>
          </c:cat>
          <c:val>
            <c:numRef>
              <c:f>'3.19. ábra'!$D$11:$D$19</c:f>
              <c:numCache>
                <c:formatCode>General</c:formatCode>
                <c:ptCount val="9"/>
                <c:pt idx="0">
                  <c:v>2</c:v>
                </c:pt>
                <c:pt idx="1">
                  <c:v>2</c:v>
                </c:pt>
                <c:pt idx="2">
                  <c:v>2</c:v>
                </c:pt>
                <c:pt idx="3">
                  <c:v>3</c:v>
                </c:pt>
                <c:pt idx="4">
                  <c:v>4</c:v>
                </c:pt>
                <c:pt idx="5">
                  <c:v>6</c:v>
                </c:pt>
                <c:pt idx="6">
                  <c:v>7</c:v>
                </c:pt>
                <c:pt idx="7">
                  <c:v>9</c:v>
                </c:pt>
                <c:pt idx="8">
                  <c:v>10</c:v>
                </c:pt>
              </c:numCache>
            </c:numRef>
          </c:val>
          <c:extLst>
            <c:ext xmlns:c16="http://schemas.microsoft.com/office/drawing/2014/chart" uri="{C3380CC4-5D6E-409C-BE32-E72D297353CC}">
              <c16:uniqueId val="{00000000-A4AA-4C3C-88CA-030B1386BDE7}"/>
            </c:ext>
          </c:extLst>
        </c:ser>
        <c:dLbls>
          <c:showLegendKey val="0"/>
          <c:showVal val="0"/>
          <c:showCatName val="0"/>
          <c:showSerName val="0"/>
          <c:showPercent val="0"/>
          <c:showBubbleSize val="0"/>
        </c:dLbls>
        <c:gapWidth val="182"/>
        <c:axId val="1235452232"/>
        <c:axId val="1235453216"/>
      </c:barChart>
      <c:catAx>
        <c:axId val="1235452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hu-HU"/>
          </a:p>
        </c:txPr>
        <c:crossAx val="1235453216"/>
        <c:crosses val="autoZero"/>
        <c:auto val="1"/>
        <c:lblAlgn val="ctr"/>
        <c:lblOffset val="100"/>
        <c:noMultiLvlLbl val="0"/>
      </c:catAx>
      <c:valAx>
        <c:axId val="123545321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hu-HU"/>
          </a:p>
        </c:txPr>
        <c:crossAx val="1235452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hu-HU"/>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50347222222225E-2"/>
          <c:y val="8.8324272947503848E-2"/>
          <c:w val="0.80569930555555558"/>
          <c:h val="0.62375722565063718"/>
        </c:manualLayout>
      </c:layout>
      <c:barChart>
        <c:barDir val="col"/>
        <c:grouping val="clustered"/>
        <c:varyColors val="0"/>
        <c:ser>
          <c:idx val="0"/>
          <c:order val="0"/>
          <c:tx>
            <c:strRef>
              <c:f>'3.20. ábra'!$B$12</c:f>
              <c:strCache>
                <c:ptCount val="1"/>
                <c:pt idx="0">
                  <c:v>Kibocsátott mennyiség</c:v>
                </c:pt>
              </c:strCache>
            </c:strRef>
          </c:tx>
          <c:spPr>
            <a:solidFill>
              <a:srgbClr val="219BD2"/>
            </a:solidFill>
            <a:ln>
              <a:solidFill>
                <a:srgbClr val="0A2146"/>
              </a:solidFill>
            </a:ln>
            <a:effectLst/>
          </c:spPr>
          <c:invertIfNegative val="0"/>
          <c:cat>
            <c:strRef>
              <c:extLst>
                <c:ext xmlns:c15="http://schemas.microsoft.com/office/drawing/2012/chart" uri="{02D57815-91ED-43cb-92C2-25804820EDAC}">
                  <c15:fullRef>
                    <c15:sqref>'3.20. ábra'!$D$11:$K$11</c15:sqref>
                  </c15:fullRef>
                </c:ext>
              </c:extLst>
              <c:f>'3.20. ábra'!$F$11:$K$11</c:f>
              <c:strCache>
                <c:ptCount val="6"/>
                <c:pt idx="0">
                  <c:v>2016</c:v>
                </c:pt>
                <c:pt idx="1">
                  <c:v>2017</c:v>
                </c:pt>
                <c:pt idx="2">
                  <c:v>2018</c:v>
                </c:pt>
                <c:pt idx="3">
                  <c:v>2019</c:v>
                </c:pt>
                <c:pt idx="4">
                  <c:v>2020</c:v>
                </c:pt>
                <c:pt idx="5">
                  <c:v>2021H1</c:v>
                </c:pt>
              </c:strCache>
            </c:strRef>
          </c:cat>
          <c:val>
            <c:numRef>
              <c:extLst>
                <c:ext xmlns:c15="http://schemas.microsoft.com/office/drawing/2012/chart" uri="{02D57815-91ED-43cb-92C2-25804820EDAC}">
                  <c15:fullRef>
                    <c15:sqref>'3.20. ábra'!$D$12:$K$12</c15:sqref>
                  </c15:fullRef>
                </c:ext>
              </c:extLst>
              <c:f>'3.20. ábra'!$F$12:$K$12</c:f>
              <c:numCache>
                <c:formatCode>General</c:formatCode>
                <c:ptCount val="6"/>
                <c:pt idx="0">
                  <c:v>0.8</c:v>
                </c:pt>
                <c:pt idx="1">
                  <c:v>10.8</c:v>
                </c:pt>
                <c:pt idx="2">
                  <c:v>17.600000000000001</c:v>
                </c:pt>
                <c:pt idx="3">
                  <c:v>24.6</c:v>
                </c:pt>
                <c:pt idx="4">
                  <c:v>34.200000000000003</c:v>
                </c:pt>
                <c:pt idx="5">
                  <c:v>24.9</c:v>
                </c:pt>
              </c:numCache>
            </c:numRef>
          </c:val>
          <c:extLst>
            <c:ext xmlns:c16="http://schemas.microsoft.com/office/drawing/2014/chart" uri="{C3380CC4-5D6E-409C-BE32-E72D297353CC}">
              <c16:uniqueId val="{00000000-39EC-4024-8F2C-A62243258BC6}"/>
            </c:ext>
          </c:extLst>
        </c:ser>
        <c:dLbls>
          <c:showLegendKey val="0"/>
          <c:showVal val="0"/>
          <c:showCatName val="0"/>
          <c:showSerName val="0"/>
          <c:showPercent val="0"/>
          <c:showBubbleSize val="0"/>
        </c:dLbls>
        <c:gapWidth val="100"/>
        <c:axId val="782115816"/>
        <c:axId val="782109256"/>
      </c:barChart>
      <c:lineChart>
        <c:grouping val="standard"/>
        <c:varyColors val="0"/>
        <c:ser>
          <c:idx val="1"/>
          <c:order val="1"/>
          <c:tx>
            <c:strRef>
              <c:f>'3.20. ábra'!$B$13</c:f>
              <c:strCache>
                <c:ptCount val="1"/>
                <c:pt idx="0">
                  <c:v>Részarány (jobb tengely)</c:v>
                </c:pt>
              </c:strCache>
            </c:strRef>
          </c:tx>
          <c:spPr>
            <a:ln w="28575" cap="rnd">
              <a:solidFill>
                <a:srgbClr val="0A2146"/>
              </a:solidFill>
              <a:round/>
            </a:ln>
            <a:effectLst/>
          </c:spPr>
          <c:marker>
            <c:symbol val="circle"/>
            <c:size val="6"/>
            <c:spPr>
              <a:solidFill>
                <a:schemeClr val="bg1"/>
              </a:solidFill>
              <a:ln w="9525">
                <a:solidFill>
                  <a:srgbClr val="0A2146"/>
                </a:solidFill>
              </a:ln>
              <a:effectLst/>
            </c:spPr>
          </c:marker>
          <c:cat>
            <c:strRef>
              <c:extLst>
                <c:ext xmlns:c15="http://schemas.microsoft.com/office/drawing/2012/chart" uri="{02D57815-91ED-43cb-92C2-25804820EDAC}">
                  <c15:fullRef>
                    <c15:sqref>'3.20. ábra'!$D$11:$K$11</c15:sqref>
                  </c15:fullRef>
                </c:ext>
              </c:extLst>
              <c:f>'3.20. ábra'!$F$11:$K$11</c:f>
              <c:strCache>
                <c:ptCount val="6"/>
                <c:pt idx="0">
                  <c:v>2016</c:v>
                </c:pt>
                <c:pt idx="1">
                  <c:v>2017</c:v>
                </c:pt>
                <c:pt idx="2">
                  <c:v>2018</c:v>
                </c:pt>
                <c:pt idx="3">
                  <c:v>2019</c:v>
                </c:pt>
                <c:pt idx="4">
                  <c:v>2020</c:v>
                </c:pt>
                <c:pt idx="5">
                  <c:v>2021H1</c:v>
                </c:pt>
              </c:strCache>
            </c:strRef>
          </c:cat>
          <c:val>
            <c:numRef>
              <c:extLst>
                <c:ext xmlns:c15="http://schemas.microsoft.com/office/drawing/2012/chart" uri="{02D57815-91ED-43cb-92C2-25804820EDAC}">
                  <c15:fullRef>
                    <c15:sqref>'3.20. ábra'!$D$13:$K$13</c15:sqref>
                  </c15:fullRef>
                </c:ext>
              </c:extLst>
              <c:f>'3.20. ábra'!$F$13:$K$13</c:f>
              <c:numCache>
                <c:formatCode>0.0</c:formatCode>
                <c:ptCount val="6"/>
                <c:pt idx="0">
                  <c:v>0.95238095238095266</c:v>
                </c:pt>
                <c:pt idx="1">
                  <c:v>6.8789808917197455</c:v>
                </c:pt>
                <c:pt idx="2">
                  <c:v>10.256410256410257</c:v>
                </c:pt>
                <c:pt idx="3">
                  <c:v>9.2169351817159981</c:v>
                </c:pt>
                <c:pt idx="4">
                  <c:v>11.784975878704342</c:v>
                </c:pt>
                <c:pt idx="5">
                  <c:v>10.826086956521738</c:v>
                </c:pt>
              </c:numCache>
            </c:numRef>
          </c:val>
          <c:smooth val="0"/>
          <c:extLst>
            <c:ext xmlns:c16="http://schemas.microsoft.com/office/drawing/2014/chart" uri="{C3380CC4-5D6E-409C-BE32-E72D297353CC}">
              <c16:uniqueId val="{00000001-39EC-4024-8F2C-A62243258BC6}"/>
            </c:ext>
          </c:extLst>
        </c:ser>
        <c:dLbls>
          <c:showLegendKey val="0"/>
          <c:showVal val="0"/>
          <c:showCatName val="0"/>
          <c:showSerName val="0"/>
          <c:showPercent val="0"/>
          <c:showBubbleSize val="0"/>
        </c:dLbls>
        <c:marker val="1"/>
        <c:smooth val="0"/>
        <c:axId val="1156880672"/>
        <c:axId val="1156884608"/>
      </c:lineChart>
      <c:catAx>
        <c:axId val="782115816"/>
        <c:scaling>
          <c:orientation val="minMax"/>
        </c:scaling>
        <c:delete val="0"/>
        <c:axPos val="b"/>
        <c:numFmt formatCode="General" sourceLinked="1"/>
        <c:majorTickMark val="none"/>
        <c:minorTickMark val="none"/>
        <c:tickLblPos val="nextTo"/>
        <c:spPr>
          <a:noFill/>
          <a:ln w="9525" cap="flat" cmpd="sng" algn="ctr">
            <a:solidFill>
              <a:srgbClr val="0A2146"/>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82109256"/>
        <c:crosses val="autoZero"/>
        <c:auto val="1"/>
        <c:lblAlgn val="ctr"/>
        <c:lblOffset val="100"/>
        <c:noMultiLvlLbl val="0"/>
      </c:catAx>
      <c:valAx>
        <c:axId val="782109256"/>
        <c:scaling>
          <c:orientation val="minMax"/>
        </c:scaling>
        <c:delete val="0"/>
        <c:axPos val="l"/>
        <c:majorGridlines>
          <c:spPr>
            <a:ln w="9525" cap="flat" cmpd="sng" algn="ctr">
              <a:solidFill>
                <a:schemeClr val="bg1">
                  <a:lumMod val="75000"/>
                </a:schemeClr>
              </a:solidFill>
              <a:prstDash val="sysDot"/>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mrd USD</a:t>
                </a:r>
              </a:p>
            </c:rich>
          </c:tx>
          <c:layout>
            <c:manualLayout>
              <c:xMode val="edge"/>
              <c:yMode val="edge"/>
              <c:x val="7.9318111403914912E-2"/>
              <c:y val="1.3573437473040047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rgbClr val="0A2146"/>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82115816"/>
        <c:crosses val="autoZero"/>
        <c:crossBetween val="between"/>
      </c:valAx>
      <c:valAx>
        <c:axId val="1156884608"/>
        <c:scaling>
          <c:orientation val="minMax"/>
          <c:max val="20"/>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0.86783099689829113"/>
              <c:y val="5.033962350965382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rgbClr val="0A2146"/>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56880672"/>
        <c:crosses val="max"/>
        <c:crossBetween val="between"/>
        <c:majorUnit val="5"/>
      </c:valAx>
      <c:catAx>
        <c:axId val="1156880672"/>
        <c:scaling>
          <c:orientation val="minMax"/>
        </c:scaling>
        <c:delete val="1"/>
        <c:axPos val="b"/>
        <c:numFmt formatCode="General" sourceLinked="1"/>
        <c:majorTickMark val="out"/>
        <c:minorTickMark val="none"/>
        <c:tickLblPos val="nextTo"/>
        <c:crossAx val="1156884608"/>
        <c:crosses val="autoZero"/>
        <c:auto val="1"/>
        <c:lblAlgn val="ctr"/>
        <c:lblOffset val="100"/>
        <c:noMultiLvlLbl val="0"/>
      </c:catAx>
      <c:spPr>
        <a:solidFill>
          <a:schemeClr val="bg1"/>
        </a:solidFill>
        <a:ln>
          <a:noFill/>
        </a:ln>
        <a:effectLst/>
      </c:spPr>
    </c:plotArea>
    <c:legend>
      <c:legendPos val="b"/>
      <c:layout>
        <c:manualLayout>
          <c:xMode val="edge"/>
          <c:yMode val="edge"/>
          <c:x val="5.0000103928713215E-2"/>
          <c:y val="0.84208454557045653"/>
          <c:w val="0.53922858566185616"/>
          <c:h val="0.1164512651698677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50347222222225E-2"/>
          <c:y val="8.8324272947503848E-2"/>
          <c:w val="0.80569930555555558"/>
          <c:h val="0.62375722565063718"/>
        </c:manualLayout>
      </c:layout>
      <c:barChart>
        <c:barDir val="col"/>
        <c:grouping val="clustered"/>
        <c:varyColors val="0"/>
        <c:ser>
          <c:idx val="0"/>
          <c:order val="0"/>
          <c:tx>
            <c:strRef>
              <c:f>'3.20. ábra'!$C$12</c:f>
              <c:strCache>
                <c:ptCount val="1"/>
                <c:pt idx="0">
                  <c:v>Amount issued</c:v>
                </c:pt>
              </c:strCache>
            </c:strRef>
          </c:tx>
          <c:spPr>
            <a:solidFill>
              <a:srgbClr val="219BD2"/>
            </a:solidFill>
            <a:ln>
              <a:solidFill>
                <a:srgbClr val="0A2146"/>
              </a:solidFill>
            </a:ln>
            <a:effectLst/>
          </c:spPr>
          <c:invertIfNegative val="0"/>
          <c:cat>
            <c:strRef>
              <c:extLst>
                <c:ext xmlns:c15="http://schemas.microsoft.com/office/drawing/2012/chart" uri="{02D57815-91ED-43cb-92C2-25804820EDAC}">
                  <c15:fullRef>
                    <c15:sqref>'3.20. ábra'!$D$11:$K$11</c15:sqref>
                  </c15:fullRef>
                </c:ext>
              </c:extLst>
              <c:f>'3.20. ábra'!$F$11:$K$11</c:f>
              <c:strCache>
                <c:ptCount val="6"/>
                <c:pt idx="0">
                  <c:v>2016</c:v>
                </c:pt>
                <c:pt idx="1">
                  <c:v>2017</c:v>
                </c:pt>
                <c:pt idx="2">
                  <c:v>2018</c:v>
                </c:pt>
                <c:pt idx="3">
                  <c:v>2019</c:v>
                </c:pt>
                <c:pt idx="4">
                  <c:v>2020</c:v>
                </c:pt>
                <c:pt idx="5">
                  <c:v>2021H1</c:v>
                </c:pt>
              </c:strCache>
            </c:strRef>
          </c:cat>
          <c:val>
            <c:numRef>
              <c:extLst>
                <c:ext xmlns:c15="http://schemas.microsoft.com/office/drawing/2012/chart" uri="{02D57815-91ED-43cb-92C2-25804820EDAC}">
                  <c15:fullRef>
                    <c15:sqref>'3.20. ábra'!$D$12:$K$12</c15:sqref>
                  </c15:fullRef>
                </c:ext>
              </c:extLst>
              <c:f>'3.20. ábra'!$F$12:$K$12</c:f>
              <c:numCache>
                <c:formatCode>General</c:formatCode>
                <c:ptCount val="6"/>
                <c:pt idx="0">
                  <c:v>0.8</c:v>
                </c:pt>
                <c:pt idx="1">
                  <c:v>10.8</c:v>
                </c:pt>
                <c:pt idx="2">
                  <c:v>17.600000000000001</c:v>
                </c:pt>
                <c:pt idx="3">
                  <c:v>24.6</c:v>
                </c:pt>
                <c:pt idx="4">
                  <c:v>34.200000000000003</c:v>
                </c:pt>
                <c:pt idx="5">
                  <c:v>24.9</c:v>
                </c:pt>
              </c:numCache>
            </c:numRef>
          </c:val>
          <c:extLst>
            <c:ext xmlns:c16="http://schemas.microsoft.com/office/drawing/2014/chart" uri="{C3380CC4-5D6E-409C-BE32-E72D297353CC}">
              <c16:uniqueId val="{00000000-DC39-4524-94F1-DEACCD5C6B90}"/>
            </c:ext>
          </c:extLst>
        </c:ser>
        <c:dLbls>
          <c:showLegendKey val="0"/>
          <c:showVal val="0"/>
          <c:showCatName val="0"/>
          <c:showSerName val="0"/>
          <c:showPercent val="0"/>
          <c:showBubbleSize val="0"/>
        </c:dLbls>
        <c:gapWidth val="100"/>
        <c:axId val="782115816"/>
        <c:axId val="782109256"/>
      </c:barChart>
      <c:lineChart>
        <c:grouping val="standard"/>
        <c:varyColors val="0"/>
        <c:ser>
          <c:idx val="1"/>
          <c:order val="1"/>
          <c:tx>
            <c:strRef>
              <c:f>'3.20. ábra'!$C$13</c:f>
              <c:strCache>
                <c:ptCount val="1"/>
                <c:pt idx="0">
                  <c:v>Share (right axis)</c:v>
                </c:pt>
              </c:strCache>
            </c:strRef>
          </c:tx>
          <c:spPr>
            <a:ln w="28575" cap="rnd">
              <a:solidFill>
                <a:srgbClr val="0A2146"/>
              </a:solidFill>
              <a:round/>
            </a:ln>
            <a:effectLst/>
          </c:spPr>
          <c:marker>
            <c:symbol val="circle"/>
            <c:size val="6"/>
            <c:spPr>
              <a:solidFill>
                <a:schemeClr val="bg1"/>
              </a:solidFill>
              <a:ln w="9525">
                <a:solidFill>
                  <a:srgbClr val="0A2146"/>
                </a:solidFill>
              </a:ln>
              <a:effectLst/>
            </c:spPr>
          </c:marker>
          <c:cat>
            <c:strRef>
              <c:extLst>
                <c:ext xmlns:c15="http://schemas.microsoft.com/office/drawing/2012/chart" uri="{02D57815-91ED-43cb-92C2-25804820EDAC}">
                  <c15:fullRef>
                    <c15:sqref>'3.20. ábra'!$D$11:$K$11</c15:sqref>
                  </c15:fullRef>
                </c:ext>
              </c:extLst>
              <c:f>'3.20. ábra'!$F$11:$K$11</c:f>
              <c:strCache>
                <c:ptCount val="6"/>
                <c:pt idx="0">
                  <c:v>2016</c:v>
                </c:pt>
                <c:pt idx="1">
                  <c:v>2017</c:v>
                </c:pt>
                <c:pt idx="2">
                  <c:v>2018</c:v>
                </c:pt>
                <c:pt idx="3">
                  <c:v>2019</c:v>
                </c:pt>
                <c:pt idx="4">
                  <c:v>2020</c:v>
                </c:pt>
                <c:pt idx="5">
                  <c:v>2021H1</c:v>
                </c:pt>
              </c:strCache>
            </c:strRef>
          </c:cat>
          <c:val>
            <c:numRef>
              <c:extLst>
                <c:ext xmlns:c15="http://schemas.microsoft.com/office/drawing/2012/chart" uri="{02D57815-91ED-43cb-92C2-25804820EDAC}">
                  <c15:fullRef>
                    <c15:sqref>'3.20. ábra'!$D$13:$K$13</c15:sqref>
                  </c15:fullRef>
                </c:ext>
              </c:extLst>
              <c:f>'3.20. ábra'!$F$13:$K$13</c:f>
              <c:numCache>
                <c:formatCode>0.0</c:formatCode>
                <c:ptCount val="6"/>
                <c:pt idx="0">
                  <c:v>0.95238095238095266</c:v>
                </c:pt>
                <c:pt idx="1">
                  <c:v>6.8789808917197455</c:v>
                </c:pt>
                <c:pt idx="2">
                  <c:v>10.256410256410257</c:v>
                </c:pt>
                <c:pt idx="3">
                  <c:v>9.2169351817159981</c:v>
                </c:pt>
                <c:pt idx="4">
                  <c:v>11.784975878704342</c:v>
                </c:pt>
                <c:pt idx="5">
                  <c:v>10.826086956521738</c:v>
                </c:pt>
              </c:numCache>
            </c:numRef>
          </c:val>
          <c:smooth val="0"/>
          <c:extLst>
            <c:ext xmlns:c16="http://schemas.microsoft.com/office/drawing/2014/chart" uri="{C3380CC4-5D6E-409C-BE32-E72D297353CC}">
              <c16:uniqueId val="{00000001-DC39-4524-94F1-DEACCD5C6B90}"/>
            </c:ext>
          </c:extLst>
        </c:ser>
        <c:dLbls>
          <c:showLegendKey val="0"/>
          <c:showVal val="0"/>
          <c:showCatName val="0"/>
          <c:showSerName val="0"/>
          <c:showPercent val="0"/>
          <c:showBubbleSize val="0"/>
        </c:dLbls>
        <c:marker val="1"/>
        <c:smooth val="0"/>
        <c:axId val="1156880672"/>
        <c:axId val="1156884608"/>
      </c:lineChart>
      <c:catAx>
        <c:axId val="782115816"/>
        <c:scaling>
          <c:orientation val="minMax"/>
        </c:scaling>
        <c:delete val="0"/>
        <c:axPos val="b"/>
        <c:numFmt formatCode="General" sourceLinked="1"/>
        <c:majorTickMark val="none"/>
        <c:minorTickMark val="none"/>
        <c:tickLblPos val="nextTo"/>
        <c:spPr>
          <a:noFill/>
          <a:ln w="9525" cap="flat" cmpd="sng" algn="ctr">
            <a:solidFill>
              <a:srgbClr val="0A2146"/>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82109256"/>
        <c:crosses val="autoZero"/>
        <c:auto val="1"/>
        <c:lblAlgn val="ctr"/>
        <c:lblOffset val="100"/>
        <c:noMultiLvlLbl val="0"/>
      </c:catAx>
      <c:valAx>
        <c:axId val="782109256"/>
        <c:scaling>
          <c:orientation val="minMax"/>
        </c:scaling>
        <c:delete val="0"/>
        <c:axPos val="l"/>
        <c:majorGridlines>
          <c:spPr>
            <a:ln w="9525" cap="flat" cmpd="sng" algn="ctr">
              <a:solidFill>
                <a:schemeClr val="bg1">
                  <a:lumMod val="75000"/>
                </a:schemeClr>
              </a:solidFill>
              <a:prstDash val="sysDot"/>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USD bn</a:t>
                </a:r>
              </a:p>
            </c:rich>
          </c:tx>
          <c:layout>
            <c:manualLayout>
              <c:xMode val="edge"/>
              <c:yMode val="edge"/>
              <c:x val="7.9318111403914912E-2"/>
              <c:y val="1.3573437473040047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rgbClr val="0A2146"/>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82115816"/>
        <c:crosses val="autoZero"/>
        <c:crossBetween val="between"/>
      </c:valAx>
      <c:valAx>
        <c:axId val="1156884608"/>
        <c:scaling>
          <c:orientation val="minMax"/>
          <c:max val="20"/>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0.86783099689829113"/>
              <c:y val="5.033962350965382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rgbClr val="0A2146"/>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56880672"/>
        <c:crosses val="max"/>
        <c:crossBetween val="between"/>
        <c:majorUnit val="5"/>
      </c:valAx>
      <c:catAx>
        <c:axId val="1156880672"/>
        <c:scaling>
          <c:orientation val="minMax"/>
        </c:scaling>
        <c:delete val="1"/>
        <c:axPos val="b"/>
        <c:numFmt formatCode="General" sourceLinked="1"/>
        <c:majorTickMark val="out"/>
        <c:minorTickMark val="none"/>
        <c:tickLblPos val="nextTo"/>
        <c:crossAx val="1156884608"/>
        <c:crosses val="autoZero"/>
        <c:auto val="1"/>
        <c:lblAlgn val="ctr"/>
        <c:lblOffset val="100"/>
        <c:noMultiLvlLbl val="0"/>
      </c:catAx>
      <c:spPr>
        <a:solidFill>
          <a:schemeClr val="bg1"/>
        </a:solidFill>
        <a:ln>
          <a:noFill/>
        </a:ln>
        <a:effectLst/>
      </c:spPr>
    </c:plotArea>
    <c:legend>
      <c:legendPos val="b"/>
      <c:layout>
        <c:manualLayout>
          <c:xMode val="edge"/>
          <c:yMode val="edge"/>
          <c:x val="5.0000103928713215E-2"/>
          <c:y val="0.84208454557045653"/>
          <c:w val="0.53922858566185616"/>
          <c:h val="0.1164512651698677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10028014069304"/>
          <c:y val="0.10583120410254133"/>
          <c:w val="0.76227698410959055"/>
          <c:h val="0.42945672381739308"/>
        </c:manualLayout>
      </c:layout>
      <c:barChart>
        <c:barDir val="col"/>
        <c:grouping val="stacked"/>
        <c:varyColors val="0"/>
        <c:ser>
          <c:idx val="0"/>
          <c:order val="0"/>
          <c:tx>
            <c:strRef>
              <c:f>'3.21. ábra'!$B$12</c:f>
              <c:strCache>
                <c:ptCount val="1"/>
                <c:pt idx="0">
                  <c:v>tiszta közlekedés</c:v>
                </c:pt>
              </c:strCache>
            </c:strRef>
          </c:tx>
          <c:spPr>
            <a:solidFill>
              <a:srgbClr val="0A2146"/>
            </a:solidFill>
            <a:ln>
              <a:noFill/>
            </a:ln>
            <a:effectLst/>
          </c:spPr>
          <c:invertIfNegative val="0"/>
          <c:cat>
            <c:numRef>
              <c:f>'3.21. ábra'!$D$11:$E$11</c:f>
              <c:numCache>
                <c:formatCode>General</c:formatCode>
                <c:ptCount val="2"/>
                <c:pt idx="0">
                  <c:v>2018</c:v>
                </c:pt>
                <c:pt idx="1">
                  <c:v>2019</c:v>
                </c:pt>
              </c:numCache>
            </c:numRef>
          </c:cat>
          <c:val>
            <c:numRef>
              <c:f>'3.21. ábra'!$D$12:$E$12</c:f>
              <c:numCache>
                <c:formatCode>0.00</c:formatCode>
                <c:ptCount val="2"/>
                <c:pt idx="0">
                  <c:v>327.36</c:v>
                </c:pt>
                <c:pt idx="1">
                  <c:v>340.22999999999996</c:v>
                </c:pt>
              </c:numCache>
            </c:numRef>
          </c:val>
          <c:extLst>
            <c:ext xmlns:c16="http://schemas.microsoft.com/office/drawing/2014/chart" uri="{C3380CC4-5D6E-409C-BE32-E72D297353CC}">
              <c16:uniqueId val="{00000000-5669-47FD-99A8-52E5B5D0D121}"/>
            </c:ext>
          </c:extLst>
        </c:ser>
        <c:ser>
          <c:idx val="1"/>
          <c:order val="1"/>
          <c:tx>
            <c:strRef>
              <c:f>'3.21. ábra'!$B$13</c:f>
              <c:strCache>
                <c:ptCount val="1"/>
                <c:pt idx="0">
                  <c:v>földhasználat és élő természeti erőforrások használata</c:v>
                </c:pt>
              </c:strCache>
            </c:strRef>
          </c:tx>
          <c:spPr>
            <a:solidFill>
              <a:srgbClr val="219BD2"/>
            </a:solidFill>
            <a:ln>
              <a:noFill/>
            </a:ln>
            <a:effectLst/>
          </c:spPr>
          <c:invertIfNegative val="0"/>
          <c:cat>
            <c:numRef>
              <c:f>'3.21. ábra'!$D$11:$E$11</c:f>
              <c:numCache>
                <c:formatCode>General</c:formatCode>
                <c:ptCount val="2"/>
                <c:pt idx="0">
                  <c:v>2018</c:v>
                </c:pt>
                <c:pt idx="1">
                  <c:v>2019</c:v>
                </c:pt>
              </c:numCache>
            </c:numRef>
          </c:cat>
          <c:val>
            <c:numRef>
              <c:f>'3.21. ábra'!$D$13:$E$13</c:f>
              <c:numCache>
                <c:formatCode>0.00</c:formatCode>
                <c:ptCount val="2"/>
                <c:pt idx="0">
                  <c:v>32.58</c:v>
                </c:pt>
                <c:pt idx="1">
                  <c:v>35.32</c:v>
                </c:pt>
              </c:numCache>
            </c:numRef>
          </c:val>
          <c:extLst>
            <c:ext xmlns:c16="http://schemas.microsoft.com/office/drawing/2014/chart" uri="{C3380CC4-5D6E-409C-BE32-E72D297353CC}">
              <c16:uniqueId val="{00000001-5669-47FD-99A8-52E5B5D0D121}"/>
            </c:ext>
          </c:extLst>
        </c:ser>
        <c:ser>
          <c:idx val="2"/>
          <c:order val="2"/>
          <c:tx>
            <c:strRef>
              <c:f>'3.21. ábra'!$B$14</c:f>
              <c:strCache>
                <c:ptCount val="1"/>
                <c:pt idx="0">
                  <c:v>adaptáció</c:v>
                </c:pt>
              </c:strCache>
            </c:strRef>
          </c:tx>
          <c:spPr>
            <a:solidFill>
              <a:srgbClr val="D9111A"/>
            </a:solidFill>
            <a:ln>
              <a:noFill/>
            </a:ln>
            <a:effectLst/>
          </c:spPr>
          <c:invertIfNegative val="0"/>
          <c:cat>
            <c:numRef>
              <c:f>'3.21. ábra'!$D$11:$E$11</c:f>
              <c:numCache>
                <c:formatCode>General</c:formatCode>
                <c:ptCount val="2"/>
                <c:pt idx="0">
                  <c:v>2018</c:v>
                </c:pt>
                <c:pt idx="1">
                  <c:v>2019</c:v>
                </c:pt>
              </c:numCache>
            </c:numRef>
          </c:cat>
          <c:val>
            <c:numRef>
              <c:f>'3.21. ábra'!$D$14:$E$14</c:f>
              <c:numCache>
                <c:formatCode>0.00</c:formatCode>
                <c:ptCount val="2"/>
                <c:pt idx="0">
                  <c:v>0.67</c:v>
                </c:pt>
                <c:pt idx="1">
                  <c:v>7.6</c:v>
                </c:pt>
              </c:numCache>
            </c:numRef>
          </c:val>
          <c:extLst>
            <c:ext xmlns:c16="http://schemas.microsoft.com/office/drawing/2014/chart" uri="{C3380CC4-5D6E-409C-BE32-E72D297353CC}">
              <c16:uniqueId val="{00000002-5669-47FD-99A8-52E5B5D0D121}"/>
            </c:ext>
          </c:extLst>
        </c:ser>
        <c:ser>
          <c:idx val="3"/>
          <c:order val="3"/>
          <c:tx>
            <c:strRef>
              <c:f>'3.21. ábra'!$B$15</c:f>
              <c:strCache>
                <c:ptCount val="1"/>
                <c:pt idx="0">
                  <c:v>hulladék- és vízgazdálkodás</c:v>
                </c:pt>
              </c:strCache>
            </c:strRef>
          </c:tx>
          <c:spPr>
            <a:solidFill>
              <a:srgbClr val="E57200"/>
            </a:solidFill>
            <a:ln>
              <a:noFill/>
            </a:ln>
            <a:effectLst/>
          </c:spPr>
          <c:invertIfNegative val="0"/>
          <c:cat>
            <c:numRef>
              <c:f>'3.21. ábra'!$D$11:$E$11</c:f>
              <c:numCache>
                <c:formatCode>General</c:formatCode>
                <c:ptCount val="2"/>
                <c:pt idx="0">
                  <c:v>2018</c:v>
                </c:pt>
                <c:pt idx="1">
                  <c:v>2019</c:v>
                </c:pt>
              </c:numCache>
            </c:numRef>
          </c:cat>
          <c:val>
            <c:numRef>
              <c:f>'3.21. ábra'!$D$15:$E$15</c:f>
              <c:numCache>
                <c:formatCode>0.00</c:formatCode>
                <c:ptCount val="2"/>
                <c:pt idx="0">
                  <c:v>4.3600000000000003</c:v>
                </c:pt>
                <c:pt idx="1">
                  <c:v>2.6599999999999997</c:v>
                </c:pt>
              </c:numCache>
            </c:numRef>
          </c:val>
          <c:extLst>
            <c:ext xmlns:c16="http://schemas.microsoft.com/office/drawing/2014/chart" uri="{C3380CC4-5D6E-409C-BE32-E72D297353CC}">
              <c16:uniqueId val="{00000003-5669-47FD-99A8-52E5B5D0D121}"/>
            </c:ext>
          </c:extLst>
        </c:ser>
        <c:ser>
          <c:idx val="4"/>
          <c:order val="4"/>
          <c:tx>
            <c:strRef>
              <c:f>'3.21. ábra'!$B$16</c:f>
              <c:strCache>
                <c:ptCount val="1"/>
                <c:pt idx="0">
                  <c:v>energiahatékonyság</c:v>
                </c:pt>
              </c:strCache>
            </c:strRef>
          </c:tx>
          <c:spPr>
            <a:solidFill>
              <a:srgbClr val="F6A800"/>
            </a:solidFill>
            <a:ln>
              <a:noFill/>
            </a:ln>
            <a:effectLst/>
          </c:spPr>
          <c:invertIfNegative val="0"/>
          <c:cat>
            <c:numRef>
              <c:f>'3.21. ábra'!$D$11:$E$11</c:f>
              <c:numCache>
                <c:formatCode>General</c:formatCode>
                <c:ptCount val="2"/>
                <c:pt idx="0">
                  <c:v>2018</c:v>
                </c:pt>
                <c:pt idx="1">
                  <c:v>2019</c:v>
                </c:pt>
              </c:numCache>
            </c:numRef>
          </c:cat>
          <c:val>
            <c:numRef>
              <c:f>'3.21. ábra'!$D$16:$E$16</c:f>
              <c:numCache>
                <c:formatCode>0.00</c:formatCode>
                <c:ptCount val="2"/>
                <c:pt idx="0">
                  <c:v>2.2400000000000002</c:v>
                </c:pt>
                <c:pt idx="1">
                  <c:v>4.4799999999999995</c:v>
                </c:pt>
              </c:numCache>
            </c:numRef>
          </c:val>
          <c:extLst>
            <c:ext xmlns:c16="http://schemas.microsoft.com/office/drawing/2014/chart" uri="{C3380CC4-5D6E-409C-BE32-E72D297353CC}">
              <c16:uniqueId val="{00000004-5669-47FD-99A8-52E5B5D0D121}"/>
            </c:ext>
          </c:extLst>
        </c:ser>
        <c:ser>
          <c:idx val="5"/>
          <c:order val="5"/>
          <c:tx>
            <c:strRef>
              <c:f>'3.21. ábra'!$B$17</c:f>
              <c:strCache>
                <c:ptCount val="1"/>
                <c:pt idx="0">
                  <c:v>megújuló energia</c:v>
                </c:pt>
              </c:strCache>
            </c:strRef>
          </c:tx>
          <c:spPr>
            <a:solidFill>
              <a:srgbClr val="70AD47"/>
            </a:solidFill>
            <a:ln>
              <a:noFill/>
            </a:ln>
            <a:effectLst/>
          </c:spPr>
          <c:invertIfNegative val="0"/>
          <c:cat>
            <c:numRef>
              <c:f>'3.21. ábra'!$D$11:$E$11</c:f>
              <c:numCache>
                <c:formatCode>General</c:formatCode>
                <c:ptCount val="2"/>
                <c:pt idx="0">
                  <c:v>2018</c:v>
                </c:pt>
                <c:pt idx="1">
                  <c:v>2019</c:v>
                </c:pt>
              </c:numCache>
            </c:numRef>
          </c:cat>
          <c:val>
            <c:numRef>
              <c:f>'3.21. ábra'!$D$17:$E$17</c:f>
              <c:numCache>
                <c:formatCode>0.00</c:formatCode>
                <c:ptCount val="2"/>
                <c:pt idx="0">
                  <c:v>4.8600000000000003</c:v>
                </c:pt>
                <c:pt idx="1">
                  <c:v>0.84</c:v>
                </c:pt>
              </c:numCache>
            </c:numRef>
          </c:val>
          <c:extLst>
            <c:ext xmlns:c16="http://schemas.microsoft.com/office/drawing/2014/chart" uri="{C3380CC4-5D6E-409C-BE32-E72D297353CC}">
              <c16:uniqueId val="{00000005-5669-47FD-99A8-52E5B5D0D121}"/>
            </c:ext>
          </c:extLst>
        </c:ser>
        <c:dLbls>
          <c:showLegendKey val="0"/>
          <c:showVal val="0"/>
          <c:showCatName val="0"/>
          <c:showSerName val="0"/>
          <c:showPercent val="0"/>
          <c:showBubbleSize val="0"/>
        </c:dLbls>
        <c:gapWidth val="125"/>
        <c:overlap val="100"/>
        <c:axId val="805058632"/>
        <c:axId val="805058960"/>
      </c:barChart>
      <c:lineChart>
        <c:grouping val="standard"/>
        <c:varyColors val="0"/>
        <c:ser>
          <c:idx val="6"/>
          <c:order val="6"/>
          <c:spPr>
            <a:ln w="28575" cap="rnd">
              <a:solidFill>
                <a:schemeClr val="accent1">
                  <a:lumMod val="60000"/>
                </a:schemeClr>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6-5669-47FD-99A8-52E5B5D0D121}"/>
            </c:ext>
          </c:extLst>
        </c:ser>
        <c:dLbls>
          <c:showLegendKey val="0"/>
          <c:showVal val="0"/>
          <c:showCatName val="0"/>
          <c:showSerName val="0"/>
          <c:showPercent val="0"/>
          <c:showBubbleSize val="0"/>
        </c:dLbls>
        <c:marker val="1"/>
        <c:smooth val="0"/>
        <c:axId val="1136405368"/>
        <c:axId val="1136410288"/>
      </c:lineChart>
      <c:catAx>
        <c:axId val="8050586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05058960"/>
        <c:crosses val="autoZero"/>
        <c:auto val="1"/>
        <c:lblAlgn val="ctr"/>
        <c:lblOffset val="100"/>
        <c:noMultiLvlLbl val="0"/>
      </c:catAx>
      <c:valAx>
        <c:axId val="805058960"/>
        <c:scaling>
          <c:orientation val="minMax"/>
          <c:max val="400"/>
          <c:min val="0"/>
        </c:scaling>
        <c:delete val="0"/>
        <c:axPos val="l"/>
        <c:majorGridlines>
          <c:spPr>
            <a:ln w="9525" cap="flat" cmpd="sng" algn="ctr">
              <a:solidFill>
                <a:schemeClr val="bg1">
                  <a:lumMod val="75000"/>
                </a:schemeClr>
              </a:solidFill>
              <a:prstDash val="sysDot"/>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mrd HUF</a:t>
                </a:r>
              </a:p>
            </c:rich>
          </c:tx>
          <c:layout>
            <c:manualLayout>
              <c:xMode val="edge"/>
              <c:yMode val="edge"/>
              <c:x val="6.6269467308280344E-2"/>
              <c:y val="3.6794217180154483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05058632"/>
        <c:crosses val="autoZero"/>
        <c:crossBetween val="between"/>
        <c:majorUnit val="100"/>
      </c:valAx>
      <c:valAx>
        <c:axId val="1136410288"/>
        <c:scaling>
          <c:orientation val="minMax"/>
          <c:max val="400"/>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mrd HUF</a:t>
                </a:r>
              </a:p>
            </c:rich>
          </c:tx>
          <c:layout>
            <c:manualLayout>
              <c:xMode val="edge"/>
              <c:yMode val="edge"/>
              <c:x val="0.77583248191852372"/>
              <c:y val="3.6794217180154483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6405368"/>
        <c:crosses val="max"/>
        <c:crossBetween val="between"/>
        <c:majorUnit val="100"/>
      </c:valAx>
      <c:catAx>
        <c:axId val="1136405368"/>
        <c:scaling>
          <c:orientation val="minMax"/>
        </c:scaling>
        <c:delete val="1"/>
        <c:axPos val="b"/>
        <c:majorTickMark val="out"/>
        <c:minorTickMark val="none"/>
        <c:tickLblPos val="nextTo"/>
        <c:crossAx val="1136410288"/>
        <c:crosses val="autoZero"/>
        <c:auto val="1"/>
        <c:lblAlgn val="ctr"/>
        <c:lblOffset val="100"/>
        <c:noMultiLvlLbl val="0"/>
      </c:catAx>
      <c:spPr>
        <a:solidFill>
          <a:schemeClr val="bg1"/>
        </a:solidFill>
        <a:ln>
          <a:noFill/>
        </a:ln>
        <a:effectLst/>
      </c:spPr>
    </c:plotArea>
    <c:legend>
      <c:legendPos val="b"/>
      <c:legendEntry>
        <c:idx val="6"/>
        <c:delete val="1"/>
      </c:legendEntry>
      <c:layout>
        <c:manualLayout>
          <c:xMode val="edge"/>
          <c:yMode val="edge"/>
          <c:x val="3.3096206162888539E-2"/>
          <c:y val="0.63019085209436365"/>
          <c:w val="0.95227790992840855"/>
          <c:h val="0.346652283692314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10028014069304"/>
          <c:y val="0.10583120410254133"/>
          <c:w val="0.76227698410959055"/>
          <c:h val="0.42945672381739308"/>
        </c:manualLayout>
      </c:layout>
      <c:barChart>
        <c:barDir val="col"/>
        <c:grouping val="stacked"/>
        <c:varyColors val="0"/>
        <c:ser>
          <c:idx val="0"/>
          <c:order val="0"/>
          <c:tx>
            <c:strRef>
              <c:f>'3.21. ábra'!$C$12</c:f>
              <c:strCache>
                <c:ptCount val="1"/>
                <c:pt idx="0">
                  <c:v>Clean Transportation</c:v>
                </c:pt>
              </c:strCache>
            </c:strRef>
          </c:tx>
          <c:spPr>
            <a:solidFill>
              <a:srgbClr val="0A2146"/>
            </a:solidFill>
            <a:ln>
              <a:noFill/>
            </a:ln>
            <a:effectLst/>
          </c:spPr>
          <c:invertIfNegative val="0"/>
          <c:cat>
            <c:numRef>
              <c:f>'3.21. ábra'!$D$11:$E$11</c:f>
              <c:numCache>
                <c:formatCode>General</c:formatCode>
                <c:ptCount val="2"/>
                <c:pt idx="0">
                  <c:v>2018</c:v>
                </c:pt>
                <c:pt idx="1">
                  <c:v>2019</c:v>
                </c:pt>
              </c:numCache>
            </c:numRef>
          </c:cat>
          <c:val>
            <c:numRef>
              <c:f>'3.21. ábra'!$D$12:$E$12</c:f>
              <c:numCache>
                <c:formatCode>0.00</c:formatCode>
                <c:ptCount val="2"/>
                <c:pt idx="0">
                  <c:v>327.36</c:v>
                </c:pt>
                <c:pt idx="1">
                  <c:v>340.22999999999996</c:v>
                </c:pt>
              </c:numCache>
            </c:numRef>
          </c:val>
          <c:extLst>
            <c:ext xmlns:c16="http://schemas.microsoft.com/office/drawing/2014/chart" uri="{C3380CC4-5D6E-409C-BE32-E72D297353CC}">
              <c16:uniqueId val="{00000000-9C68-423C-B6B4-F9801EB16A72}"/>
            </c:ext>
          </c:extLst>
        </c:ser>
        <c:ser>
          <c:idx val="1"/>
          <c:order val="1"/>
          <c:tx>
            <c:strRef>
              <c:f>'3.21. ábra'!$C$13</c:f>
              <c:strCache>
                <c:ptCount val="1"/>
                <c:pt idx="0">
                  <c:v>Land Use and Living Natural Resources</c:v>
                </c:pt>
              </c:strCache>
            </c:strRef>
          </c:tx>
          <c:spPr>
            <a:solidFill>
              <a:srgbClr val="219BD2"/>
            </a:solidFill>
            <a:ln>
              <a:noFill/>
            </a:ln>
            <a:effectLst/>
          </c:spPr>
          <c:invertIfNegative val="0"/>
          <c:cat>
            <c:numRef>
              <c:f>'3.21. ábra'!$D$11:$E$11</c:f>
              <c:numCache>
                <c:formatCode>General</c:formatCode>
                <c:ptCount val="2"/>
                <c:pt idx="0">
                  <c:v>2018</c:v>
                </c:pt>
                <c:pt idx="1">
                  <c:v>2019</c:v>
                </c:pt>
              </c:numCache>
            </c:numRef>
          </c:cat>
          <c:val>
            <c:numRef>
              <c:f>'3.21. ábra'!$D$13:$E$13</c:f>
              <c:numCache>
                <c:formatCode>0.00</c:formatCode>
                <c:ptCount val="2"/>
                <c:pt idx="0">
                  <c:v>32.58</c:v>
                </c:pt>
                <c:pt idx="1">
                  <c:v>35.32</c:v>
                </c:pt>
              </c:numCache>
            </c:numRef>
          </c:val>
          <c:extLst>
            <c:ext xmlns:c16="http://schemas.microsoft.com/office/drawing/2014/chart" uri="{C3380CC4-5D6E-409C-BE32-E72D297353CC}">
              <c16:uniqueId val="{00000001-9C68-423C-B6B4-F9801EB16A72}"/>
            </c:ext>
          </c:extLst>
        </c:ser>
        <c:ser>
          <c:idx val="2"/>
          <c:order val="2"/>
          <c:tx>
            <c:strRef>
              <c:f>'3.21. ábra'!$C$14</c:f>
              <c:strCache>
                <c:ptCount val="1"/>
                <c:pt idx="0">
                  <c:v>Adaptation</c:v>
                </c:pt>
              </c:strCache>
            </c:strRef>
          </c:tx>
          <c:spPr>
            <a:solidFill>
              <a:srgbClr val="D9111A"/>
            </a:solidFill>
            <a:ln>
              <a:noFill/>
            </a:ln>
            <a:effectLst/>
          </c:spPr>
          <c:invertIfNegative val="0"/>
          <c:cat>
            <c:numRef>
              <c:f>'3.21. ábra'!$D$11:$E$11</c:f>
              <c:numCache>
                <c:formatCode>General</c:formatCode>
                <c:ptCount val="2"/>
                <c:pt idx="0">
                  <c:v>2018</c:v>
                </c:pt>
                <c:pt idx="1">
                  <c:v>2019</c:v>
                </c:pt>
              </c:numCache>
            </c:numRef>
          </c:cat>
          <c:val>
            <c:numRef>
              <c:f>'3.21. ábra'!$D$14:$E$14</c:f>
              <c:numCache>
                <c:formatCode>0.00</c:formatCode>
                <c:ptCount val="2"/>
                <c:pt idx="0">
                  <c:v>0.67</c:v>
                </c:pt>
                <c:pt idx="1">
                  <c:v>7.6</c:v>
                </c:pt>
              </c:numCache>
            </c:numRef>
          </c:val>
          <c:extLst>
            <c:ext xmlns:c16="http://schemas.microsoft.com/office/drawing/2014/chart" uri="{C3380CC4-5D6E-409C-BE32-E72D297353CC}">
              <c16:uniqueId val="{00000002-9C68-423C-B6B4-F9801EB16A72}"/>
            </c:ext>
          </c:extLst>
        </c:ser>
        <c:ser>
          <c:idx val="3"/>
          <c:order val="3"/>
          <c:tx>
            <c:strRef>
              <c:f>'3.21. ábra'!$C$15</c:f>
              <c:strCache>
                <c:ptCount val="1"/>
                <c:pt idx="0">
                  <c:v>Waste and Water Management</c:v>
                </c:pt>
              </c:strCache>
            </c:strRef>
          </c:tx>
          <c:spPr>
            <a:solidFill>
              <a:srgbClr val="E57200"/>
            </a:solidFill>
            <a:ln>
              <a:noFill/>
            </a:ln>
            <a:effectLst/>
          </c:spPr>
          <c:invertIfNegative val="0"/>
          <c:cat>
            <c:numRef>
              <c:f>'3.21. ábra'!$D$11:$E$11</c:f>
              <c:numCache>
                <c:formatCode>General</c:formatCode>
                <c:ptCount val="2"/>
                <c:pt idx="0">
                  <c:v>2018</c:v>
                </c:pt>
                <c:pt idx="1">
                  <c:v>2019</c:v>
                </c:pt>
              </c:numCache>
            </c:numRef>
          </c:cat>
          <c:val>
            <c:numRef>
              <c:f>'3.21. ábra'!$D$15:$E$15</c:f>
              <c:numCache>
                <c:formatCode>0.00</c:formatCode>
                <c:ptCount val="2"/>
                <c:pt idx="0">
                  <c:v>4.3600000000000003</c:v>
                </c:pt>
                <c:pt idx="1">
                  <c:v>2.6599999999999997</c:v>
                </c:pt>
              </c:numCache>
            </c:numRef>
          </c:val>
          <c:extLst>
            <c:ext xmlns:c16="http://schemas.microsoft.com/office/drawing/2014/chart" uri="{C3380CC4-5D6E-409C-BE32-E72D297353CC}">
              <c16:uniqueId val="{00000003-9C68-423C-B6B4-F9801EB16A72}"/>
            </c:ext>
          </c:extLst>
        </c:ser>
        <c:ser>
          <c:idx val="4"/>
          <c:order val="4"/>
          <c:tx>
            <c:strRef>
              <c:f>'3.21. ábra'!$C$16</c:f>
              <c:strCache>
                <c:ptCount val="1"/>
                <c:pt idx="0">
                  <c:v>Energy Efficiency</c:v>
                </c:pt>
              </c:strCache>
            </c:strRef>
          </c:tx>
          <c:spPr>
            <a:solidFill>
              <a:srgbClr val="F6A800"/>
            </a:solidFill>
            <a:ln>
              <a:noFill/>
            </a:ln>
            <a:effectLst/>
          </c:spPr>
          <c:invertIfNegative val="0"/>
          <c:cat>
            <c:numRef>
              <c:f>'3.21. ábra'!$D$11:$E$11</c:f>
              <c:numCache>
                <c:formatCode>General</c:formatCode>
                <c:ptCount val="2"/>
                <c:pt idx="0">
                  <c:v>2018</c:v>
                </c:pt>
                <c:pt idx="1">
                  <c:v>2019</c:v>
                </c:pt>
              </c:numCache>
            </c:numRef>
          </c:cat>
          <c:val>
            <c:numRef>
              <c:f>'3.21. ábra'!$D$16:$E$16</c:f>
              <c:numCache>
                <c:formatCode>0.00</c:formatCode>
                <c:ptCount val="2"/>
                <c:pt idx="0">
                  <c:v>2.2400000000000002</c:v>
                </c:pt>
                <c:pt idx="1">
                  <c:v>4.4799999999999995</c:v>
                </c:pt>
              </c:numCache>
            </c:numRef>
          </c:val>
          <c:extLst>
            <c:ext xmlns:c16="http://schemas.microsoft.com/office/drawing/2014/chart" uri="{C3380CC4-5D6E-409C-BE32-E72D297353CC}">
              <c16:uniqueId val="{00000004-9C68-423C-B6B4-F9801EB16A72}"/>
            </c:ext>
          </c:extLst>
        </c:ser>
        <c:ser>
          <c:idx val="5"/>
          <c:order val="5"/>
          <c:tx>
            <c:strRef>
              <c:f>'3.21. ábra'!$C$17</c:f>
              <c:strCache>
                <c:ptCount val="1"/>
                <c:pt idx="0">
                  <c:v>Renewable Energy</c:v>
                </c:pt>
              </c:strCache>
            </c:strRef>
          </c:tx>
          <c:spPr>
            <a:solidFill>
              <a:srgbClr val="70AD47"/>
            </a:solidFill>
            <a:ln>
              <a:noFill/>
            </a:ln>
            <a:effectLst/>
          </c:spPr>
          <c:invertIfNegative val="0"/>
          <c:cat>
            <c:numRef>
              <c:f>'3.21. ábra'!$D$11:$E$11</c:f>
              <c:numCache>
                <c:formatCode>General</c:formatCode>
                <c:ptCount val="2"/>
                <c:pt idx="0">
                  <c:v>2018</c:v>
                </c:pt>
                <c:pt idx="1">
                  <c:v>2019</c:v>
                </c:pt>
              </c:numCache>
            </c:numRef>
          </c:cat>
          <c:val>
            <c:numRef>
              <c:f>'3.21. ábra'!$D$17:$E$17</c:f>
              <c:numCache>
                <c:formatCode>0.00</c:formatCode>
                <c:ptCount val="2"/>
                <c:pt idx="0">
                  <c:v>4.8600000000000003</c:v>
                </c:pt>
                <c:pt idx="1">
                  <c:v>0.84</c:v>
                </c:pt>
              </c:numCache>
            </c:numRef>
          </c:val>
          <c:extLst>
            <c:ext xmlns:c16="http://schemas.microsoft.com/office/drawing/2014/chart" uri="{C3380CC4-5D6E-409C-BE32-E72D297353CC}">
              <c16:uniqueId val="{00000005-9C68-423C-B6B4-F9801EB16A72}"/>
            </c:ext>
          </c:extLst>
        </c:ser>
        <c:dLbls>
          <c:showLegendKey val="0"/>
          <c:showVal val="0"/>
          <c:showCatName val="0"/>
          <c:showSerName val="0"/>
          <c:showPercent val="0"/>
          <c:showBubbleSize val="0"/>
        </c:dLbls>
        <c:gapWidth val="125"/>
        <c:overlap val="100"/>
        <c:axId val="805058632"/>
        <c:axId val="805058960"/>
      </c:barChart>
      <c:lineChart>
        <c:grouping val="standard"/>
        <c:varyColors val="0"/>
        <c:ser>
          <c:idx val="6"/>
          <c:order val="6"/>
          <c:spPr>
            <a:ln w="28575" cap="rnd">
              <a:solidFill>
                <a:schemeClr val="accent1">
                  <a:lumMod val="60000"/>
                </a:schemeClr>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6-9C68-423C-B6B4-F9801EB16A72}"/>
            </c:ext>
          </c:extLst>
        </c:ser>
        <c:dLbls>
          <c:showLegendKey val="0"/>
          <c:showVal val="0"/>
          <c:showCatName val="0"/>
          <c:showSerName val="0"/>
          <c:showPercent val="0"/>
          <c:showBubbleSize val="0"/>
        </c:dLbls>
        <c:marker val="1"/>
        <c:smooth val="0"/>
        <c:axId val="1136405368"/>
        <c:axId val="1136410288"/>
      </c:lineChart>
      <c:catAx>
        <c:axId val="8050586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05058960"/>
        <c:crosses val="autoZero"/>
        <c:auto val="1"/>
        <c:lblAlgn val="ctr"/>
        <c:lblOffset val="100"/>
        <c:noMultiLvlLbl val="0"/>
      </c:catAx>
      <c:valAx>
        <c:axId val="805058960"/>
        <c:scaling>
          <c:orientation val="minMax"/>
          <c:max val="400"/>
          <c:min val="0"/>
        </c:scaling>
        <c:delete val="0"/>
        <c:axPos val="l"/>
        <c:majorGridlines>
          <c:spPr>
            <a:ln w="9525" cap="flat" cmpd="sng" algn="ctr">
              <a:solidFill>
                <a:schemeClr val="bg1">
                  <a:lumMod val="75000"/>
                </a:schemeClr>
              </a:solidFill>
              <a:prstDash val="sysDot"/>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HUF bn</a:t>
                </a:r>
              </a:p>
            </c:rich>
          </c:tx>
          <c:layout>
            <c:manualLayout>
              <c:xMode val="edge"/>
              <c:yMode val="edge"/>
              <c:x val="6.6269467308280344E-2"/>
              <c:y val="3.6794217180154483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05058632"/>
        <c:crosses val="autoZero"/>
        <c:crossBetween val="between"/>
        <c:majorUnit val="100"/>
      </c:valAx>
      <c:valAx>
        <c:axId val="1136410288"/>
        <c:scaling>
          <c:orientation val="minMax"/>
          <c:max val="400"/>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HUF bn</a:t>
                </a:r>
              </a:p>
            </c:rich>
          </c:tx>
          <c:layout>
            <c:manualLayout>
              <c:xMode val="edge"/>
              <c:yMode val="edge"/>
              <c:x val="0.77583248191852372"/>
              <c:y val="3.6794217180154483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6405368"/>
        <c:crosses val="max"/>
        <c:crossBetween val="between"/>
        <c:majorUnit val="100"/>
      </c:valAx>
      <c:catAx>
        <c:axId val="1136405368"/>
        <c:scaling>
          <c:orientation val="minMax"/>
        </c:scaling>
        <c:delete val="1"/>
        <c:axPos val="b"/>
        <c:majorTickMark val="out"/>
        <c:minorTickMark val="none"/>
        <c:tickLblPos val="nextTo"/>
        <c:crossAx val="1136410288"/>
        <c:crosses val="autoZero"/>
        <c:auto val="1"/>
        <c:lblAlgn val="ctr"/>
        <c:lblOffset val="100"/>
        <c:noMultiLvlLbl val="0"/>
      </c:catAx>
      <c:spPr>
        <a:solidFill>
          <a:schemeClr val="bg1"/>
        </a:solidFill>
        <a:ln>
          <a:noFill/>
        </a:ln>
        <a:effectLst/>
      </c:spPr>
    </c:plotArea>
    <c:legend>
      <c:legendPos val="b"/>
      <c:legendEntry>
        <c:idx val="6"/>
        <c:delete val="1"/>
      </c:legendEntry>
      <c:layout>
        <c:manualLayout>
          <c:xMode val="edge"/>
          <c:yMode val="edge"/>
          <c:x val="3.3096206162888539E-2"/>
          <c:y val="0.63019085209436365"/>
          <c:w val="0.95227790992840855"/>
          <c:h val="0.346652283692314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369679259843744"/>
          <c:y val="4.696799842823627E-2"/>
          <c:w val="0.58784534410849154"/>
          <c:h val="0.78350618881967482"/>
        </c:manualLayout>
      </c:layout>
      <c:pieChart>
        <c:varyColors val="1"/>
        <c:ser>
          <c:idx val="0"/>
          <c:order val="0"/>
          <c:tx>
            <c:strRef>
              <c:f>'3.22. ábra'!$D$11</c:f>
              <c:strCache>
                <c:ptCount val="1"/>
                <c:pt idx="0">
                  <c:v>Kibocsátott mennyiség</c:v>
                </c:pt>
              </c:strCache>
            </c:strRef>
          </c:tx>
          <c:spPr>
            <a:ln>
              <a:solidFill>
                <a:srgbClr val="C6EEFF"/>
              </a:solidFill>
            </a:ln>
          </c:spPr>
          <c:dPt>
            <c:idx val="0"/>
            <c:bubble3D val="0"/>
            <c:spPr>
              <a:solidFill>
                <a:srgbClr val="0A2146"/>
              </a:solidFill>
              <a:ln w="19050">
                <a:solidFill>
                  <a:srgbClr val="C6EEFF"/>
                </a:solidFill>
              </a:ln>
              <a:effectLst/>
            </c:spPr>
            <c:extLst>
              <c:ext xmlns:c16="http://schemas.microsoft.com/office/drawing/2014/chart" uri="{C3380CC4-5D6E-409C-BE32-E72D297353CC}">
                <c16:uniqueId val="{00000001-437C-4435-BF19-D7274DCF91FB}"/>
              </c:ext>
            </c:extLst>
          </c:dPt>
          <c:dPt>
            <c:idx val="1"/>
            <c:bubble3D val="0"/>
            <c:spPr>
              <a:solidFill>
                <a:srgbClr val="219BD2"/>
              </a:solidFill>
              <a:ln w="19050">
                <a:solidFill>
                  <a:srgbClr val="C6EEFF"/>
                </a:solidFill>
              </a:ln>
              <a:effectLst/>
            </c:spPr>
            <c:extLst>
              <c:ext xmlns:c16="http://schemas.microsoft.com/office/drawing/2014/chart" uri="{C3380CC4-5D6E-409C-BE32-E72D297353CC}">
                <c16:uniqueId val="{00000003-437C-4435-BF19-D7274DCF91FB}"/>
              </c:ext>
            </c:extLst>
          </c:dPt>
          <c:dPt>
            <c:idx val="2"/>
            <c:bubble3D val="0"/>
            <c:spPr>
              <a:solidFill>
                <a:srgbClr val="339999"/>
              </a:solidFill>
              <a:ln w="19050">
                <a:solidFill>
                  <a:srgbClr val="C6EEFF"/>
                </a:solidFill>
              </a:ln>
              <a:effectLst/>
            </c:spPr>
            <c:extLst>
              <c:ext xmlns:c16="http://schemas.microsoft.com/office/drawing/2014/chart" uri="{C3380CC4-5D6E-409C-BE32-E72D297353CC}">
                <c16:uniqueId val="{00000005-437C-4435-BF19-D7274DCF91FB}"/>
              </c:ext>
            </c:extLst>
          </c:dPt>
          <c:dPt>
            <c:idx val="3"/>
            <c:bubble3D val="0"/>
            <c:spPr>
              <a:solidFill>
                <a:srgbClr val="D9111A"/>
              </a:solidFill>
              <a:ln w="19050">
                <a:solidFill>
                  <a:srgbClr val="C6EEFF"/>
                </a:solidFill>
              </a:ln>
              <a:effectLst/>
            </c:spPr>
            <c:extLst>
              <c:ext xmlns:c16="http://schemas.microsoft.com/office/drawing/2014/chart" uri="{C3380CC4-5D6E-409C-BE32-E72D297353CC}">
                <c16:uniqueId val="{00000007-437C-4435-BF19-D7274DCF91F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'3.22. ábra'!$B$12:$B$15</c:f>
              <c:strCache>
                <c:ptCount val="4"/>
                <c:pt idx="0">
                  <c:v>Euró</c:v>
                </c:pt>
                <c:pt idx="1">
                  <c:v>Japán jen</c:v>
                </c:pt>
                <c:pt idx="2">
                  <c:v>Kínai jüan</c:v>
                </c:pt>
                <c:pt idx="3">
                  <c:v>Forint</c:v>
                </c:pt>
              </c:strCache>
            </c:strRef>
          </c:cat>
          <c:val>
            <c:numRef>
              <c:f>'3.22. ábra'!$D$12:$D$15</c:f>
              <c:numCache>
                <c:formatCode>General</c:formatCode>
                <c:ptCount val="4"/>
                <c:pt idx="0">
                  <c:v>517</c:v>
                </c:pt>
                <c:pt idx="1">
                  <c:v>57</c:v>
                </c:pt>
                <c:pt idx="2">
                  <c:v>50</c:v>
                </c:pt>
                <c:pt idx="3">
                  <c:v>94</c:v>
                </c:pt>
              </c:numCache>
            </c:numRef>
          </c:val>
          <c:extLst>
            <c:ext xmlns:c16="http://schemas.microsoft.com/office/drawing/2014/chart" uri="{C3380CC4-5D6E-409C-BE32-E72D297353CC}">
              <c16:uniqueId val="{00000008-437C-4435-BF19-D7274DCF91F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369679259843744"/>
          <c:y val="4.696799842823627E-2"/>
          <c:w val="0.58784534410849154"/>
          <c:h val="0.78350618881967482"/>
        </c:manualLayout>
      </c:layout>
      <c:pieChart>
        <c:varyColors val="1"/>
        <c:ser>
          <c:idx val="0"/>
          <c:order val="0"/>
          <c:tx>
            <c:strRef>
              <c:f>'3.22. ábra'!$D$11</c:f>
              <c:strCache>
                <c:ptCount val="1"/>
                <c:pt idx="0">
                  <c:v>Kibocsátott mennyiség</c:v>
                </c:pt>
              </c:strCache>
            </c:strRef>
          </c:tx>
          <c:spPr>
            <a:ln>
              <a:solidFill>
                <a:srgbClr val="C6EEFF"/>
              </a:solidFill>
            </a:ln>
          </c:spPr>
          <c:dPt>
            <c:idx val="0"/>
            <c:bubble3D val="0"/>
            <c:spPr>
              <a:solidFill>
                <a:srgbClr val="0A2146"/>
              </a:solidFill>
              <a:ln w="19050">
                <a:solidFill>
                  <a:srgbClr val="C6EEFF"/>
                </a:solidFill>
              </a:ln>
              <a:effectLst/>
            </c:spPr>
            <c:extLst>
              <c:ext xmlns:c16="http://schemas.microsoft.com/office/drawing/2014/chart" uri="{C3380CC4-5D6E-409C-BE32-E72D297353CC}">
                <c16:uniqueId val="{00000001-EAF7-4016-94D0-77677CD14CA9}"/>
              </c:ext>
            </c:extLst>
          </c:dPt>
          <c:dPt>
            <c:idx val="1"/>
            <c:bubble3D val="0"/>
            <c:spPr>
              <a:solidFill>
                <a:srgbClr val="219BD2"/>
              </a:solidFill>
              <a:ln w="19050">
                <a:solidFill>
                  <a:srgbClr val="C6EEFF"/>
                </a:solidFill>
              </a:ln>
              <a:effectLst/>
            </c:spPr>
            <c:extLst>
              <c:ext xmlns:c16="http://schemas.microsoft.com/office/drawing/2014/chart" uri="{C3380CC4-5D6E-409C-BE32-E72D297353CC}">
                <c16:uniqueId val="{00000003-EAF7-4016-94D0-77677CD14CA9}"/>
              </c:ext>
            </c:extLst>
          </c:dPt>
          <c:dPt>
            <c:idx val="2"/>
            <c:bubble3D val="0"/>
            <c:spPr>
              <a:solidFill>
                <a:srgbClr val="339999"/>
              </a:solidFill>
              <a:ln w="19050">
                <a:solidFill>
                  <a:srgbClr val="C6EEFF"/>
                </a:solidFill>
              </a:ln>
              <a:effectLst/>
            </c:spPr>
            <c:extLst>
              <c:ext xmlns:c16="http://schemas.microsoft.com/office/drawing/2014/chart" uri="{C3380CC4-5D6E-409C-BE32-E72D297353CC}">
                <c16:uniqueId val="{00000005-EAF7-4016-94D0-77677CD14CA9}"/>
              </c:ext>
            </c:extLst>
          </c:dPt>
          <c:dPt>
            <c:idx val="3"/>
            <c:bubble3D val="0"/>
            <c:spPr>
              <a:solidFill>
                <a:srgbClr val="D9111A"/>
              </a:solidFill>
              <a:ln w="19050">
                <a:solidFill>
                  <a:srgbClr val="C6EEFF"/>
                </a:solidFill>
              </a:ln>
              <a:effectLst/>
            </c:spPr>
            <c:extLst>
              <c:ext xmlns:c16="http://schemas.microsoft.com/office/drawing/2014/chart" uri="{C3380CC4-5D6E-409C-BE32-E72D297353CC}">
                <c16:uniqueId val="{00000007-EAF7-4016-94D0-77677CD14CA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'3.22. ábra'!$C$12:$C$15</c:f>
              <c:strCache>
                <c:ptCount val="4"/>
                <c:pt idx="0">
                  <c:v>Euro</c:v>
                </c:pt>
                <c:pt idx="1">
                  <c:v>Japanese yen</c:v>
                </c:pt>
                <c:pt idx="2">
                  <c:v>Chinese yuan</c:v>
                </c:pt>
                <c:pt idx="3">
                  <c:v>Hungarian forint</c:v>
                </c:pt>
              </c:strCache>
            </c:strRef>
          </c:cat>
          <c:val>
            <c:numRef>
              <c:f>'3.22. ábra'!$D$12:$D$15</c:f>
              <c:numCache>
                <c:formatCode>General</c:formatCode>
                <c:ptCount val="4"/>
                <c:pt idx="0">
                  <c:v>517</c:v>
                </c:pt>
                <c:pt idx="1">
                  <c:v>57</c:v>
                </c:pt>
                <c:pt idx="2">
                  <c:v>50</c:v>
                </c:pt>
                <c:pt idx="3">
                  <c:v>94</c:v>
                </c:pt>
              </c:numCache>
            </c:numRef>
          </c:val>
          <c:extLst>
            <c:ext xmlns:c16="http://schemas.microsoft.com/office/drawing/2014/chart" uri="{C3380CC4-5D6E-409C-BE32-E72D297353CC}">
              <c16:uniqueId val="{00000008-EAF7-4016-94D0-77677CD14CA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41231610301784"/>
          <c:y val="0.10219861111111113"/>
          <c:w val="0.82282794203371501"/>
          <c:h val="0.48465231481481486"/>
        </c:manualLayout>
      </c:layout>
      <c:lineChart>
        <c:grouping val="standard"/>
        <c:varyColors val="0"/>
        <c:ser>
          <c:idx val="0"/>
          <c:order val="0"/>
          <c:tx>
            <c:strRef>
              <c:f>'3.23. ábra'!$J$11</c:f>
              <c:strCache>
                <c:ptCount val="1"/>
                <c:pt idx="0">
                  <c:v>30Y (2050)</c:v>
                </c:pt>
              </c:strCache>
            </c:strRef>
          </c:tx>
          <c:spPr>
            <a:ln w="28575" cap="rnd">
              <a:solidFill>
                <a:srgbClr val="0A2146"/>
              </a:solidFill>
              <a:round/>
            </a:ln>
            <a:effectLst/>
          </c:spPr>
          <c:marker>
            <c:symbol val="none"/>
          </c:marker>
          <c:cat>
            <c:numRef>
              <c:f>'3.23. ábra'!$A$187:$A$567</c:f>
              <c:numCache>
                <c:formatCode>m/d/yyyy</c:formatCode>
                <c:ptCount val="381"/>
                <c:pt idx="0">
                  <c:v>44082</c:v>
                </c:pt>
                <c:pt idx="1">
                  <c:v>44083</c:v>
                </c:pt>
                <c:pt idx="2">
                  <c:v>44084</c:v>
                </c:pt>
                <c:pt idx="3">
                  <c:v>44085</c:v>
                </c:pt>
                <c:pt idx="4">
                  <c:v>44088</c:v>
                </c:pt>
                <c:pt idx="5">
                  <c:v>44089</c:v>
                </c:pt>
                <c:pt idx="6">
                  <c:v>44090</c:v>
                </c:pt>
                <c:pt idx="7">
                  <c:v>44091</c:v>
                </c:pt>
                <c:pt idx="8">
                  <c:v>44092</c:v>
                </c:pt>
                <c:pt idx="9">
                  <c:v>44095</c:v>
                </c:pt>
                <c:pt idx="10">
                  <c:v>44096</c:v>
                </c:pt>
                <c:pt idx="11">
                  <c:v>44097</c:v>
                </c:pt>
                <c:pt idx="12">
                  <c:v>44098</c:v>
                </c:pt>
                <c:pt idx="13">
                  <c:v>44099</c:v>
                </c:pt>
                <c:pt idx="14">
                  <c:v>44102</c:v>
                </c:pt>
                <c:pt idx="15">
                  <c:v>44103</c:v>
                </c:pt>
                <c:pt idx="16">
                  <c:v>44104</c:v>
                </c:pt>
                <c:pt idx="17">
                  <c:v>44105</c:v>
                </c:pt>
                <c:pt idx="18">
                  <c:v>44106</c:v>
                </c:pt>
                <c:pt idx="19">
                  <c:v>44109</c:v>
                </c:pt>
                <c:pt idx="20">
                  <c:v>44110</c:v>
                </c:pt>
                <c:pt idx="21">
                  <c:v>44111</c:v>
                </c:pt>
                <c:pt idx="22">
                  <c:v>44112</c:v>
                </c:pt>
                <c:pt idx="23">
                  <c:v>44113</c:v>
                </c:pt>
                <c:pt idx="24">
                  <c:v>44116</c:v>
                </c:pt>
                <c:pt idx="25">
                  <c:v>44117</c:v>
                </c:pt>
                <c:pt idx="26">
                  <c:v>44118</c:v>
                </c:pt>
                <c:pt idx="27">
                  <c:v>44119</c:v>
                </c:pt>
                <c:pt idx="28">
                  <c:v>44120</c:v>
                </c:pt>
                <c:pt idx="29">
                  <c:v>44123</c:v>
                </c:pt>
                <c:pt idx="30">
                  <c:v>44124</c:v>
                </c:pt>
                <c:pt idx="31">
                  <c:v>44125</c:v>
                </c:pt>
                <c:pt idx="32">
                  <c:v>44126</c:v>
                </c:pt>
                <c:pt idx="33">
                  <c:v>44127</c:v>
                </c:pt>
                <c:pt idx="34">
                  <c:v>44130</c:v>
                </c:pt>
                <c:pt idx="35">
                  <c:v>44131</c:v>
                </c:pt>
                <c:pt idx="36">
                  <c:v>44132</c:v>
                </c:pt>
                <c:pt idx="37">
                  <c:v>44133</c:v>
                </c:pt>
                <c:pt idx="38">
                  <c:v>44134</c:v>
                </c:pt>
                <c:pt idx="39">
                  <c:v>44137</c:v>
                </c:pt>
                <c:pt idx="40">
                  <c:v>44138</c:v>
                </c:pt>
                <c:pt idx="41">
                  <c:v>44139</c:v>
                </c:pt>
                <c:pt idx="42">
                  <c:v>44140</c:v>
                </c:pt>
                <c:pt idx="43">
                  <c:v>44141</c:v>
                </c:pt>
                <c:pt idx="44">
                  <c:v>44144</c:v>
                </c:pt>
                <c:pt idx="45">
                  <c:v>44145</c:v>
                </c:pt>
                <c:pt idx="46">
                  <c:v>44146</c:v>
                </c:pt>
                <c:pt idx="47">
                  <c:v>44147</c:v>
                </c:pt>
                <c:pt idx="48">
                  <c:v>44148</c:v>
                </c:pt>
                <c:pt idx="49">
                  <c:v>44151</c:v>
                </c:pt>
                <c:pt idx="50">
                  <c:v>44152</c:v>
                </c:pt>
                <c:pt idx="51">
                  <c:v>44153</c:v>
                </c:pt>
                <c:pt idx="52">
                  <c:v>44154</c:v>
                </c:pt>
                <c:pt idx="53">
                  <c:v>44155</c:v>
                </c:pt>
                <c:pt idx="54">
                  <c:v>44158</c:v>
                </c:pt>
                <c:pt idx="55">
                  <c:v>44159</c:v>
                </c:pt>
                <c:pt idx="56">
                  <c:v>44160</c:v>
                </c:pt>
                <c:pt idx="57">
                  <c:v>44161</c:v>
                </c:pt>
                <c:pt idx="58">
                  <c:v>44162</c:v>
                </c:pt>
                <c:pt idx="59">
                  <c:v>44165</c:v>
                </c:pt>
                <c:pt idx="60">
                  <c:v>44166</c:v>
                </c:pt>
                <c:pt idx="61">
                  <c:v>44167</c:v>
                </c:pt>
                <c:pt idx="62">
                  <c:v>44168</c:v>
                </c:pt>
                <c:pt idx="63">
                  <c:v>44169</c:v>
                </c:pt>
                <c:pt idx="64">
                  <c:v>44172</c:v>
                </c:pt>
                <c:pt idx="65">
                  <c:v>44173</c:v>
                </c:pt>
                <c:pt idx="66">
                  <c:v>44174</c:v>
                </c:pt>
                <c:pt idx="67">
                  <c:v>44175</c:v>
                </c:pt>
                <c:pt idx="68">
                  <c:v>44176</c:v>
                </c:pt>
                <c:pt idx="69">
                  <c:v>44179</c:v>
                </c:pt>
                <c:pt idx="70">
                  <c:v>44180</c:v>
                </c:pt>
                <c:pt idx="71">
                  <c:v>44181</c:v>
                </c:pt>
                <c:pt idx="72">
                  <c:v>44182</c:v>
                </c:pt>
                <c:pt idx="73">
                  <c:v>44183</c:v>
                </c:pt>
                <c:pt idx="74">
                  <c:v>44186</c:v>
                </c:pt>
                <c:pt idx="75">
                  <c:v>44187</c:v>
                </c:pt>
                <c:pt idx="76">
                  <c:v>44188</c:v>
                </c:pt>
                <c:pt idx="77">
                  <c:v>44189</c:v>
                </c:pt>
                <c:pt idx="78">
                  <c:v>44193</c:v>
                </c:pt>
                <c:pt idx="79">
                  <c:v>44194</c:v>
                </c:pt>
                <c:pt idx="80">
                  <c:v>44195</c:v>
                </c:pt>
                <c:pt idx="81">
                  <c:v>44196</c:v>
                </c:pt>
                <c:pt idx="82">
                  <c:v>44200</c:v>
                </c:pt>
                <c:pt idx="83">
                  <c:v>44201</c:v>
                </c:pt>
                <c:pt idx="84">
                  <c:v>44202</c:v>
                </c:pt>
                <c:pt idx="85">
                  <c:v>44203</c:v>
                </c:pt>
                <c:pt idx="86">
                  <c:v>44204</c:v>
                </c:pt>
                <c:pt idx="87">
                  <c:v>44207</c:v>
                </c:pt>
                <c:pt idx="88">
                  <c:v>44208</c:v>
                </c:pt>
                <c:pt idx="89">
                  <c:v>44209</c:v>
                </c:pt>
                <c:pt idx="90">
                  <c:v>44210</c:v>
                </c:pt>
                <c:pt idx="91">
                  <c:v>44211</c:v>
                </c:pt>
                <c:pt idx="92">
                  <c:v>44214</c:v>
                </c:pt>
                <c:pt idx="93">
                  <c:v>44215</c:v>
                </c:pt>
                <c:pt idx="94">
                  <c:v>44216</c:v>
                </c:pt>
                <c:pt idx="95">
                  <c:v>44217</c:v>
                </c:pt>
                <c:pt idx="96">
                  <c:v>44218</c:v>
                </c:pt>
                <c:pt idx="97">
                  <c:v>44221</c:v>
                </c:pt>
                <c:pt idx="98">
                  <c:v>44222</c:v>
                </c:pt>
                <c:pt idx="99">
                  <c:v>44223</c:v>
                </c:pt>
                <c:pt idx="100">
                  <c:v>44224</c:v>
                </c:pt>
                <c:pt idx="101">
                  <c:v>44225</c:v>
                </c:pt>
                <c:pt idx="102">
                  <c:v>44228</c:v>
                </c:pt>
                <c:pt idx="103">
                  <c:v>44229</c:v>
                </c:pt>
                <c:pt idx="104">
                  <c:v>44230</c:v>
                </c:pt>
                <c:pt idx="105">
                  <c:v>44231</c:v>
                </c:pt>
                <c:pt idx="106">
                  <c:v>44232</c:v>
                </c:pt>
                <c:pt idx="107">
                  <c:v>44235</c:v>
                </c:pt>
                <c:pt idx="108">
                  <c:v>44236</c:v>
                </c:pt>
                <c:pt idx="109">
                  <c:v>44237</c:v>
                </c:pt>
                <c:pt idx="110">
                  <c:v>44238</c:v>
                </c:pt>
                <c:pt idx="111">
                  <c:v>44239</c:v>
                </c:pt>
                <c:pt idx="112">
                  <c:v>44242</c:v>
                </c:pt>
                <c:pt idx="113">
                  <c:v>44243</c:v>
                </c:pt>
                <c:pt idx="114">
                  <c:v>44244</c:v>
                </c:pt>
                <c:pt idx="115">
                  <c:v>44245</c:v>
                </c:pt>
                <c:pt idx="116">
                  <c:v>44246</c:v>
                </c:pt>
                <c:pt idx="117">
                  <c:v>44249</c:v>
                </c:pt>
                <c:pt idx="118">
                  <c:v>44250</c:v>
                </c:pt>
                <c:pt idx="119">
                  <c:v>44251</c:v>
                </c:pt>
                <c:pt idx="120">
                  <c:v>44252</c:v>
                </c:pt>
                <c:pt idx="121">
                  <c:v>44253</c:v>
                </c:pt>
                <c:pt idx="122">
                  <c:v>44256</c:v>
                </c:pt>
                <c:pt idx="123">
                  <c:v>44257</c:v>
                </c:pt>
                <c:pt idx="124">
                  <c:v>44258</c:v>
                </c:pt>
                <c:pt idx="125">
                  <c:v>44259</c:v>
                </c:pt>
                <c:pt idx="126">
                  <c:v>44260</c:v>
                </c:pt>
                <c:pt idx="127">
                  <c:v>44263</c:v>
                </c:pt>
                <c:pt idx="128">
                  <c:v>44264</c:v>
                </c:pt>
                <c:pt idx="129">
                  <c:v>44265</c:v>
                </c:pt>
                <c:pt idx="130">
                  <c:v>44266</c:v>
                </c:pt>
                <c:pt idx="131">
                  <c:v>44267</c:v>
                </c:pt>
                <c:pt idx="132">
                  <c:v>44270</c:v>
                </c:pt>
                <c:pt idx="133">
                  <c:v>44271</c:v>
                </c:pt>
                <c:pt idx="134">
                  <c:v>44272</c:v>
                </c:pt>
                <c:pt idx="135">
                  <c:v>44273</c:v>
                </c:pt>
                <c:pt idx="136">
                  <c:v>44274</c:v>
                </c:pt>
                <c:pt idx="137">
                  <c:v>44277</c:v>
                </c:pt>
                <c:pt idx="138">
                  <c:v>44278</c:v>
                </c:pt>
                <c:pt idx="139">
                  <c:v>44279</c:v>
                </c:pt>
                <c:pt idx="140">
                  <c:v>44280</c:v>
                </c:pt>
                <c:pt idx="141">
                  <c:v>44281</c:v>
                </c:pt>
                <c:pt idx="142">
                  <c:v>44284</c:v>
                </c:pt>
                <c:pt idx="143">
                  <c:v>44285</c:v>
                </c:pt>
                <c:pt idx="144">
                  <c:v>44286</c:v>
                </c:pt>
                <c:pt idx="145">
                  <c:v>44287</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numCache>
            </c:numRef>
          </c:cat>
          <c:val>
            <c:numRef>
              <c:f>'3.23. ábra'!$J$187:$J$567</c:f>
              <c:numCache>
                <c:formatCode>General</c:formatCode>
                <c:ptCount val="38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3.9999999999999982</c:v>
                </c:pt>
                <c:pt idx="173">
                  <c:v>3.6999999999999975</c:v>
                </c:pt>
                <c:pt idx="174">
                  <c:v>3.799999999999998</c:v>
                </c:pt>
                <c:pt idx="175">
                  <c:v>3.5000000000000031</c:v>
                </c:pt>
                <c:pt idx="176">
                  <c:v>3.3000000000000029</c:v>
                </c:pt>
                <c:pt idx="177">
                  <c:v>3.5000000000000031</c:v>
                </c:pt>
                <c:pt idx="178">
                  <c:v>3.6999999999999975</c:v>
                </c:pt>
                <c:pt idx="179">
                  <c:v>3.5999999999999979</c:v>
                </c:pt>
                <c:pt idx="180">
                  <c:v>3.5999999999999979</c:v>
                </c:pt>
                <c:pt idx="181">
                  <c:v>3.5000000000000031</c:v>
                </c:pt>
                <c:pt idx="182">
                  <c:v>3.4999999999999973</c:v>
                </c:pt>
                <c:pt idx="183">
                  <c:v>3.5000000000000031</c:v>
                </c:pt>
                <c:pt idx="184">
                  <c:v>3.5000000000000031</c:v>
                </c:pt>
                <c:pt idx="185">
                  <c:v>3.5999999999999979</c:v>
                </c:pt>
                <c:pt idx="186">
                  <c:v>3.5000000000000031</c:v>
                </c:pt>
                <c:pt idx="187">
                  <c:v>3.4999999999999973</c:v>
                </c:pt>
                <c:pt idx="188">
                  <c:v>3.4999999999999973</c:v>
                </c:pt>
                <c:pt idx="189">
                  <c:v>3.4999999999999973</c:v>
                </c:pt>
                <c:pt idx="190">
                  <c:v>3.4999999999999973</c:v>
                </c:pt>
                <c:pt idx="191">
                  <c:v>3.5000000000000031</c:v>
                </c:pt>
                <c:pt idx="192">
                  <c:v>3.5999999999999979</c:v>
                </c:pt>
                <c:pt idx="193">
                  <c:v>3.4999999999999973</c:v>
                </c:pt>
                <c:pt idx="194">
                  <c:v>3.4999999999999973</c:v>
                </c:pt>
                <c:pt idx="195">
                  <c:v>3.5999999999999979</c:v>
                </c:pt>
                <c:pt idx="196">
                  <c:v>3.5000000000000031</c:v>
                </c:pt>
                <c:pt idx="197">
                  <c:v>3.4999999999999973</c:v>
                </c:pt>
                <c:pt idx="198">
                  <c:v>3.5000000000000031</c:v>
                </c:pt>
                <c:pt idx="199">
                  <c:v>3.5000000000000004</c:v>
                </c:pt>
                <c:pt idx="200">
                  <c:v>3.4999999999999973</c:v>
                </c:pt>
                <c:pt idx="201">
                  <c:v>3.4999999999999973</c:v>
                </c:pt>
                <c:pt idx="202">
                  <c:v>3.5999999999999979</c:v>
                </c:pt>
                <c:pt idx="203">
                  <c:v>3.4999999999999973</c:v>
                </c:pt>
                <c:pt idx="204">
                  <c:v>3.6000000000000032</c:v>
                </c:pt>
                <c:pt idx="205">
                  <c:v>3.5999999999999979</c:v>
                </c:pt>
                <c:pt idx="206">
                  <c:v>3.6000000000000032</c:v>
                </c:pt>
                <c:pt idx="207">
                  <c:v>3.5999999999999979</c:v>
                </c:pt>
                <c:pt idx="208">
                  <c:v>3.5999999999999979</c:v>
                </c:pt>
                <c:pt idx="209">
                  <c:v>3.6000000000000032</c:v>
                </c:pt>
                <c:pt idx="210">
                  <c:v>3.6999999999999975</c:v>
                </c:pt>
                <c:pt idx="211">
                  <c:v>3.6000000000000005</c:v>
                </c:pt>
                <c:pt idx="212">
                  <c:v>3.6000000000000005</c:v>
                </c:pt>
                <c:pt idx="213">
                  <c:v>3.6000000000000005</c:v>
                </c:pt>
                <c:pt idx="214">
                  <c:v>3.6000000000000005</c:v>
                </c:pt>
                <c:pt idx="215">
                  <c:v>3.7000000000000006</c:v>
                </c:pt>
                <c:pt idx="216">
                  <c:v>3.6999999999999975</c:v>
                </c:pt>
                <c:pt idx="217">
                  <c:v>3.6999999999999975</c:v>
                </c:pt>
                <c:pt idx="218">
                  <c:v>3.7999999999999994</c:v>
                </c:pt>
                <c:pt idx="219">
                  <c:v>3.7000000000000006</c:v>
                </c:pt>
                <c:pt idx="220">
                  <c:v>3.7000000000000006</c:v>
                </c:pt>
                <c:pt idx="221">
                  <c:v>3.8000000000000007</c:v>
                </c:pt>
                <c:pt idx="222">
                  <c:v>3.7999999999999994</c:v>
                </c:pt>
                <c:pt idx="223">
                  <c:v>3.8</c:v>
                </c:pt>
                <c:pt idx="224">
                  <c:v>3.8000000000000007</c:v>
                </c:pt>
                <c:pt idx="225">
                  <c:v>3.8</c:v>
                </c:pt>
                <c:pt idx="226">
                  <c:v>3.8000000000000007</c:v>
                </c:pt>
                <c:pt idx="227">
                  <c:v>3.8000000000000007</c:v>
                </c:pt>
                <c:pt idx="228">
                  <c:v>3.8000000000000007</c:v>
                </c:pt>
                <c:pt idx="229">
                  <c:v>3.8000000000000007</c:v>
                </c:pt>
                <c:pt idx="230">
                  <c:v>3.9</c:v>
                </c:pt>
                <c:pt idx="231">
                  <c:v>3.8</c:v>
                </c:pt>
                <c:pt idx="232">
                  <c:v>3.8</c:v>
                </c:pt>
                <c:pt idx="233">
                  <c:v>3.7999999999999994</c:v>
                </c:pt>
                <c:pt idx="234">
                  <c:v>3.8000000000000007</c:v>
                </c:pt>
                <c:pt idx="235">
                  <c:v>3.9</c:v>
                </c:pt>
                <c:pt idx="236">
                  <c:v>3.8000000000000007</c:v>
                </c:pt>
                <c:pt idx="237">
                  <c:v>3.9000000000000008</c:v>
                </c:pt>
                <c:pt idx="238">
                  <c:v>3.8</c:v>
                </c:pt>
                <c:pt idx="239">
                  <c:v>3.8</c:v>
                </c:pt>
                <c:pt idx="240">
                  <c:v>3.8</c:v>
                </c:pt>
                <c:pt idx="241">
                  <c:v>3.9</c:v>
                </c:pt>
                <c:pt idx="242">
                  <c:v>3.9</c:v>
                </c:pt>
                <c:pt idx="243">
                  <c:v>3.9</c:v>
                </c:pt>
                <c:pt idx="244">
                  <c:v>4</c:v>
                </c:pt>
                <c:pt idx="245">
                  <c:v>3.8999999999999995</c:v>
                </c:pt>
                <c:pt idx="246">
                  <c:v>3.9000000000000008</c:v>
                </c:pt>
                <c:pt idx="247">
                  <c:v>3.8999999999999995</c:v>
                </c:pt>
                <c:pt idx="248">
                  <c:v>4</c:v>
                </c:pt>
                <c:pt idx="249">
                  <c:v>3.9</c:v>
                </c:pt>
                <c:pt idx="250">
                  <c:v>3.9</c:v>
                </c:pt>
                <c:pt idx="251">
                  <c:v>3.8999999999999995</c:v>
                </c:pt>
                <c:pt idx="252">
                  <c:v>4.1000000000000005</c:v>
                </c:pt>
                <c:pt idx="253">
                  <c:v>4.1000000000000005</c:v>
                </c:pt>
                <c:pt idx="254">
                  <c:v>4.0999999999999979</c:v>
                </c:pt>
                <c:pt idx="255">
                  <c:v>4.1000000000000005</c:v>
                </c:pt>
                <c:pt idx="256">
                  <c:v>4.0000000000000009</c:v>
                </c:pt>
                <c:pt idx="257">
                  <c:v>4.2000000000000011</c:v>
                </c:pt>
                <c:pt idx="258">
                  <c:v>4.0999999999999996</c:v>
                </c:pt>
                <c:pt idx="259">
                  <c:v>4.0999999999999996</c:v>
                </c:pt>
                <c:pt idx="260">
                  <c:v>4.2000000000000011</c:v>
                </c:pt>
                <c:pt idx="261">
                  <c:v>4.1999999999999993</c:v>
                </c:pt>
                <c:pt idx="262">
                  <c:v>4.2000000000000011</c:v>
                </c:pt>
                <c:pt idx="263">
                  <c:v>4.2000000000000011</c:v>
                </c:pt>
                <c:pt idx="264">
                  <c:v>4.3000000000000007</c:v>
                </c:pt>
                <c:pt idx="265">
                  <c:v>4.3000000000000007</c:v>
                </c:pt>
                <c:pt idx="266">
                  <c:v>4.4000000000000012</c:v>
                </c:pt>
                <c:pt idx="267">
                  <c:v>4.4000000000000012</c:v>
                </c:pt>
                <c:pt idx="268">
                  <c:v>4.4000000000000012</c:v>
                </c:pt>
                <c:pt idx="269">
                  <c:v>4.4000000000000012</c:v>
                </c:pt>
                <c:pt idx="270">
                  <c:v>4.3000000000000007</c:v>
                </c:pt>
                <c:pt idx="271">
                  <c:v>4.4000000000000012</c:v>
                </c:pt>
                <c:pt idx="272">
                  <c:v>4.4000000000000012</c:v>
                </c:pt>
                <c:pt idx="273">
                  <c:v>4.4000000000000012</c:v>
                </c:pt>
                <c:pt idx="274">
                  <c:v>4.5000000000000009</c:v>
                </c:pt>
                <c:pt idx="275">
                  <c:v>4.5000000000000009</c:v>
                </c:pt>
                <c:pt idx="276">
                  <c:v>4.4999999999999982</c:v>
                </c:pt>
                <c:pt idx="277">
                  <c:v>4.4999999999999982</c:v>
                </c:pt>
                <c:pt idx="278">
                  <c:v>4.4999999999999982</c:v>
                </c:pt>
                <c:pt idx="279">
                  <c:v>4.5000000000000036</c:v>
                </c:pt>
                <c:pt idx="280">
                  <c:v>4.4999999999999982</c:v>
                </c:pt>
                <c:pt idx="281">
                  <c:v>4.4999999999999982</c:v>
                </c:pt>
                <c:pt idx="282">
                  <c:v>4.4999999999999982</c:v>
                </c:pt>
                <c:pt idx="283">
                  <c:v>4.3999999999999986</c:v>
                </c:pt>
                <c:pt idx="284">
                  <c:v>4.4000000000000012</c:v>
                </c:pt>
                <c:pt idx="285">
                  <c:v>4.4999999999999982</c:v>
                </c:pt>
                <c:pt idx="286">
                  <c:v>4.4000000000000012</c:v>
                </c:pt>
                <c:pt idx="287">
                  <c:v>4.4000000000000012</c:v>
                </c:pt>
                <c:pt idx="288">
                  <c:v>4.4999999999999982</c:v>
                </c:pt>
                <c:pt idx="289">
                  <c:v>4.5999999999999988</c:v>
                </c:pt>
                <c:pt idx="290">
                  <c:v>4.5999999999999988</c:v>
                </c:pt>
                <c:pt idx="291">
                  <c:v>4.4000000000000012</c:v>
                </c:pt>
                <c:pt idx="292">
                  <c:v>4.5</c:v>
                </c:pt>
                <c:pt idx="293">
                  <c:v>4.6000000000000014</c:v>
                </c:pt>
                <c:pt idx="294">
                  <c:v>4.5</c:v>
                </c:pt>
                <c:pt idx="295">
                  <c:v>4.3999999999999986</c:v>
                </c:pt>
                <c:pt idx="296">
                  <c:v>4.5</c:v>
                </c:pt>
                <c:pt idx="297">
                  <c:v>4.3000000000000007</c:v>
                </c:pt>
                <c:pt idx="298">
                  <c:v>4.3999999999999995</c:v>
                </c:pt>
                <c:pt idx="299">
                  <c:v>4.3</c:v>
                </c:pt>
                <c:pt idx="300">
                  <c:v>4.3999999999999995</c:v>
                </c:pt>
                <c:pt idx="301">
                  <c:v>4.4000000000000004</c:v>
                </c:pt>
                <c:pt idx="302">
                  <c:v>4.3</c:v>
                </c:pt>
                <c:pt idx="303">
                  <c:v>4.1999999999999993</c:v>
                </c:pt>
                <c:pt idx="304">
                  <c:v>4.3</c:v>
                </c:pt>
                <c:pt idx="305">
                  <c:v>4.3</c:v>
                </c:pt>
                <c:pt idx="306">
                  <c:v>4.3</c:v>
                </c:pt>
                <c:pt idx="307">
                  <c:v>4.2</c:v>
                </c:pt>
                <c:pt idx="308">
                  <c:v>4.0999999999999996</c:v>
                </c:pt>
                <c:pt idx="309">
                  <c:v>4.1000000000000005</c:v>
                </c:pt>
                <c:pt idx="310">
                  <c:v>3.9999999999999996</c:v>
                </c:pt>
                <c:pt idx="311">
                  <c:v>4.0999999999999996</c:v>
                </c:pt>
                <c:pt idx="312">
                  <c:v>4.1000000000000005</c:v>
                </c:pt>
                <c:pt idx="313">
                  <c:v>4.1999999999999993</c:v>
                </c:pt>
                <c:pt idx="314">
                  <c:v>4.2</c:v>
                </c:pt>
                <c:pt idx="315">
                  <c:v>4.1000000000000005</c:v>
                </c:pt>
                <c:pt idx="316">
                  <c:v>4.0000000000000009</c:v>
                </c:pt>
                <c:pt idx="317">
                  <c:v>4.0999999999999996</c:v>
                </c:pt>
                <c:pt idx="318">
                  <c:v>4.2000000000000011</c:v>
                </c:pt>
                <c:pt idx="319">
                  <c:v>4.1999999999999984</c:v>
                </c:pt>
                <c:pt idx="320">
                  <c:v>4.1000000000000005</c:v>
                </c:pt>
                <c:pt idx="321">
                  <c:v>4.1000000000000005</c:v>
                </c:pt>
                <c:pt idx="322">
                  <c:v>4.0999999999999996</c:v>
                </c:pt>
                <c:pt idx="323">
                  <c:v>4.0000000000000009</c:v>
                </c:pt>
                <c:pt idx="324">
                  <c:v>4.1999999999999993</c:v>
                </c:pt>
                <c:pt idx="325">
                  <c:v>4.0999999999999996</c:v>
                </c:pt>
                <c:pt idx="326">
                  <c:v>4.1000000000000005</c:v>
                </c:pt>
                <c:pt idx="327">
                  <c:v>4.0000000000000009</c:v>
                </c:pt>
                <c:pt idx="328">
                  <c:v>4</c:v>
                </c:pt>
                <c:pt idx="329">
                  <c:v>3.8999999999999995</c:v>
                </c:pt>
                <c:pt idx="330">
                  <c:v>3.8</c:v>
                </c:pt>
                <c:pt idx="331">
                  <c:v>3.8</c:v>
                </c:pt>
                <c:pt idx="332">
                  <c:v>3.9</c:v>
                </c:pt>
                <c:pt idx="333">
                  <c:v>3.8999999999999995</c:v>
                </c:pt>
                <c:pt idx="334">
                  <c:v>3.8999999999999995</c:v>
                </c:pt>
                <c:pt idx="335">
                  <c:v>3.9</c:v>
                </c:pt>
                <c:pt idx="336">
                  <c:v>4</c:v>
                </c:pt>
                <c:pt idx="337">
                  <c:v>3.9999999999999996</c:v>
                </c:pt>
                <c:pt idx="338">
                  <c:v>3.8000000000000007</c:v>
                </c:pt>
                <c:pt idx="339">
                  <c:v>3.8000000000000007</c:v>
                </c:pt>
                <c:pt idx="340">
                  <c:v>3.9000000000000008</c:v>
                </c:pt>
                <c:pt idx="341">
                  <c:v>3.8000000000000007</c:v>
                </c:pt>
                <c:pt idx="342">
                  <c:v>3.8000000000000007</c:v>
                </c:pt>
                <c:pt idx="343">
                  <c:v>3.8000000000000007</c:v>
                </c:pt>
                <c:pt idx="344">
                  <c:v>3.9000000000000008</c:v>
                </c:pt>
                <c:pt idx="345">
                  <c:v>3.9000000000000008</c:v>
                </c:pt>
                <c:pt idx="346">
                  <c:v>3.8000000000000007</c:v>
                </c:pt>
                <c:pt idx="347">
                  <c:v>3.8000000000000007</c:v>
                </c:pt>
                <c:pt idx="348">
                  <c:v>3.799999999999998</c:v>
                </c:pt>
                <c:pt idx="349">
                  <c:v>3.8000000000000007</c:v>
                </c:pt>
                <c:pt idx="350">
                  <c:v>3.8000000000000007</c:v>
                </c:pt>
                <c:pt idx="351">
                  <c:v>3.8000000000000007</c:v>
                </c:pt>
                <c:pt idx="352">
                  <c:v>3.8000000000000007</c:v>
                </c:pt>
                <c:pt idx="353">
                  <c:v>3.6999999999999975</c:v>
                </c:pt>
                <c:pt idx="354">
                  <c:v>3.8000000000000007</c:v>
                </c:pt>
                <c:pt idx="355">
                  <c:v>3.6000000000000005</c:v>
                </c:pt>
                <c:pt idx="356">
                  <c:v>3.6000000000000005</c:v>
                </c:pt>
                <c:pt idx="357">
                  <c:v>3.4000000000000004</c:v>
                </c:pt>
                <c:pt idx="358">
                  <c:v>3.5000000000000004</c:v>
                </c:pt>
                <c:pt idx="359">
                  <c:v>3.4999999999999973</c:v>
                </c:pt>
                <c:pt idx="360">
                  <c:v>3.4000000000000004</c:v>
                </c:pt>
                <c:pt idx="361">
                  <c:v>3.6000000000000032</c:v>
                </c:pt>
                <c:pt idx="362">
                  <c:v>3.5000000000000004</c:v>
                </c:pt>
                <c:pt idx="363">
                  <c:v>3.5999999999999979</c:v>
                </c:pt>
                <c:pt idx="364">
                  <c:v>3.400000000000003</c:v>
                </c:pt>
                <c:pt idx="365">
                  <c:v>3.3999999999999977</c:v>
                </c:pt>
                <c:pt idx="366">
                  <c:v>3.3999999999999977</c:v>
                </c:pt>
                <c:pt idx="367">
                  <c:v>3.3000000000000029</c:v>
                </c:pt>
                <c:pt idx="368">
                  <c:v>3.400000000000003</c:v>
                </c:pt>
                <c:pt idx="369">
                  <c:v>3.2000000000000028</c:v>
                </c:pt>
                <c:pt idx="370">
                  <c:v>3.400000000000003</c:v>
                </c:pt>
                <c:pt idx="371">
                  <c:v>3.3000000000000029</c:v>
                </c:pt>
                <c:pt idx="372">
                  <c:v>3.3000000000000029</c:v>
                </c:pt>
                <c:pt idx="373">
                  <c:v>3.1999999999999975</c:v>
                </c:pt>
                <c:pt idx="374">
                  <c:v>3.3999999999999977</c:v>
                </c:pt>
                <c:pt idx="375">
                  <c:v>3.3000000000000029</c:v>
                </c:pt>
                <c:pt idx="376">
                  <c:v>3.3000000000000029</c:v>
                </c:pt>
                <c:pt idx="377">
                  <c:v>3.2999999999999972</c:v>
                </c:pt>
                <c:pt idx="378">
                  <c:v>3.1999999999999975</c:v>
                </c:pt>
                <c:pt idx="379">
                  <c:v>3.2000000000000028</c:v>
                </c:pt>
                <c:pt idx="380">
                  <c:v>3.3000000000000029</c:v>
                </c:pt>
              </c:numCache>
            </c:numRef>
          </c:val>
          <c:smooth val="0"/>
          <c:extLst>
            <c:ext xmlns:c16="http://schemas.microsoft.com/office/drawing/2014/chart" uri="{C3380CC4-5D6E-409C-BE32-E72D297353CC}">
              <c16:uniqueId val="{00000000-59EB-471B-A077-65B7F1E363DF}"/>
            </c:ext>
          </c:extLst>
        </c:ser>
        <c:ser>
          <c:idx val="1"/>
          <c:order val="1"/>
          <c:tx>
            <c:strRef>
              <c:f>'3.23. ábra'!$K$11</c:f>
              <c:strCache>
                <c:ptCount val="1"/>
                <c:pt idx="0">
                  <c:v>10Y (2031)</c:v>
                </c:pt>
              </c:strCache>
            </c:strRef>
          </c:tx>
          <c:spPr>
            <a:ln w="28575" cap="rnd">
              <a:solidFill>
                <a:srgbClr val="219BD2"/>
              </a:solidFill>
              <a:round/>
            </a:ln>
            <a:effectLst/>
          </c:spPr>
          <c:marker>
            <c:symbol val="none"/>
          </c:marker>
          <c:cat>
            <c:numRef>
              <c:f>'3.23. ábra'!$A$187:$A$567</c:f>
              <c:numCache>
                <c:formatCode>m/d/yyyy</c:formatCode>
                <c:ptCount val="381"/>
                <c:pt idx="0">
                  <c:v>44082</c:v>
                </c:pt>
                <c:pt idx="1">
                  <c:v>44083</c:v>
                </c:pt>
                <c:pt idx="2">
                  <c:v>44084</c:v>
                </c:pt>
                <c:pt idx="3">
                  <c:v>44085</c:v>
                </c:pt>
                <c:pt idx="4">
                  <c:v>44088</c:v>
                </c:pt>
                <c:pt idx="5">
                  <c:v>44089</c:v>
                </c:pt>
                <c:pt idx="6">
                  <c:v>44090</c:v>
                </c:pt>
                <c:pt idx="7">
                  <c:v>44091</c:v>
                </c:pt>
                <c:pt idx="8">
                  <c:v>44092</c:v>
                </c:pt>
                <c:pt idx="9">
                  <c:v>44095</c:v>
                </c:pt>
                <c:pt idx="10">
                  <c:v>44096</c:v>
                </c:pt>
                <c:pt idx="11">
                  <c:v>44097</c:v>
                </c:pt>
                <c:pt idx="12">
                  <c:v>44098</c:v>
                </c:pt>
                <c:pt idx="13">
                  <c:v>44099</c:v>
                </c:pt>
                <c:pt idx="14">
                  <c:v>44102</c:v>
                </c:pt>
                <c:pt idx="15">
                  <c:v>44103</c:v>
                </c:pt>
                <c:pt idx="16">
                  <c:v>44104</c:v>
                </c:pt>
                <c:pt idx="17">
                  <c:v>44105</c:v>
                </c:pt>
                <c:pt idx="18">
                  <c:v>44106</c:v>
                </c:pt>
                <c:pt idx="19">
                  <c:v>44109</c:v>
                </c:pt>
                <c:pt idx="20">
                  <c:v>44110</c:v>
                </c:pt>
                <c:pt idx="21">
                  <c:v>44111</c:v>
                </c:pt>
                <c:pt idx="22">
                  <c:v>44112</c:v>
                </c:pt>
                <c:pt idx="23">
                  <c:v>44113</c:v>
                </c:pt>
                <c:pt idx="24">
                  <c:v>44116</c:v>
                </c:pt>
                <c:pt idx="25">
                  <c:v>44117</c:v>
                </c:pt>
                <c:pt idx="26">
                  <c:v>44118</c:v>
                </c:pt>
                <c:pt idx="27">
                  <c:v>44119</c:v>
                </c:pt>
                <c:pt idx="28">
                  <c:v>44120</c:v>
                </c:pt>
                <c:pt idx="29">
                  <c:v>44123</c:v>
                </c:pt>
                <c:pt idx="30">
                  <c:v>44124</c:v>
                </c:pt>
                <c:pt idx="31">
                  <c:v>44125</c:v>
                </c:pt>
                <c:pt idx="32">
                  <c:v>44126</c:v>
                </c:pt>
                <c:pt idx="33">
                  <c:v>44127</c:v>
                </c:pt>
                <c:pt idx="34">
                  <c:v>44130</c:v>
                </c:pt>
                <c:pt idx="35">
                  <c:v>44131</c:v>
                </c:pt>
                <c:pt idx="36">
                  <c:v>44132</c:v>
                </c:pt>
                <c:pt idx="37">
                  <c:v>44133</c:v>
                </c:pt>
                <c:pt idx="38">
                  <c:v>44134</c:v>
                </c:pt>
                <c:pt idx="39">
                  <c:v>44137</c:v>
                </c:pt>
                <c:pt idx="40">
                  <c:v>44138</c:v>
                </c:pt>
                <c:pt idx="41">
                  <c:v>44139</c:v>
                </c:pt>
                <c:pt idx="42">
                  <c:v>44140</c:v>
                </c:pt>
                <c:pt idx="43">
                  <c:v>44141</c:v>
                </c:pt>
                <c:pt idx="44">
                  <c:v>44144</c:v>
                </c:pt>
                <c:pt idx="45">
                  <c:v>44145</c:v>
                </c:pt>
                <c:pt idx="46">
                  <c:v>44146</c:v>
                </c:pt>
                <c:pt idx="47">
                  <c:v>44147</c:v>
                </c:pt>
                <c:pt idx="48">
                  <c:v>44148</c:v>
                </c:pt>
                <c:pt idx="49">
                  <c:v>44151</c:v>
                </c:pt>
                <c:pt idx="50">
                  <c:v>44152</c:v>
                </c:pt>
                <c:pt idx="51">
                  <c:v>44153</c:v>
                </c:pt>
                <c:pt idx="52">
                  <c:v>44154</c:v>
                </c:pt>
                <c:pt idx="53">
                  <c:v>44155</c:v>
                </c:pt>
                <c:pt idx="54">
                  <c:v>44158</c:v>
                </c:pt>
                <c:pt idx="55">
                  <c:v>44159</c:v>
                </c:pt>
                <c:pt idx="56">
                  <c:v>44160</c:v>
                </c:pt>
                <c:pt idx="57">
                  <c:v>44161</c:v>
                </c:pt>
                <c:pt idx="58">
                  <c:v>44162</c:v>
                </c:pt>
                <c:pt idx="59">
                  <c:v>44165</c:v>
                </c:pt>
                <c:pt idx="60">
                  <c:v>44166</c:v>
                </c:pt>
                <c:pt idx="61">
                  <c:v>44167</c:v>
                </c:pt>
                <c:pt idx="62">
                  <c:v>44168</c:v>
                </c:pt>
                <c:pt idx="63">
                  <c:v>44169</c:v>
                </c:pt>
                <c:pt idx="64">
                  <c:v>44172</c:v>
                </c:pt>
                <c:pt idx="65">
                  <c:v>44173</c:v>
                </c:pt>
                <c:pt idx="66">
                  <c:v>44174</c:v>
                </c:pt>
                <c:pt idx="67">
                  <c:v>44175</c:v>
                </c:pt>
                <c:pt idx="68">
                  <c:v>44176</c:v>
                </c:pt>
                <c:pt idx="69">
                  <c:v>44179</c:v>
                </c:pt>
                <c:pt idx="70">
                  <c:v>44180</c:v>
                </c:pt>
                <c:pt idx="71">
                  <c:v>44181</c:v>
                </c:pt>
                <c:pt idx="72">
                  <c:v>44182</c:v>
                </c:pt>
                <c:pt idx="73">
                  <c:v>44183</c:v>
                </c:pt>
                <c:pt idx="74">
                  <c:v>44186</c:v>
                </c:pt>
                <c:pt idx="75">
                  <c:v>44187</c:v>
                </c:pt>
                <c:pt idx="76">
                  <c:v>44188</c:v>
                </c:pt>
                <c:pt idx="77">
                  <c:v>44189</c:v>
                </c:pt>
                <c:pt idx="78">
                  <c:v>44193</c:v>
                </c:pt>
                <c:pt idx="79">
                  <c:v>44194</c:v>
                </c:pt>
                <c:pt idx="80">
                  <c:v>44195</c:v>
                </c:pt>
                <c:pt idx="81">
                  <c:v>44196</c:v>
                </c:pt>
                <c:pt idx="82">
                  <c:v>44200</c:v>
                </c:pt>
                <c:pt idx="83">
                  <c:v>44201</c:v>
                </c:pt>
                <c:pt idx="84">
                  <c:v>44202</c:v>
                </c:pt>
                <c:pt idx="85">
                  <c:v>44203</c:v>
                </c:pt>
                <c:pt idx="86">
                  <c:v>44204</c:v>
                </c:pt>
                <c:pt idx="87">
                  <c:v>44207</c:v>
                </c:pt>
                <c:pt idx="88">
                  <c:v>44208</c:v>
                </c:pt>
                <c:pt idx="89">
                  <c:v>44209</c:v>
                </c:pt>
                <c:pt idx="90">
                  <c:v>44210</c:v>
                </c:pt>
                <c:pt idx="91">
                  <c:v>44211</c:v>
                </c:pt>
                <c:pt idx="92">
                  <c:v>44214</c:v>
                </c:pt>
                <c:pt idx="93">
                  <c:v>44215</c:v>
                </c:pt>
                <c:pt idx="94">
                  <c:v>44216</c:v>
                </c:pt>
                <c:pt idx="95">
                  <c:v>44217</c:v>
                </c:pt>
                <c:pt idx="96">
                  <c:v>44218</c:v>
                </c:pt>
                <c:pt idx="97">
                  <c:v>44221</c:v>
                </c:pt>
                <c:pt idx="98">
                  <c:v>44222</c:v>
                </c:pt>
                <c:pt idx="99">
                  <c:v>44223</c:v>
                </c:pt>
                <c:pt idx="100">
                  <c:v>44224</c:v>
                </c:pt>
                <c:pt idx="101">
                  <c:v>44225</c:v>
                </c:pt>
                <c:pt idx="102">
                  <c:v>44228</c:v>
                </c:pt>
                <c:pt idx="103">
                  <c:v>44229</c:v>
                </c:pt>
                <c:pt idx="104">
                  <c:v>44230</c:v>
                </c:pt>
                <c:pt idx="105">
                  <c:v>44231</c:v>
                </c:pt>
                <c:pt idx="106">
                  <c:v>44232</c:v>
                </c:pt>
                <c:pt idx="107">
                  <c:v>44235</c:v>
                </c:pt>
                <c:pt idx="108">
                  <c:v>44236</c:v>
                </c:pt>
                <c:pt idx="109">
                  <c:v>44237</c:v>
                </c:pt>
                <c:pt idx="110">
                  <c:v>44238</c:v>
                </c:pt>
                <c:pt idx="111">
                  <c:v>44239</c:v>
                </c:pt>
                <c:pt idx="112">
                  <c:v>44242</c:v>
                </c:pt>
                <c:pt idx="113">
                  <c:v>44243</c:v>
                </c:pt>
                <c:pt idx="114">
                  <c:v>44244</c:v>
                </c:pt>
                <c:pt idx="115">
                  <c:v>44245</c:v>
                </c:pt>
                <c:pt idx="116">
                  <c:v>44246</c:v>
                </c:pt>
                <c:pt idx="117">
                  <c:v>44249</c:v>
                </c:pt>
                <c:pt idx="118">
                  <c:v>44250</c:v>
                </c:pt>
                <c:pt idx="119">
                  <c:v>44251</c:v>
                </c:pt>
                <c:pt idx="120">
                  <c:v>44252</c:v>
                </c:pt>
                <c:pt idx="121">
                  <c:v>44253</c:v>
                </c:pt>
                <c:pt idx="122">
                  <c:v>44256</c:v>
                </c:pt>
                <c:pt idx="123">
                  <c:v>44257</c:v>
                </c:pt>
                <c:pt idx="124">
                  <c:v>44258</c:v>
                </c:pt>
                <c:pt idx="125">
                  <c:v>44259</c:v>
                </c:pt>
                <c:pt idx="126">
                  <c:v>44260</c:v>
                </c:pt>
                <c:pt idx="127">
                  <c:v>44263</c:v>
                </c:pt>
                <c:pt idx="128">
                  <c:v>44264</c:v>
                </c:pt>
                <c:pt idx="129">
                  <c:v>44265</c:v>
                </c:pt>
                <c:pt idx="130">
                  <c:v>44266</c:v>
                </c:pt>
                <c:pt idx="131">
                  <c:v>44267</c:v>
                </c:pt>
                <c:pt idx="132">
                  <c:v>44270</c:v>
                </c:pt>
                <c:pt idx="133">
                  <c:v>44271</c:v>
                </c:pt>
                <c:pt idx="134">
                  <c:v>44272</c:v>
                </c:pt>
                <c:pt idx="135">
                  <c:v>44273</c:v>
                </c:pt>
                <c:pt idx="136">
                  <c:v>44274</c:v>
                </c:pt>
                <c:pt idx="137">
                  <c:v>44277</c:v>
                </c:pt>
                <c:pt idx="138">
                  <c:v>44278</c:v>
                </c:pt>
                <c:pt idx="139">
                  <c:v>44279</c:v>
                </c:pt>
                <c:pt idx="140">
                  <c:v>44280</c:v>
                </c:pt>
                <c:pt idx="141">
                  <c:v>44281</c:v>
                </c:pt>
                <c:pt idx="142">
                  <c:v>44284</c:v>
                </c:pt>
                <c:pt idx="143">
                  <c:v>44285</c:v>
                </c:pt>
                <c:pt idx="144">
                  <c:v>44286</c:v>
                </c:pt>
                <c:pt idx="145">
                  <c:v>44287</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numCache>
            </c:numRef>
          </c:cat>
          <c:val>
            <c:numRef>
              <c:f>'3.23. ábra'!$K$187:$K$567</c:f>
              <c:numCache>
                <c:formatCode>General</c:formatCode>
                <c:ptCount val="38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4.1999999999999984</c:v>
                </c:pt>
                <c:pt idx="258">
                  <c:v>4.4000000000000039</c:v>
                </c:pt>
                <c:pt idx="259">
                  <c:v>4.299999999999998</c:v>
                </c:pt>
                <c:pt idx="260">
                  <c:v>4.3999999999999986</c:v>
                </c:pt>
                <c:pt idx="261">
                  <c:v>4.3999999999999986</c:v>
                </c:pt>
                <c:pt idx="262">
                  <c:v>4.3999999999999986</c:v>
                </c:pt>
                <c:pt idx="263">
                  <c:v>4.3999999999999986</c:v>
                </c:pt>
                <c:pt idx="264">
                  <c:v>4.3999999999999986</c:v>
                </c:pt>
                <c:pt idx="265">
                  <c:v>4.299999999999998</c:v>
                </c:pt>
                <c:pt idx="266">
                  <c:v>4.4999999999999982</c:v>
                </c:pt>
                <c:pt idx="267">
                  <c:v>4.3999999999999986</c:v>
                </c:pt>
                <c:pt idx="268">
                  <c:v>4.3999999999999986</c:v>
                </c:pt>
                <c:pt idx="269">
                  <c:v>4.4000000000000012</c:v>
                </c:pt>
                <c:pt idx="270">
                  <c:v>4.4000000000000012</c:v>
                </c:pt>
                <c:pt idx="271">
                  <c:v>4.5999999999999988</c:v>
                </c:pt>
                <c:pt idx="272">
                  <c:v>4.4000000000000012</c:v>
                </c:pt>
                <c:pt idx="273">
                  <c:v>4.4999999999999982</c:v>
                </c:pt>
                <c:pt idx="274">
                  <c:v>4.4000000000000012</c:v>
                </c:pt>
                <c:pt idx="275">
                  <c:v>4.5000000000000009</c:v>
                </c:pt>
                <c:pt idx="276">
                  <c:v>4.4000000000000012</c:v>
                </c:pt>
                <c:pt idx="277">
                  <c:v>4.4000000000000012</c:v>
                </c:pt>
                <c:pt idx="278">
                  <c:v>4.4000000000000012</c:v>
                </c:pt>
                <c:pt idx="279">
                  <c:v>4.4000000000000012</c:v>
                </c:pt>
                <c:pt idx="280">
                  <c:v>4.4000000000000012</c:v>
                </c:pt>
                <c:pt idx="281">
                  <c:v>4.5000000000000009</c:v>
                </c:pt>
                <c:pt idx="282">
                  <c:v>4.3999999999999986</c:v>
                </c:pt>
                <c:pt idx="283">
                  <c:v>4.299999999999998</c:v>
                </c:pt>
                <c:pt idx="284">
                  <c:v>4.299999999999998</c:v>
                </c:pt>
                <c:pt idx="285">
                  <c:v>4.3000000000000007</c:v>
                </c:pt>
                <c:pt idx="286">
                  <c:v>4.1999999999999993</c:v>
                </c:pt>
                <c:pt idx="287">
                  <c:v>3.9000000000000008</c:v>
                </c:pt>
                <c:pt idx="288">
                  <c:v>3.7999999999999994</c:v>
                </c:pt>
                <c:pt idx="289">
                  <c:v>3.8999999999999995</c:v>
                </c:pt>
                <c:pt idx="290">
                  <c:v>3.6999999999999993</c:v>
                </c:pt>
                <c:pt idx="291">
                  <c:v>3.7000000000000006</c:v>
                </c:pt>
                <c:pt idx="292">
                  <c:v>3.7000000000000006</c:v>
                </c:pt>
                <c:pt idx="293">
                  <c:v>3.8999999999999977</c:v>
                </c:pt>
                <c:pt idx="294">
                  <c:v>3.6999999999999993</c:v>
                </c:pt>
                <c:pt idx="295">
                  <c:v>3.6000000000000019</c:v>
                </c:pt>
                <c:pt idx="296">
                  <c:v>3.799999999999998</c:v>
                </c:pt>
                <c:pt idx="297">
                  <c:v>3.6999999999999975</c:v>
                </c:pt>
                <c:pt idx="298">
                  <c:v>3.8000000000000007</c:v>
                </c:pt>
                <c:pt idx="299">
                  <c:v>3.8000000000000034</c:v>
                </c:pt>
                <c:pt idx="300">
                  <c:v>3.799999999999998</c:v>
                </c:pt>
                <c:pt idx="301">
                  <c:v>3.400000000000003</c:v>
                </c:pt>
                <c:pt idx="302">
                  <c:v>3.4999999999999973</c:v>
                </c:pt>
                <c:pt idx="303">
                  <c:v>3.3000000000000003</c:v>
                </c:pt>
                <c:pt idx="304">
                  <c:v>3.4999999999999973</c:v>
                </c:pt>
                <c:pt idx="305">
                  <c:v>3.4000000000000004</c:v>
                </c:pt>
                <c:pt idx="306">
                  <c:v>3.400000000000003</c:v>
                </c:pt>
                <c:pt idx="307">
                  <c:v>3.3000000000000029</c:v>
                </c:pt>
                <c:pt idx="308">
                  <c:v>3.4999999999999973</c:v>
                </c:pt>
                <c:pt idx="309">
                  <c:v>3.3000000000000029</c:v>
                </c:pt>
                <c:pt idx="310">
                  <c:v>3.6000000000000032</c:v>
                </c:pt>
                <c:pt idx="311">
                  <c:v>3.3000000000000003</c:v>
                </c:pt>
                <c:pt idx="312">
                  <c:v>2.6999999999999997</c:v>
                </c:pt>
                <c:pt idx="313">
                  <c:v>3.1999999999999975</c:v>
                </c:pt>
                <c:pt idx="314">
                  <c:v>3.3999999999999977</c:v>
                </c:pt>
                <c:pt idx="315">
                  <c:v>3.1999999999999975</c:v>
                </c:pt>
                <c:pt idx="316">
                  <c:v>3.0000000000000027</c:v>
                </c:pt>
                <c:pt idx="317">
                  <c:v>3.2000000000000028</c:v>
                </c:pt>
                <c:pt idx="318">
                  <c:v>3.2000000000000028</c:v>
                </c:pt>
                <c:pt idx="319">
                  <c:v>3.1999999999999975</c:v>
                </c:pt>
                <c:pt idx="320">
                  <c:v>3.3999999999999977</c:v>
                </c:pt>
                <c:pt idx="321">
                  <c:v>3.2999999999999972</c:v>
                </c:pt>
                <c:pt idx="322">
                  <c:v>3.099999999999997</c:v>
                </c:pt>
                <c:pt idx="323">
                  <c:v>3.3000000000000029</c:v>
                </c:pt>
                <c:pt idx="324">
                  <c:v>3.2000000000000028</c:v>
                </c:pt>
                <c:pt idx="325">
                  <c:v>3.1999999999999975</c:v>
                </c:pt>
                <c:pt idx="326">
                  <c:v>3.2000000000000028</c:v>
                </c:pt>
                <c:pt idx="327">
                  <c:v>3.0000000000000027</c:v>
                </c:pt>
                <c:pt idx="328">
                  <c:v>3.3000000000000029</c:v>
                </c:pt>
                <c:pt idx="329">
                  <c:v>2.6999999999999966</c:v>
                </c:pt>
                <c:pt idx="330">
                  <c:v>2.7000000000000024</c:v>
                </c:pt>
                <c:pt idx="331">
                  <c:v>2.7000000000000024</c:v>
                </c:pt>
                <c:pt idx="332">
                  <c:v>2.6000000000000023</c:v>
                </c:pt>
                <c:pt idx="333">
                  <c:v>2.6000000000000023</c:v>
                </c:pt>
                <c:pt idx="334">
                  <c:v>2.6000000000000023</c:v>
                </c:pt>
                <c:pt idx="335">
                  <c:v>2.6000000000000023</c:v>
                </c:pt>
                <c:pt idx="336">
                  <c:v>2.5000000000000022</c:v>
                </c:pt>
                <c:pt idx="337">
                  <c:v>2.4999999999999996</c:v>
                </c:pt>
                <c:pt idx="338">
                  <c:v>2.3999999999999995</c:v>
                </c:pt>
                <c:pt idx="339">
                  <c:v>2.3999999999999995</c:v>
                </c:pt>
                <c:pt idx="340">
                  <c:v>2.4999999999999996</c:v>
                </c:pt>
                <c:pt idx="341">
                  <c:v>2.5999999999999996</c:v>
                </c:pt>
                <c:pt idx="342">
                  <c:v>2.3999999999999995</c:v>
                </c:pt>
                <c:pt idx="343">
                  <c:v>2.5000000000000009</c:v>
                </c:pt>
                <c:pt idx="344">
                  <c:v>2.4000000000000008</c:v>
                </c:pt>
                <c:pt idx="345">
                  <c:v>2.4000000000000008</c:v>
                </c:pt>
                <c:pt idx="346">
                  <c:v>2.3999999999999995</c:v>
                </c:pt>
                <c:pt idx="347">
                  <c:v>2.4999999999999996</c:v>
                </c:pt>
                <c:pt idx="348">
                  <c:v>2.5999999999999996</c:v>
                </c:pt>
                <c:pt idx="349">
                  <c:v>2.5999999999999996</c:v>
                </c:pt>
                <c:pt idx="350">
                  <c:v>2.4999999999999996</c:v>
                </c:pt>
                <c:pt idx="351">
                  <c:v>2.5</c:v>
                </c:pt>
                <c:pt idx="352">
                  <c:v>2.4999999999999996</c:v>
                </c:pt>
                <c:pt idx="353">
                  <c:v>2.4999999999999996</c:v>
                </c:pt>
                <c:pt idx="354">
                  <c:v>2.5000000000000009</c:v>
                </c:pt>
                <c:pt idx="355">
                  <c:v>2.4000000000000021</c:v>
                </c:pt>
                <c:pt idx="356">
                  <c:v>2.5999999999999996</c:v>
                </c:pt>
                <c:pt idx="357">
                  <c:v>2.5000000000000009</c:v>
                </c:pt>
                <c:pt idx="358">
                  <c:v>2.5999999999999996</c:v>
                </c:pt>
                <c:pt idx="359">
                  <c:v>2.4999999999999996</c:v>
                </c:pt>
                <c:pt idx="360">
                  <c:v>2.6</c:v>
                </c:pt>
                <c:pt idx="361">
                  <c:v>2.6</c:v>
                </c:pt>
                <c:pt idx="362">
                  <c:v>2.6</c:v>
                </c:pt>
                <c:pt idx="363">
                  <c:v>2.4999999999999996</c:v>
                </c:pt>
                <c:pt idx="364">
                  <c:v>2.7000000000000024</c:v>
                </c:pt>
                <c:pt idx="365">
                  <c:v>2.6999999999999997</c:v>
                </c:pt>
                <c:pt idx="366">
                  <c:v>2.7000000000000024</c:v>
                </c:pt>
                <c:pt idx="367">
                  <c:v>2.8</c:v>
                </c:pt>
                <c:pt idx="368">
                  <c:v>2.8</c:v>
                </c:pt>
                <c:pt idx="369">
                  <c:v>2.7000000000000024</c:v>
                </c:pt>
                <c:pt idx="370">
                  <c:v>2.8</c:v>
                </c:pt>
                <c:pt idx="371">
                  <c:v>2.7000000000000024</c:v>
                </c:pt>
                <c:pt idx="372">
                  <c:v>2.5999999999999996</c:v>
                </c:pt>
                <c:pt idx="373">
                  <c:v>2.6999999999999997</c:v>
                </c:pt>
                <c:pt idx="374">
                  <c:v>2.5999999999999996</c:v>
                </c:pt>
                <c:pt idx="375">
                  <c:v>2.6000000000000023</c:v>
                </c:pt>
                <c:pt idx="376">
                  <c:v>2.3999999999999995</c:v>
                </c:pt>
                <c:pt idx="377">
                  <c:v>2.4999999999999996</c:v>
                </c:pt>
                <c:pt idx="378">
                  <c:v>2.5000000000000009</c:v>
                </c:pt>
                <c:pt idx="379">
                  <c:v>2.4999999999999996</c:v>
                </c:pt>
                <c:pt idx="380">
                  <c:v>2.5000000000000009</c:v>
                </c:pt>
              </c:numCache>
            </c:numRef>
          </c:val>
          <c:smooth val="0"/>
          <c:extLst>
            <c:ext xmlns:c16="http://schemas.microsoft.com/office/drawing/2014/chart" uri="{C3380CC4-5D6E-409C-BE32-E72D297353CC}">
              <c16:uniqueId val="{00000001-59EB-471B-A077-65B7F1E363DF}"/>
            </c:ext>
          </c:extLst>
        </c:ser>
        <c:ser>
          <c:idx val="2"/>
          <c:order val="2"/>
          <c:tx>
            <c:strRef>
              <c:f>'3.23. ábra'!$L$11</c:f>
              <c:strCache>
                <c:ptCount val="1"/>
                <c:pt idx="0">
                  <c:v>10Y (2030)</c:v>
                </c:pt>
              </c:strCache>
            </c:strRef>
          </c:tx>
          <c:spPr>
            <a:ln w="28575" cap="rnd">
              <a:solidFill>
                <a:srgbClr val="339999"/>
              </a:solidFill>
              <a:round/>
            </a:ln>
            <a:effectLst/>
          </c:spPr>
          <c:marker>
            <c:symbol val="none"/>
          </c:marker>
          <c:cat>
            <c:numRef>
              <c:f>'3.23. ábra'!$A$187:$A$567</c:f>
              <c:numCache>
                <c:formatCode>m/d/yyyy</c:formatCode>
                <c:ptCount val="381"/>
                <c:pt idx="0">
                  <c:v>44082</c:v>
                </c:pt>
                <c:pt idx="1">
                  <c:v>44083</c:v>
                </c:pt>
                <c:pt idx="2">
                  <c:v>44084</c:v>
                </c:pt>
                <c:pt idx="3">
                  <c:v>44085</c:v>
                </c:pt>
                <c:pt idx="4">
                  <c:v>44088</c:v>
                </c:pt>
                <c:pt idx="5">
                  <c:v>44089</c:v>
                </c:pt>
                <c:pt idx="6">
                  <c:v>44090</c:v>
                </c:pt>
                <c:pt idx="7">
                  <c:v>44091</c:v>
                </c:pt>
                <c:pt idx="8">
                  <c:v>44092</c:v>
                </c:pt>
                <c:pt idx="9">
                  <c:v>44095</c:v>
                </c:pt>
                <c:pt idx="10">
                  <c:v>44096</c:v>
                </c:pt>
                <c:pt idx="11">
                  <c:v>44097</c:v>
                </c:pt>
                <c:pt idx="12">
                  <c:v>44098</c:v>
                </c:pt>
                <c:pt idx="13">
                  <c:v>44099</c:v>
                </c:pt>
                <c:pt idx="14">
                  <c:v>44102</c:v>
                </c:pt>
                <c:pt idx="15">
                  <c:v>44103</c:v>
                </c:pt>
                <c:pt idx="16">
                  <c:v>44104</c:v>
                </c:pt>
                <c:pt idx="17">
                  <c:v>44105</c:v>
                </c:pt>
                <c:pt idx="18">
                  <c:v>44106</c:v>
                </c:pt>
                <c:pt idx="19">
                  <c:v>44109</c:v>
                </c:pt>
                <c:pt idx="20">
                  <c:v>44110</c:v>
                </c:pt>
                <c:pt idx="21">
                  <c:v>44111</c:v>
                </c:pt>
                <c:pt idx="22">
                  <c:v>44112</c:v>
                </c:pt>
                <c:pt idx="23">
                  <c:v>44113</c:v>
                </c:pt>
                <c:pt idx="24">
                  <c:v>44116</c:v>
                </c:pt>
                <c:pt idx="25">
                  <c:v>44117</c:v>
                </c:pt>
                <c:pt idx="26">
                  <c:v>44118</c:v>
                </c:pt>
                <c:pt idx="27">
                  <c:v>44119</c:v>
                </c:pt>
                <c:pt idx="28">
                  <c:v>44120</c:v>
                </c:pt>
                <c:pt idx="29">
                  <c:v>44123</c:v>
                </c:pt>
                <c:pt idx="30">
                  <c:v>44124</c:v>
                </c:pt>
                <c:pt idx="31">
                  <c:v>44125</c:v>
                </c:pt>
                <c:pt idx="32">
                  <c:v>44126</c:v>
                </c:pt>
                <c:pt idx="33">
                  <c:v>44127</c:v>
                </c:pt>
                <c:pt idx="34">
                  <c:v>44130</c:v>
                </c:pt>
                <c:pt idx="35">
                  <c:v>44131</c:v>
                </c:pt>
                <c:pt idx="36">
                  <c:v>44132</c:v>
                </c:pt>
                <c:pt idx="37">
                  <c:v>44133</c:v>
                </c:pt>
                <c:pt idx="38">
                  <c:v>44134</c:v>
                </c:pt>
                <c:pt idx="39">
                  <c:v>44137</c:v>
                </c:pt>
                <c:pt idx="40">
                  <c:v>44138</c:v>
                </c:pt>
                <c:pt idx="41">
                  <c:v>44139</c:v>
                </c:pt>
                <c:pt idx="42">
                  <c:v>44140</c:v>
                </c:pt>
                <c:pt idx="43">
                  <c:v>44141</c:v>
                </c:pt>
                <c:pt idx="44">
                  <c:v>44144</c:v>
                </c:pt>
                <c:pt idx="45">
                  <c:v>44145</c:v>
                </c:pt>
                <c:pt idx="46">
                  <c:v>44146</c:v>
                </c:pt>
                <c:pt idx="47">
                  <c:v>44147</c:v>
                </c:pt>
                <c:pt idx="48">
                  <c:v>44148</c:v>
                </c:pt>
                <c:pt idx="49">
                  <c:v>44151</c:v>
                </c:pt>
                <c:pt idx="50">
                  <c:v>44152</c:v>
                </c:pt>
                <c:pt idx="51">
                  <c:v>44153</c:v>
                </c:pt>
                <c:pt idx="52">
                  <c:v>44154</c:v>
                </c:pt>
                <c:pt idx="53">
                  <c:v>44155</c:v>
                </c:pt>
                <c:pt idx="54">
                  <c:v>44158</c:v>
                </c:pt>
                <c:pt idx="55">
                  <c:v>44159</c:v>
                </c:pt>
                <c:pt idx="56">
                  <c:v>44160</c:v>
                </c:pt>
                <c:pt idx="57">
                  <c:v>44161</c:v>
                </c:pt>
                <c:pt idx="58">
                  <c:v>44162</c:v>
                </c:pt>
                <c:pt idx="59">
                  <c:v>44165</c:v>
                </c:pt>
                <c:pt idx="60">
                  <c:v>44166</c:v>
                </c:pt>
                <c:pt idx="61">
                  <c:v>44167</c:v>
                </c:pt>
                <c:pt idx="62">
                  <c:v>44168</c:v>
                </c:pt>
                <c:pt idx="63">
                  <c:v>44169</c:v>
                </c:pt>
                <c:pt idx="64">
                  <c:v>44172</c:v>
                </c:pt>
                <c:pt idx="65">
                  <c:v>44173</c:v>
                </c:pt>
                <c:pt idx="66">
                  <c:v>44174</c:v>
                </c:pt>
                <c:pt idx="67">
                  <c:v>44175</c:v>
                </c:pt>
                <c:pt idx="68">
                  <c:v>44176</c:v>
                </c:pt>
                <c:pt idx="69">
                  <c:v>44179</c:v>
                </c:pt>
                <c:pt idx="70">
                  <c:v>44180</c:v>
                </c:pt>
                <c:pt idx="71">
                  <c:v>44181</c:v>
                </c:pt>
                <c:pt idx="72">
                  <c:v>44182</c:v>
                </c:pt>
                <c:pt idx="73">
                  <c:v>44183</c:v>
                </c:pt>
                <c:pt idx="74">
                  <c:v>44186</c:v>
                </c:pt>
                <c:pt idx="75">
                  <c:v>44187</c:v>
                </c:pt>
                <c:pt idx="76">
                  <c:v>44188</c:v>
                </c:pt>
                <c:pt idx="77">
                  <c:v>44189</c:v>
                </c:pt>
                <c:pt idx="78">
                  <c:v>44193</c:v>
                </c:pt>
                <c:pt idx="79">
                  <c:v>44194</c:v>
                </c:pt>
                <c:pt idx="80">
                  <c:v>44195</c:v>
                </c:pt>
                <c:pt idx="81">
                  <c:v>44196</c:v>
                </c:pt>
                <c:pt idx="82">
                  <c:v>44200</c:v>
                </c:pt>
                <c:pt idx="83">
                  <c:v>44201</c:v>
                </c:pt>
                <c:pt idx="84">
                  <c:v>44202</c:v>
                </c:pt>
                <c:pt idx="85">
                  <c:v>44203</c:v>
                </c:pt>
                <c:pt idx="86">
                  <c:v>44204</c:v>
                </c:pt>
                <c:pt idx="87">
                  <c:v>44207</c:v>
                </c:pt>
                <c:pt idx="88">
                  <c:v>44208</c:v>
                </c:pt>
                <c:pt idx="89">
                  <c:v>44209</c:v>
                </c:pt>
                <c:pt idx="90">
                  <c:v>44210</c:v>
                </c:pt>
                <c:pt idx="91">
                  <c:v>44211</c:v>
                </c:pt>
                <c:pt idx="92">
                  <c:v>44214</c:v>
                </c:pt>
                <c:pt idx="93">
                  <c:v>44215</c:v>
                </c:pt>
                <c:pt idx="94">
                  <c:v>44216</c:v>
                </c:pt>
                <c:pt idx="95">
                  <c:v>44217</c:v>
                </c:pt>
                <c:pt idx="96">
                  <c:v>44218</c:v>
                </c:pt>
                <c:pt idx="97">
                  <c:v>44221</c:v>
                </c:pt>
                <c:pt idx="98">
                  <c:v>44222</c:v>
                </c:pt>
                <c:pt idx="99">
                  <c:v>44223</c:v>
                </c:pt>
                <c:pt idx="100">
                  <c:v>44224</c:v>
                </c:pt>
                <c:pt idx="101">
                  <c:v>44225</c:v>
                </c:pt>
                <c:pt idx="102">
                  <c:v>44228</c:v>
                </c:pt>
                <c:pt idx="103">
                  <c:v>44229</c:v>
                </c:pt>
                <c:pt idx="104">
                  <c:v>44230</c:v>
                </c:pt>
                <c:pt idx="105">
                  <c:v>44231</c:v>
                </c:pt>
                <c:pt idx="106">
                  <c:v>44232</c:v>
                </c:pt>
                <c:pt idx="107">
                  <c:v>44235</c:v>
                </c:pt>
                <c:pt idx="108">
                  <c:v>44236</c:v>
                </c:pt>
                <c:pt idx="109">
                  <c:v>44237</c:v>
                </c:pt>
                <c:pt idx="110">
                  <c:v>44238</c:v>
                </c:pt>
                <c:pt idx="111">
                  <c:v>44239</c:v>
                </c:pt>
                <c:pt idx="112">
                  <c:v>44242</c:v>
                </c:pt>
                <c:pt idx="113">
                  <c:v>44243</c:v>
                </c:pt>
                <c:pt idx="114">
                  <c:v>44244</c:v>
                </c:pt>
                <c:pt idx="115">
                  <c:v>44245</c:v>
                </c:pt>
                <c:pt idx="116">
                  <c:v>44246</c:v>
                </c:pt>
                <c:pt idx="117">
                  <c:v>44249</c:v>
                </c:pt>
                <c:pt idx="118">
                  <c:v>44250</c:v>
                </c:pt>
                <c:pt idx="119">
                  <c:v>44251</c:v>
                </c:pt>
                <c:pt idx="120">
                  <c:v>44252</c:v>
                </c:pt>
                <c:pt idx="121">
                  <c:v>44253</c:v>
                </c:pt>
                <c:pt idx="122">
                  <c:v>44256</c:v>
                </c:pt>
                <c:pt idx="123">
                  <c:v>44257</c:v>
                </c:pt>
                <c:pt idx="124">
                  <c:v>44258</c:v>
                </c:pt>
                <c:pt idx="125">
                  <c:v>44259</c:v>
                </c:pt>
                <c:pt idx="126">
                  <c:v>44260</c:v>
                </c:pt>
                <c:pt idx="127">
                  <c:v>44263</c:v>
                </c:pt>
                <c:pt idx="128">
                  <c:v>44264</c:v>
                </c:pt>
                <c:pt idx="129">
                  <c:v>44265</c:v>
                </c:pt>
                <c:pt idx="130">
                  <c:v>44266</c:v>
                </c:pt>
                <c:pt idx="131">
                  <c:v>44267</c:v>
                </c:pt>
                <c:pt idx="132">
                  <c:v>44270</c:v>
                </c:pt>
                <c:pt idx="133">
                  <c:v>44271</c:v>
                </c:pt>
                <c:pt idx="134">
                  <c:v>44272</c:v>
                </c:pt>
                <c:pt idx="135">
                  <c:v>44273</c:v>
                </c:pt>
                <c:pt idx="136">
                  <c:v>44274</c:v>
                </c:pt>
                <c:pt idx="137">
                  <c:v>44277</c:v>
                </c:pt>
                <c:pt idx="138">
                  <c:v>44278</c:v>
                </c:pt>
                <c:pt idx="139">
                  <c:v>44279</c:v>
                </c:pt>
                <c:pt idx="140">
                  <c:v>44280</c:v>
                </c:pt>
                <c:pt idx="141">
                  <c:v>44281</c:v>
                </c:pt>
                <c:pt idx="142">
                  <c:v>44284</c:v>
                </c:pt>
                <c:pt idx="143">
                  <c:v>44285</c:v>
                </c:pt>
                <c:pt idx="144">
                  <c:v>44286</c:v>
                </c:pt>
                <c:pt idx="145">
                  <c:v>44287</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numCache>
            </c:numRef>
          </c:cat>
          <c:val>
            <c:numRef>
              <c:f>'3.23. ábra'!$L$187:$L$567</c:f>
              <c:numCache>
                <c:formatCode>General</c:formatCode>
                <c:ptCount val="381"/>
                <c:pt idx="0">
                  <c:v>1.6000000000000014</c:v>
                </c:pt>
                <c:pt idx="1">
                  <c:v>1.5999999999999959</c:v>
                </c:pt>
                <c:pt idx="2">
                  <c:v>2.1000000000000019</c:v>
                </c:pt>
                <c:pt idx="3">
                  <c:v>2.0000000000000018</c:v>
                </c:pt>
                <c:pt idx="4">
                  <c:v>2.0000000000000018</c:v>
                </c:pt>
                <c:pt idx="5">
                  <c:v>2.1000000000000019</c:v>
                </c:pt>
                <c:pt idx="6">
                  <c:v>2.1000000000000019</c:v>
                </c:pt>
                <c:pt idx="7">
                  <c:v>2.1000000000000019</c:v>
                </c:pt>
                <c:pt idx="8">
                  <c:v>2.1000000000000019</c:v>
                </c:pt>
                <c:pt idx="9">
                  <c:v>2.1000000000000019</c:v>
                </c:pt>
                <c:pt idx="10">
                  <c:v>2.0000000000000018</c:v>
                </c:pt>
                <c:pt idx="11">
                  <c:v>2.0000000000000018</c:v>
                </c:pt>
                <c:pt idx="12">
                  <c:v>2.1000000000000019</c:v>
                </c:pt>
                <c:pt idx="13">
                  <c:v>2.0000000000000018</c:v>
                </c:pt>
                <c:pt idx="14">
                  <c:v>2.200000000000002</c:v>
                </c:pt>
                <c:pt idx="15">
                  <c:v>2.1999999999999909</c:v>
                </c:pt>
                <c:pt idx="16">
                  <c:v>2.200000000000002</c:v>
                </c:pt>
                <c:pt idx="17">
                  <c:v>2.200000000000002</c:v>
                </c:pt>
                <c:pt idx="18">
                  <c:v>2.4000000000000021</c:v>
                </c:pt>
                <c:pt idx="19">
                  <c:v>2.200000000000002</c:v>
                </c:pt>
                <c:pt idx="20">
                  <c:v>2.300000000000002</c:v>
                </c:pt>
                <c:pt idx="21">
                  <c:v>2.200000000000002</c:v>
                </c:pt>
                <c:pt idx="22">
                  <c:v>2.200000000000002</c:v>
                </c:pt>
                <c:pt idx="23">
                  <c:v>2.200000000000002</c:v>
                </c:pt>
                <c:pt idx="24">
                  <c:v>2.2999999999999909</c:v>
                </c:pt>
                <c:pt idx="25">
                  <c:v>2.1999999999999909</c:v>
                </c:pt>
                <c:pt idx="26">
                  <c:v>2.300000000000002</c:v>
                </c:pt>
                <c:pt idx="27">
                  <c:v>2.200000000000002</c:v>
                </c:pt>
                <c:pt idx="28">
                  <c:v>2.200000000000002</c:v>
                </c:pt>
                <c:pt idx="29">
                  <c:v>2.200000000000002</c:v>
                </c:pt>
                <c:pt idx="30">
                  <c:v>2.300000000000002</c:v>
                </c:pt>
                <c:pt idx="31">
                  <c:v>2.200000000000002</c:v>
                </c:pt>
                <c:pt idx="32">
                  <c:v>2.200000000000002</c:v>
                </c:pt>
                <c:pt idx="33">
                  <c:v>2.1000000000000019</c:v>
                </c:pt>
                <c:pt idx="34">
                  <c:v>2.200000000000002</c:v>
                </c:pt>
                <c:pt idx="35">
                  <c:v>2.200000000000002</c:v>
                </c:pt>
                <c:pt idx="36">
                  <c:v>2.300000000000002</c:v>
                </c:pt>
                <c:pt idx="37">
                  <c:v>2.300000000000002</c:v>
                </c:pt>
                <c:pt idx="38">
                  <c:v>2.300000000000002</c:v>
                </c:pt>
                <c:pt idx="39">
                  <c:v>2.4000000000000021</c:v>
                </c:pt>
                <c:pt idx="40">
                  <c:v>2.300000000000002</c:v>
                </c:pt>
                <c:pt idx="41">
                  <c:v>2.4000000000000021</c:v>
                </c:pt>
                <c:pt idx="42">
                  <c:v>2.4000000000000021</c:v>
                </c:pt>
                <c:pt idx="43">
                  <c:v>2.4000000000000021</c:v>
                </c:pt>
                <c:pt idx="44">
                  <c:v>2.5000000000000022</c:v>
                </c:pt>
                <c:pt idx="45">
                  <c:v>2.300000000000002</c:v>
                </c:pt>
                <c:pt idx="46">
                  <c:v>2.200000000000002</c:v>
                </c:pt>
                <c:pt idx="47">
                  <c:v>2.300000000000002</c:v>
                </c:pt>
                <c:pt idx="48">
                  <c:v>2.399999999999991</c:v>
                </c:pt>
                <c:pt idx="49">
                  <c:v>2.2999999999999909</c:v>
                </c:pt>
                <c:pt idx="50">
                  <c:v>2.4000000000000021</c:v>
                </c:pt>
                <c:pt idx="51">
                  <c:v>2.399999999999991</c:v>
                </c:pt>
                <c:pt idx="52">
                  <c:v>2.300000000000002</c:v>
                </c:pt>
                <c:pt idx="53">
                  <c:v>2.4000000000000021</c:v>
                </c:pt>
                <c:pt idx="54">
                  <c:v>2.4000000000000021</c:v>
                </c:pt>
                <c:pt idx="55">
                  <c:v>2.4000000000000021</c:v>
                </c:pt>
                <c:pt idx="56">
                  <c:v>2.4000000000000021</c:v>
                </c:pt>
                <c:pt idx="57">
                  <c:v>2.4000000000000021</c:v>
                </c:pt>
                <c:pt idx="58">
                  <c:v>2.4000000000000021</c:v>
                </c:pt>
                <c:pt idx="59">
                  <c:v>2.4000000000000021</c:v>
                </c:pt>
                <c:pt idx="60">
                  <c:v>2.4000000000000021</c:v>
                </c:pt>
                <c:pt idx="61">
                  <c:v>2.4000000000000021</c:v>
                </c:pt>
                <c:pt idx="62">
                  <c:v>2.399999999999991</c:v>
                </c:pt>
                <c:pt idx="63">
                  <c:v>2.399999999999991</c:v>
                </c:pt>
                <c:pt idx="64">
                  <c:v>2.4000000000000021</c:v>
                </c:pt>
                <c:pt idx="65">
                  <c:v>2.4000000000000021</c:v>
                </c:pt>
                <c:pt idx="66">
                  <c:v>2.5000000000000022</c:v>
                </c:pt>
                <c:pt idx="67">
                  <c:v>2.6000000000000023</c:v>
                </c:pt>
                <c:pt idx="68">
                  <c:v>3.0000000000000027</c:v>
                </c:pt>
                <c:pt idx="69">
                  <c:v>2.8000000000000025</c:v>
                </c:pt>
                <c:pt idx="70">
                  <c:v>3.0000000000000027</c:v>
                </c:pt>
                <c:pt idx="71">
                  <c:v>3.1000000000000028</c:v>
                </c:pt>
                <c:pt idx="72">
                  <c:v>3.0000000000000027</c:v>
                </c:pt>
                <c:pt idx="73">
                  <c:v>3.2000000000000028</c:v>
                </c:pt>
                <c:pt idx="74">
                  <c:v>3.2000000000000028</c:v>
                </c:pt>
                <c:pt idx="75">
                  <c:v>3.0000000000000027</c:v>
                </c:pt>
                <c:pt idx="76">
                  <c:v>3.1999999999999917</c:v>
                </c:pt>
                <c:pt idx="77">
                  <c:v>3.2999999999999918</c:v>
                </c:pt>
                <c:pt idx="78">
                  <c:v>3.2000000000000028</c:v>
                </c:pt>
                <c:pt idx="79">
                  <c:v>3.5000000000000031</c:v>
                </c:pt>
                <c:pt idx="80">
                  <c:v>3.8000000000000034</c:v>
                </c:pt>
                <c:pt idx="81">
                  <c:v>3.8000000000000034</c:v>
                </c:pt>
                <c:pt idx="82">
                  <c:v>3.6000000000000032</c:v>
                </c:pt>
                <c:pt idx="83">
                  <c:v>3.5000000000000031</c:v>
                </c:pt>
                <c:pt idx="84">
                  <c:v>3.5999999999999921</c:v>
                </c:pt>
                <c:pt idx="85">
                  <c:v>3.499999999999992</c:v>
                </c:pt>
                <c:pt idx="86">
                  <c:v>3.499999999999992</c:v>
                </c:pt>
                <c:pt idx="87">
                  <c:v>3.499999999999992</c:v>
                </c:pt>
                <c:pt idx="88">
                  <c:v>3.6000000000000032</c:v>
                </c:pt>
                <c:pt idx="89">
                  <c:v>3.499999999999992</c:v>
                </c:pt>
                <c:pt idx="90">
                  <c:v>3.6000000000000032</c:v>
                </c:pt>
                <c:pt idx="91">
                  <c:v>3.6000000000000032</c:v>
                </c:pt>
                <c:pt idx="92">
                  <c:v>3.6999999999999922</c:v>
                </c:pt>
                <c:pt idx="93">
                  <c:v>3.6999999999999922</c:v>
                </c:pt>
                <c:pt idx="94">
                  <c:v>3.5999999999999921</c:v>
                </c:pt>
                <c:pt idx="95">
                  <c:v>3.499999999999992</c:v>
                </c:pt>
                <c:pt idx="96">
                  <c:v>3.9999999999999925</c:v>
                </c:pt>
                <c:pt idx="97">
                  <c:v>3.9000000000000035</c:v>
                </c:pt>
                <c:pt idx="98">
                  <c:v>4.1000000000000032</c:v>
                </c:pt>
                <c:pt idx="99">
                  <c:v>3.8000000000000034</c:v>
                </c:pt>
                <c:pt idx="100">
                  <c:v>3.8000000000000034</c:v>
                </c:pt>
                <c:pt idx="101">
                  <c:v>3.7999999999999923</c:v>
                </c:pt>
                <c:pt idx="102">
                  <c:v>3.8999999999999924</c:v>
                </c:pt>
                <c:pt idx="103">
                  <c:v>4.0000000000000036</c:v>
                </c:pt>
                <c:pt idx="104">
                  <c:v>4.0000000000000036</c:v>
                </c:pt>
                <c:pt idx="105">
                  <c:v>3.9000000000000035</c:v>
                </c:pt>
                <c:pt idx="106">
                  <c:v>4.1000000000000032</c:v>
                </c:pt>
                <c:pt idx="107">
                  <c:v>4.0000000000000036</c:v>
                </c:pt>
                <c:pt idx="108">
                  <c:v>4.1000000000000032</c:v>
                </c:pt>
                <c:pt idx="109">
                  <c:v>4.2000000000000037</c:v>
                </c:pt>
                <c:pt idx="110">
                  <c:v>4.2000000000000037</c:v>
                </c:pt>
                <c:pt idx="111">
                  <c:v>4.0999999999999979</c:v>
                </c:pt>
                <c:pt idx="112">
                  <c:v>4.2000000000000037</c:v>
                </c:pt>
                <c:pt idx="113">
                  <c:v>4.299999999999998</c:v>
                </c:pt>
                <c:pt idx="114">
                  <c:v>4.3999999999999986</c:v>
                </c:pt>
                <c:pt idx="115">
                  <c:v>4.1999999999999984</c:v>
                </c:pt>
                <c:pt idx="116">
                  <c:v>4.1999999999999984</c:v>
                </c:pt>
                <c:pt idx="117">
                  <c:v>4.3999999999999986</c:v>
                </c:pt>
                <c:pt idx="118">
                  <c:v>4.3000000000000043</c:v>
                </c:pt>
                <c:pt idx="119">
                  <c:v>4.299999999999998</c:v>
                </c:pt>
                <c:pt idx="120">
                  <c:v>4.1999999999999984</c:v>
                </c:pt>
                <c:pt idx="121">
                  <c:v>4.3000000000000043</c:v>
                </c:pt>
                <c:pt idx="122">
                  <c:v>4.299999999999998</c:v>
                </c:pt>
                <c:pt idx="123">
                  <c:v>4.1999999999999984</c:v>
                </c:pt>
                <c:pt idx="124">
                  <c:v>4.3999999999999986</c:v>
                </c:pt>
                <c:pt idx="125">
                  <c:v>4.2000000000000037</c:v>
                </c:pt>
                <c:pt idx="126">
                  <c:v>4.4999999999999982</c:v>
                </c:pt>
                <c:pt idx="127">
                  <c:v>4.5999999999999988</c:v>
                </c:pt>
                <c:pt idx="128">
                  <c:v>4.4999999999999982</c:v>
                </c:pt>
                <c:pt idx="129">
                  <c:v>4.6000000000000041</c:v>
                </c:pt>
                <c:pt idx="130">
                  <c:v>4.4999999999999982</c:v>
                </c:pt>
                <c:pt idx="131">
                  <c:v>4.5999999999999988</c:v>
                </c:pt>
                <c:pt idx="132">
                  <c:v>4.8999999999999986</c:v>
                </c:pt>
                <c:pt idx="133">
                  <c:v>5.0999999999999988</c:v>
                </c:pt>
                <c:pt idx="134">
                  <c:v>4.9999999999999991</c:v>
                </c:pt>
                <c:pt idx="135">
                  <c:v>5.0999999999999988</c:v>
                </c:pt>
                <c:pt idx="136">
                  <c:v>4.9999999999999991</c:v>
                </c:pt>
                <c:pt idx="137">
                  <c:v>4.6000000000000041</c:v>
                </c:pt>
                <c:pt idx="138">
                  <c:v>4.6999999999999984</c:v>
                </c:pt>
                <c:pt idx="139">
                  <c:v>4.5999999999999988</c:v>
                </c:pt>
                <c:pt idx="140">
                  <c:v>4.4999999999999982</c:v>
                </c:pt>
                <c:pt idx="141">
                  <c:v>4.7999999999999989</c:v>
                </c:pt>
                <c:pt idx="142">
                  <c:v>4.6999999999999984</c:v>
                </c:pt>
                <c:pt idx="143">
                  <c:v>4.9999999999999991</c:v>
                </c:pt>
                <c:pt idx="144">
                  <c:v>5.0999999999999988</c:v>
                </c:pt>
                <c:pt idx="145">
                  <c:v>4.9999999999999991</c:v>
                </c:pt>
                <c:pt idx="146">
                  <c:v>4.9999999999999991</c:v>
                </c:pt>
                <c:pt idx="147">
                  <c:v>4.9999999999999991</c:v>
                </c:pt>
                <c:pt idx="148">
                  <c:v>5.0999999999999988</c:v>
                </c:pt>
                <c:pt idx="149">
                  <c:v>5.100000000000005</c:v>
                </c:pt>
                <c:pt idx="150">
                  <c:v>5.0999999999999988</c:v>
                </c:pt>
                <c:pt idx="151">
                  <c:v>5.0999999999999988</c:v>
                </c:pt>
                <c:pt idx="152">
                  <c:v>5.1999999999999993</c:v>
                </c:pt>
                <c:pt idx="153">
                  <c:v>4.9999999999999991</c:v>
                </c:pt>
                <c:pt idx="154">
                  <c:v>5.0999999999999988</c:v>
                </c:pt>
                <c:pt idx="155">
                  <c:v>5.1999999999999993</c:v>
                </c:pt>
                <c:pt idx="156">
                  <c:v>5.1999999999999993</c:v>
                </c:pt>
                <c:pt idx="157">
                  <c:v>5.1999999999999993</c:v>
                </c:pt>
                <c:pt idx="158">
                  <c:v>5.1999999999999993</c:v>
                </c:pt>
                <c:pt idx="159">
                  <c:v>5.1999999999999993</c:v>
                </c:pt>
                <c:pt idx="160">
                  <c:v>5.0999999999999988</c:v>
                </c:pt>
                <c:pt idx="161">
                  <c:v>5.0000000000000044</c:v>
                </c:pt>
                <c:pt idx="162">
                  <c:v>5.0999999999999988</c:v>
                </c:pt>
                <c:pt idx="163">
                  <c:v>5.0999999999999988</c:v>
                </c:pt>
                <c:pt idx="164">
                  <c:v>5.2999999999999989</c:v>
                </c:pt>
                <c:pt idx="165">
                  <c:v>5.2999999999999989</c:v>
                </c:pt>
                <c:pt idx="166">
                  <c:v>5.3000000000000043</c:v>
                </c:pt>
                <c:pt idx="167">
                  <c:v>5.4999999999999991</c:v>
                </c:pt>
                <c:pt idx="168">
                  <c:v>5.3999999999999995</c:v>
                </c:pt>
                <c:pt idx="169">
                  <c:v>5.3999999999999995</c:v>
                </c:pt>
                <c:pt idx="170">
                  <c:v>5.3999999999999995</c:v>
                </c:pt>
                <c:pt idx="171">
                  <c:v>5.3000000000000016</c:v>
                </c:pt>
                <c:pt idx="172">
                  <c:v>5.3999999999999995</c:v>
                </c:pt>
                <c:pt idx="173">
                  <c:v>5.1999999999999993</c:v>
                </c:pt>
                <c:pt idx="174">
                  <c:v>5.3000000000000016</c:v>
                </c:pt>
                <c:pt idx="175">
                  <c:v>5.2999999999999989</c:v>
                </c:pt>
                <c:pt idx="176">
                  <c:v>5.200000000000002</c:v>
                </c:pt>
                <c:pt idx="177">
                  <c:v>5.0999999999999988</c:v>
                </c:pt>
                <c:pt idx="178">
                  <c:v>5.0999999999999988</c:v>
                </c:pt>
                <c:pt idx="179">
                  <c:v>5.1000000000000014</c:v>
                </c:pt>
                <c:pt idx="180">
                  <c:v>5.0999999999999988</c:v>
                </c:pt>
                <c:pt idx="181">
                  <c:v>5.1000000000000014</c:v>
                </c:pt>
                <c:pt idx="182">
                  <c:v>5.2999999999999989</c:v>
                </c:pt>
                <c:pt idx="183">
                  <c:v>5.3000000000000016</c:v>
                </c:pt>
                <c:pt idx="184">
                  <c:v>5.1999999999999966</c:v>
                </c:pt>
                <c:pt idx="185">
                  <c:v>5.2999999999999989</c:v>
                </c:pt>
                <c:pt idx="186">
                  <c:v>5.3000000000000016</c:v>
                </c:pt>
                <c:pt idx="187">
                  <c:v>5.2999999999999989</c:v>
                </c:pt>
                <c:pt idx="188">
                  <c:v>5.2999999999999963</c:v>
                </c:pt>
                <c:pt idx="189">
                  <c:v>5.2999999999999989</c:v>
                </c:pt>
                <c:pt idx="190">
                  <c:v>5.3999999999999995</c:v>
                </c:pt>
                <c:pt idx="191">
                  <c:v>5.2999999999999989</c:v>
                </c:pt>
                <c:pt idx="192">
                  <c:v>5.2999999999999989</c:v>
                </c:pt>
                <c:pt idx="193">
                  <c:v>5.2999999999999989</c:v>
                </c:pt>
                <c:pt idx="194">
                  <c:v>5.2999999999999989</c:v>
                </c:pt>
                <c:pt idx="195">
                  <c:v>5.3999999999999995</c:v>
                </c:pt>
                <c:pt idx="196">
                  <c:v>5.2999999999999989</c:v>
                </c:pt>
                <c:pt idx="197">
                  <c:v>5.3999999999999995</c:v>
                </c:pt>
                <c:pt idx="198">
                  <c:v>5.4999999999999991</c:v>
                </c:pt>
                <c:pt idx="199">
                  <c:v>5.3999999999999995</c:v>
                </c:pt>
                <c:pt idx="200">
                  <c:v>5.3999999999999995</c:v>
                </c:pt>
                <c:pt idx="201">
                  <c:v>5.2999999999999989</c:v>
                </c:pt>
                <c:pt idx="202">
                  <c:v>5.3999999999999995</c:v>
                </c:pt>
                <c:pt idx="203">
                  <c:v>5.3999999999999995</c:v>
                </c:pt>
                <c:pt idx="204">
                  <c:v>5.3999999999999995</c:v>
                </c:pt>
                <c:pt idx="205">
                  <c:v>5.6</c:v>
                </c:pt>
                <c:pt idx="206">
                  <c:v>5.4999999999999991</c:v>
                </c:pt>
                <c:pt idx="207">
                  <c:v>5.6</c:v>
                </c:pt>
                <c:pt idx="208">
                  <c:v>6</c:v>
                </c:pt>
                <c:pt idx="209">
                  <c:v>6</c:v>
                </c:pt>
                <c:pt idx="210">
                  <c:v>6</c:v>
                </c:pt>
                <c:pt idx="211">
                  <c:v>6.1</c:v>
                </c:pt>
                <c:pt idx="212">
                  <c:v>6.2</c:v>
                </c:pt>
                <c:pt idx="213">
                  <c:v>6.4</c:v>
                </c:pt>
                <c:pt idx="214">
                  <c:v>6.5</c:v>
                </c:pt>
                <c:pt idx="215">
                  <c:v>6.3</c:v>
                </c:pt>
                <c:pt idx="216">
                  <c:v>6.3</c:v>
                </c:pt>
                <c:pt idx="217">
                  <c:v>6.3</c:v>
                </c:pt>
                <c:pt idx="218">
                  <c:v>6.2</c:v>
                </c:pt>
                <c:pt idx="219">
                  <c:v>6.2</c:v>
                </c:pt>
                <c:pt idx="220">
                  <c:v>6.4000000000000057</c:v>
                </c:pt>
                <c:pt idx="221">
                  <c:v>6.4000000000000057</c:v>
                </c:pt>
                <c:pt idx="222">
                  <c:v>6.4000000000000057</c:v>
                </c:pt>
                <c:pt idx="223">
                  <c:v>6.399999999999995</c:v>
                </c:pt>
                <c:pt idx="224">
                  <c:v>6.399999999999995</c:v>
                </c:pt>
                <c:pt idx="225">
                  <c:v>6.2999999999999945</c:v>
                </c:pt>
                <c:pt idx="226">
                  <c:v>6.2999999999999945</c:v>
                </c:pt>
                <c:pt idx="227">
                  <c:v>6.7999999999999954</c:v>
                </c:pt>
                <c:pt idx="228">
                  <c:v>6.899999999999995</c:v>
                </c:pt>
                <c:pt idx="229">
                  <c:v>6.7999999999999954</c:v>
                </c:pt>
                <c:pt idx="230">
                  <c:v>6.9000000000000057</c:v>
                </c:pt>
                <c:pt idx="231">
                  <c:v>6.9000000000000057</c:v>
                </c:pt>
                <c:pt idx="232">
                  <c:v>7.300000000000006</c:v>
                </c:pt>
                <c:pt idx="233">
                  <c:v>7.1000000000000068</c:v>
                </c:pt>
                <c:pt idx="234">
                  <c:v>6.7999999999999954</c:v>
                </c:pt>
                <c:pt idx="235">
                  <c:v>6.899999999999995</c:v>
                </c:pt>
                <c:pt idx="236">
                  <c:v>6.899999999999995</c:v>
                </c:pt>
                <c:pt idx="237">
                  <c:v>6.899999999999995</c:v>
                </c:pt>
                <c:pt idx="238">
                  <c:v>6.899999999999995</c:v>
                </c:pt>
                <c:pt idx="239">
                  <c:v>6.899999999999995</c:v>
                </c:pt>
                <c:pt idx="240">
                  <c:v>7.0999999999999952</c:v>
                </c:pt>
                <c:pt idx="241">
                  <c:v>6.899999999999995</c:v>
                </c:pt>
                <c:pt idx="242">
                  <c:v>6.9000000000000057</c:v>
                </c:pt>
                <c:pt idx="243">
                  <c:v>6.800000000000006</c:v>
                </c:pt>
                <c:pt idx="244">
                  <c:v>7.0000000000000062</c:v>
                </c:pt>
                <c:pt idx="245">
                  <c:v>6.9999999999999947</c:v>
                </c:pt>
                <c:pt idx="246">
                  <c:v>6.899999999999995</c:v>
                </c:pt>
                <c:pt idx="247">
                  <c:v>6.7999999999999954</c:v>
                </c:pt>
                <c:pt idx="248">
                  <c:v>6.800000000000006</c:v>
                </c:pt>
                <c:pt idx="249">
                  <c:v>6.6999999999999948</c:v>
                </c:pt>
                <c:pt idx="250">
                  <c:v>6.899999999999995</c:v>
                </c:pt>
                <c:pt idx="251">
                  <c:v>6.9000000000000057</c:v>
                </c:pt>
                <c:pt idx="252">
                  <c:v>6.7</c:v>
                </c:pt>
                <c:pt idx="253">
                  <c:v>6.7000000000000064</c:v>
                </c:pt>
                <c:pt idx="254">
                  <c:v>6.5</c:v>
                </c:pt>
                <c:pt idx="255">
                  <c:v>6.6000000000000005</c:v>
                </c:pt>
                <c:pt idx="256">
                  <c:v>6.3</c:v>
                </c:pt>
                <c:pt idx="257">
                  <c:v>6.2</c:v>
                </c:pt>
                <c:pt idx="258">
                  <c:v>6.1</c:v>
                </c:pt>
                <c:pt idx="259">
                  <c:v>6.1</c:v>
                </c:pt>
                <c:pt idx="260">
                  <c:v>6</c:v>
                </c:pt>
                <c:pt idx="261">
                  <c:v>6</c:v>
                </c:pt>
                <c:pt idx="262">
                  <c:v>6</c:v>
                </c:pt>
                <c:pt idx="263">
                  <c:v>6</c:v>
                </c:pt>
                <c:pt idx="264">
                  <c:v>6</c:v>
                </c:pt>
                <c:pt idx="265">
                  <c:v>6.1</c:v>
                </c:pt>
                <c:pt idx="266">
                  <c:v>6.1</c:v>
                </c:pt>
                <c:pt idx="267">
                  <c:v>6.2</c:v>
                </c:pt>
                <c:pt idx="268">
                  <c:v>6.100000000000005</c:v>
                </c:pt>
                <c:pt idx="269">
                  <c:v>6.1</c:v>
                </c:pt>
                <c:pt idx="270">
                  <c:v>6.1</c:v>
                </c:pt>
                <c:pt idx="271">
                  <c:v>6.1</c:v>
                </c:pt>
                <c:pt idx="272">
                  <c:v>6.1</c:v>
                </c:pt>
                <c:pt idx="273">
                  <c:v>6.1</c:v>
                </c:pt>
                <c:pt idx="274">
                  <c:v>6.1</c:v>
                </c:pt>
                <c:pt idx="275">
                  <c:v>6.1</c:v>
                </c:pt>
                <c:pt idx="276">
                  <c:v>6</c:v>
                </c:pt>
                <c:pt idx="277">
                  <c:v>6.1</c:v>
                </c:pt>
                <c:pt idx="278">
                  <c:v>6</c:v>
                </c:pt>
                <c:pt idx="279">
                  <c:v>6.1</c:v>
                </c:pt>
                <c:pt idx="280">
                  <c:v>6.2000000000000028</c:v>
                </c:pt>
                <c:pt idx="281">
                  <c:v>6.2</c:v>
                </c:pt>
                <c:pt idx="282">
                  <c:v>6.2000000000000028</c:v>
                </c:pt>
                <c:pt idx="283">
                  <c:v>6.1</c:v>
                </c:pt>
                <c:pt idx="284">
                  <c:v>6.2</c:v>
                </c:pt>
                <c:pt idx="285">
                  <c:v>6.099999999999997</c:v>
                </c:pt>
                <c:pt idx="286">
                  <c:v>6.1</c:v>
                </c:pt>
                <c:pt idx="287">
                  <c:v>6.0000000000000027</c:v>
                </c:pt>
                <c:pt idx="288">
                  <c:v>6</c:v>
                </c:pt>
                <c:pt idx="289">
                  <c:v>6</c:v>
                </c:pt>
                <c:pt idx="290">
                  <c:v>6</c:v>
                </c:pt>
                <c:pt idx="291">
                  <c:v>6</c:v>
                </c:pt>
                <c:pt idx="292">
                  <c:v>5.8999999999999995</c:v>
                </c:pt>
                <c:pt idx="293">
                  <c:v>5.9000000000000021</c:v>
                </c:pt>
                <c:pt idx="294">
                  <c:v>5.4999999999999991</c:v>
                </c:pt>
                <c:pt idx="295">
                  <c:v>6</c:v>
                </c:pt>
                <c:pt idx="296">
                  <c:v>5.8999999999999995</c:v>
                </c:pt>
                <c:pt idx="297">
                  <c:v>5.8</c:v>
                </c:pt>
                <c:pt idx="298">
                  <c:v>6</c:v>
                </c:pt>
                <c:pt idx="299">
                  <c:v>5.8</c:v>
                </c:pt>
                <c:pt idx="300">
                  <c:v>6.1</c:v>
                </c:pt>
                <c:pt idx="301">
                  <c:v>6.1</c:v>
                </c:pt>
                <c:pt idx="302">
                  <c:v>6.2</c:v>
                </c:pt>
                <c:pt idx="303">
                  <c:v>6.2</c:v>
                </c:pt>
                <c:pt idx="304">
                  <c:v>6.1</c:v>
                </c:pt>
                <c:pt idx="305">
                  <c:v>6.1</c:v>
                </c:pt>
                <c:pt idx="306">
                  <c:v>6.1</c:v>
                </c:pt>
                <c:pt idx="307">
                  <c:v>6.2000000000000055</c:v>
                </c:pt>
                <c:pt idx="308">
                  <c:v>6.2</c:v>
                </c:pt>
                <c:pt idx="309">
                  <c:v>6.1</c:v>
                </c:pt>
                <c:pt idx="310">
                  <c:v>6.3</c:v>
                </c:pt>
                <c:pt idx="311">
                  <c:v>6.1</c:v>
                </c:pt>
                <c:pt idx="312">
                  <c:v>6</c:v>
                </c:pt>
                <c:pt idx="313">
                  <c:v>5.8999999999999995</c:v>
                </c:pt>
                <c:pt idx="314">
                  <c:v>6.1</c:v>
                </c:pt>
                <c:pt idx="315">
                  <c:v>6.2</c:v>
                </c:pt>
                <c:pt idx="316">
                  <c:v>6</c:v>
                </c:pt>
                <c:pt idx="317">
                  <c:v>6.4</c:v>
                </c:pt>
                <c:pt idx="318">
                  <c:v>6.2</c:v>
                </c:pt>
                <c:pt idx="319">
                  <c:v>6.0000000000000053</c:v>
                </c:pt>
                <c:pt idx="320">
                  <c:v>6.300000000000006</c:v>
                </c:pt>
                <c:pt idx="321">
                  <c:v>6.1</c:v>
                </c:pt>
                <c:pt idx="322">
                  <c:v>6.3</c:v>
                </c:pt>
                <c:pt idx="323">
                  <c:v>6.5</c:v>
                </c:pt>
                <c:pt idx="324">
                  <c:v>6.5</c:v>
                </c:pt>
                <c:pt idx="325">
                  <c:v>6.3</c:v>
                </c:pt>
                <c:pt idx="326">
                  <c:v>6.3</c:v>
                </c:pt>
                <c:pt idx="327">
                  <c:v>6.3</c:v>
                </c:pt>
                <c:pt idx="328">
                  <c:v>6.1</c:v>
                </c:pt>
                <c:pt idx="329">
                  <c:v>6</c:v>
                </c:pt>
                <c:pt idx="330">
                  <c:v>6.1</c:v>
                </c:pt>
                <c:pt idx="331">
                  <c:v>6.2</c:v>
                </c:pt>
                <c:pt idx="332">
                  <c:v>6.2</c:v>
                </c:pt>
                <c:pt idx="333">
                  <c:v>6</c:v>
                </c:pt>
                <c:pt idx="334">
                  <c:v>6</c:v>
                </c:pt>
                <c:pt idx="335">
                  <c:v>6</c:v>
                </c:pt>
                <c:pt idx="336">
                  <c:v>6.1</c:v>
                </c:pt>
                <c:pt idx="337">
                  <c:v>6</c:v>
                </c:pt>
                <c:pt idx="338">
                  <c:v>6.6000000000000005</c:v>
                </c:pt>
                <c:pt idx="339">
                  <c:v>6.7</c:v>
                </c:pt>
                <c:pt idx="340">
                  <c:v>6.400000000000003</c:v>
                </c:pt>
                <c:pt idx="341">
                  <c:v>6.1000000000000023</c:v>
                </c:pt>
                <c:pt idx="342">
                  <c:v>6.1000000000000023</c:v>
                </c:pt>
                <c:pt idx="343">
                  <c:v>5.8</c:v>
                </c:pt>
                <c:pt idx="344">
                  <c:v>5.8</c:v>
                </c:pt>
                <c:pt idx="345">
                  <c:v>5.6999999999999993</c:v>
                </c:pt>
                <c:pt idx="346">
                  <c:v>5.8</c:v>
                </c:pt>
                <c:pt idx="347">
                  <c:v>5.6999999999999993</c:v>
                </c:pt>
                <c:pt idx="348">
                  <c:v>5.8000000000000025</c:v>
                </c:pt>
                <c:pt idx="349">
                  <c:v>5.8999999999999995</c:v>
                </c:pt>
                <c:pt idx="350">
                  <c:v>5.700000000000002</c:v>
                </c:pt>
                <c:pt idx="351">
                  <c:v>5.8</c:v>
                </c:pt>
                <c:pt idx="352">
                  <c:v>5.6</c:v>
                </c:pt>
                <c:pt idx="353">
                  <c:v>5.6000000000000023</c:v>
                </c:pt>
                <c:pt idx="354">
                  <c:v>5.6</c:v>
                </c:pt>
                <c:pt idx="355">
                  <c:v>5.8999999999999968</c:v>
                </c:pt>
                <c:pt idx="356">
                  <c:v>5.6999999999999993</c:v>
                </c:pt>
                <c:pt idx="357">
                  <c:v>5.8</c:v>
                </c:pt>
                <c:pt idx="358">
                  <c:v>5.6000000000000023</c:v>
                </c:pt>
                <c:pt idx="359">
                  <c:v>5.6</c:v>
                </c:pt>
                <c:pt idx="360">
                  <c:v>5.6</c:v>
                </c:pt>
                <c:pt idx="361">
                  <c:v>5.9000000000000012</c:v>
                </c:pt>
                <c:pt idx="362">
                  <c:v>5.4999999999999991</c:v>
                </c:pt>
                <c:pt idx="363">
                  <c:v>5.6000000000000005</c:v>
                </c:pt>
                <c:pt idx="364">
                  <c:v>5.8000000000000007</c:v>
                </c:pt>
                <c:pt idx="365">
                  <c:v>5.7000000000000011</c:v>
                </c:pt>
                <c:pt idx="366">
                  <c:v>5.6</c:v>
                </c:pt>
                <c:pt idx="367">
                  <c:v>5.4</c:v>
                </c:pt>
                <c:pt idx="368">
                  <c:v>5.200000000000002</c:v>
                </c:pt>
                <c:pt idx="369">
                  <c:v>5.0999999999999988</c:v>
                </c:pt>
                <c:pt idx="370">
                  <c:v>5.1999999999999993</c:v>
                </c:pt>
                <c:pt idx="371">
                  <c:v>4.8999999999999986</c:v>
                </c:pt>
                <c:pt idx="372">
                  <c:v>4.8999999999999986</c:v>
                </c:pt>
                <c:pt idx="373">
                  <c:v>4.8</c:v>
                </c:pt>
                <c:pt idx="374">
                  <c:v>4.8999999999999995</c:v>
                </c:pt>
                <c:pt idx="375">
                  <c:v>5.0999999999999996</c:v>
                </c:pt>
                <c:pt idx="376">
                  <c:v>5.0000000000000018</c:v>
                </c:pt>
                <c:pt idx="377">
                  <c:v>5</c:v>
                </c:pt>
                <c:pt idx="378">
                  <c:v>4.8</c:v>
                </c:pt>
                <c:pt idx="379">
                  <c:v>4.5999999999999996</c:v>
                </c:pt>
                <c:pt idx="380">
                  <c:v>4.5999999999999996</c:v>
                </c:pt>
              </c:numCache>
            </c:numRef>
          </c:val>
          <c:smooth val="0"/>
          <c:extLst>
            <c:ext xmlns:c16="http://schemas.microsoft.com/office/drawing/2014/chart" uri="{C3380CC4-5D6E-409C-BE32-E72D297353CC}">
              <c16:uniqueId val="{00000002-59EB-471B-A077-65B7F1E363DF}"/>
            </c:ext>
          </c:extLst>
        </c:ser>
        <c:ser>
          <c:idx val="3"/>
          <c:order val="3"/>
          <c:tx>
            <c:strRef>
              <c:f>'3.23. ábra'!$M$11</c:f>
              <c:strCache>
                <c:ptCount val="1"/>
                <c:pt idx="0">
                  <c:v>5Y (2025)</c:v>
                </c:pt>
              </c:strCache>
            </c:strRef>
          </c:tx>
          <c:spPr>
            <a:ln w="28575" cap="rnd">
              <a:solidFill>
                <a:srgbClr val="D9111A"/>
              </a:solidFill>
              <a:round/>
            </a:ln>
            <a:effectLst/>
          </c:spPr>
          <c:marker>
            <c:symbol val="none"/>
          </c:marker>
          <c:cat>
            <c:numRef>
              <c:f>'3.23. ábra'!$A$187:$A$567</c:f>
              <c:numCache>
                <c:formatCode>m/d/yyyy</c:formatCode>
                <c:ptCount val="381"/>
                <c:pt idx="0">
                  <c:v>44082</c:v>
                </c:pt>
                <c:pt idx="1">
                  <c:v>44083</c:v>
                </c:pt>
                <c:pt idx="2">
                  <c:v>44084</c:v>
                </c:pt>
                <c:pt idx="3">
                  <c:v>44085</c:v>
                </c:pt>
                <c:pt idx="4">
                  <c:v>44088</c:v>
                </c:pt>
                <c:pt idx="5">
                  <c:v>44089</c:v>
                </c:pt>
                <c:pt idx="6">
                  <c:v>44090</c:v>
                </c:pt>
                <c:pt idx="7">
                  <c:v>44091</c:v>
                </c:pt>
                <c:pt idx="8">
                  <c:v>44092</c:v>
                </c:pt>
                <c:pt idx="9">
                  <c:v>44095</c:v>
                </c:pt>
                <c:pt idx="10">
                  <c:v>44096</c:v>
                </c:pt>
                <c:pt idx="11">
                  <c:v>44097</c:v>
                </c:pt>
                <c:pt idx="12">
                  <c:v>44098</c:v>
                </c:pt>
                <c:pt idx="13">
                  <c:v>44099</c:v>
                </c:pt>
                <c:pt idx="14">
                  <c:v>44102</c:v>
                </c:pt>
                <c:pt idx="15">
                  <c:v>44103</c:v>
                </c:pt>
                <c:pt idx="16">
                  <c:v>44104</c:v>
                </c:pt>
                <c:pt idx="17">
                  <c:v>44105</c:v>
                </c:pt>
                <c:pt idx="18">
                  <c:v>44106</c:v>
                </c:pt>
                <c:pt idx="19">
                  <c:v>44109</c:v>
                </c:pt>
                <c:pt idx="20">
                  <c:v>44110</c:v>
                </c:pt>
                <c:pt idx="21">
                  <c:v>44111</c:v>
                </c:pt>
                <c:pt idx="22">
                  <c:v>44112</c:v>
                </c:pt>
                <c:pt idx="23">
                  <c:v>44113</c:v>
                </c:pt>
                <c:pt idx="24">
                  <c:v>44116</c:v>
                </c:pt>
                <c:pt idx="25">
                  <c:v>44117</c:v>
                </c:pt>
                <c:pt idx="26">
                  <c:v>44118</c:v>
                </c:pt>
                <c:pt idx="27">
                  <c:v>44119</c:v>
                </c:pt>
                <c:pt idx="28">
                  <c:v>44120</c:v>
                </c:pt>
                <c:pt idx="29">
                  <c:v>44123</c:v>
                </c:pt>
                <c:pt idx="30">
                  <c:v>44124</c:v>
                </c:pt>
                <c:pt idx="31">
                  <c:v>44125</c:v>
                </c:pt>
                <c:pt idx="32">
                  <c:v>44126</c:v>
                </c:pt>
                <c:pt idx="33">
                  <c:v>44127</c:v>
                </c:pt>
                <c:pt idx="34">
                  <c:v>44130</c:v>
                </c:pt>
                <c:pt idx="35">
                  <c:v>44131</c:v>
                </c:pt>
                <c:pt idx="36">
                  <c:v>44132</c:v>
                </c:pt>
                <c:pt idx="37">
                  <c:v>44133</c:v>
                </c:pt>
                <c:pt idx="38">
                  <c:v>44134</c:v>
                </c:pt>
                <c:pt idx="39">
                  <c:v>44137</c:v>
                </c:pt>
                <c:pt idx="40">
                  <c:v>44138</c:v>
                </c:pt>
                <c:pt idx="41">
                  <c:v>44139</c:v>
                </c:pt>
                <c:pt idx="42">
                  <c:v>44140</c:v>
                </c:pt>
                <c:pt idx="43">
                  <c:v>44141</c:v>
                </c:pt>
                <c:pt idx="44">
                  <c:v>44144</c:v>
                </c:pt>
                <c:pt idx="45">
                  <c:v>44145</c:v>
                </c:pt>
                <c:pt idx="46">
                  <c:v>44146</c:v>
                </c:pt>
                <c:pt idx="47">
                  <c:v>44147</c:v>
                </c:pt>
                <c:pt idx="48">
                  <c:v>44148</c:v>
                </c:pt>
                <c:pt idx="49">
                  <c:v>44151</c:v>
                </c:pt>
                <c:pt idx="50">
                  <c:v>44152</c:v>
                </c:pt>
                <c:pt idx="51">
                  <c:v>44153</c:v>
                </c:pt>
                <c:pt idx="52">
                  <c:v>44154</c:v>
                </c:pt>
                <c:pt idx="53">
                  <c:v>44155</c:v>
                </c:pt>
                <c:pt idx="54">
                  <c:v>44158</c:v>
                </c:pt>
                <c:pt idx="55">
                  <c:v>44159</c:v>
                </c:pt>
                <c:pt idx="56">
                  <c:v>44160</c:v>
                </c:pt>
                <c:pt idx="57">
                  <c:v>44161</c:v>
                </c:pt>
                <c:pt idx="58">
                  <c:v>44162</c:v>
                </c:pt>
                <c:pt idx="59">
                  <c:v>44165</c:v>
                </c:pt>
                <c:pt idx="60">
                  <c:v>44166</c:v>
                </c:pt>
                <c:pt idx="61">
                  <c:v>44167</c:v>
                </c:pt>
                <c:pt idx="62">
                  <c:v>44168</c:v>
                </c:pt>
                <c:pt idx="63">
                  <c:v>44169</c:v>
                </c:pt>
                <c:pt idx="64">
                  <c:v>44172</c:v>
                </c:pt>
                <c:pt idx="65">
                  <c:v>44173</c:v>
                </c:pt>
                <c:pt idx="66">
                  <c:v>44174</c:v>
                </c:pt>
                <c:pt idx="67">
                  <c:v>44175</c:v>
                </c:pt>
                <c:pt idx="68">
                  <c:v>44176</c:v>
                </c:pt>
                <c:pt idx="69">
                  <c:v>44179</c:v>
                </c:pt>
                <c:pt idx="70">
                  <c:v>44180</c:v>
                </c:pt>
                <c:pt idx="71">
                  <c:v>44181</c:v>
                </c:pt>
                <c:pt idx="72">
                  <c:v>44182</c:v>
                </c:pt>
                <c:pt idx="73">
                  <c:v>44183</c:v>
                </c:pt>
                <c:pt idx="74">
                  <c:v>44186</c:v>
                </c:pt>
                <c:pt idx="75">
                  <c:v>44187</c:v>
                </c:pt>
                <c:pt idx="76">
                  <c:v>44188</c:v>
                </c:pt>
                <c:pt idx="77">
                  <c:v>44189</c:v>
                </c:pt>
                <c:pt idx="78">
                  <c:v>44193</c:v>
                </c:pt>
                <c:pt idx="79">
                  <c:v>44194</c:v>
                </c:pt>
                <c:pt idx="80">
                  <c:v>44195</c:v>
                </c:pt>
                <c:pt idx="81">
                  <c:v>44196</c:v>
                </c:pt>
                <c:pt idx="82">
                  <c:v>44200</c:v>
                </c:pt>
                <c:pt idx="83">
                  <c:v>44201</c:v>
                </c:pt>
                <c:pt idx="84">
                  <c:v>44202</c:v>
                </c:pt>
                <c:pt idx="85">
                  <c:v>44203</c:v>
                </c:pt>
                <c:pt idx="86">
                  <c:v>44204</c:v>
                </c:pt>
                <c:pt idx="87">
                  <c:v>44207</c:v>
                </c:pt>
                <c:pt idx="88">
                  <c:v>44208</c:v>
                </c:pt>
                <c:pt idx="89">
                  <c:v>44209</c:v>
                </c:pt>
                <c:pt idx="90">
                  <c:v>44210</c:v>
                </c:pt>
                <c:pt idx="91">
                  <c:v>44211</c:v>
                </c:pt>
                <c:pt idx="92">
                  <c:v>44214</c:v>
                </c:pt>
                <c:pt idx="93">
                  <c:v>44215</c:v>
                </c:pt>
                <c:pt idx="94">
                  <c:v>44216</c:v>
                </c:pt>
                <c:pt idx="95">
                  <c:v>44217</c:v>
                </c:pt>
                <c:pt idx="96">
                  <c:v>44218</c:v>
                </c:pt>
                <c:pt idx="97">
                  <c:v>44221</c:v>
                </c:pt>
                <c:pt idx="98">
                  <c:v>44222</c:v>
                </c:pt>
                <c:pt idx="99">
                  <c:v>44223</c:v>
                </c:pt>
                <c:pt idx="100">
                  <c:v>44224</c:v>
                </c:pt>
                <c:pt idx="101">
                  <c:v>44225</c:v>
                </c:pt>
                <c:pt idx="102">
                  <c:v>44228</c:v>
                </c:pt>
                <c:pt idx="103">
                  <c:v>44229</c:v>
                </c:pt>
                <c:pt idx="104">
                  <c:v>44230</c:v>
                </c:pt>
                <c:pt idx="105">
                  <c:v>44231</c:v>
                </c:pt>
                <c:pt idx="106">
                  <c:v>44232</c:v>
                </c:pt>
                <c:pt idx="107">
                  <c:v>44235</c:v>
                </c:pt>
                <c:pt idx="108">
                  <c:v>44236</c:v>
                </c:pt>
                <c:pt idx="109">
                  <c:v>44237</c:v>
                </c:pt>
                <c:pt idx="110">
                  <c:v>44238</c:v>
                </c:pt>
                <c:pt idx="111">
                  <c:v>44239</c:v>
                </c:pt>
                <c:pt idx="112">
                  <c:v>44242</c:v>
                </c:pt>
                <c:pt idx="113">
                  <c:v>44243</c:v>
                </c:pt>
                <c:pt idx="114">
                  <c:v>44244</c:v>
                </c:pt>
                <c:pt idx="115">
                  <c:v>44245</c:v>
                </c:pt>
                <c:pt idx="116">
                  <c:v>44246</c:v>
                </c:pt>
                <c:pt idx="117">
                  <c:v>44249</c:v>
                </c:pt>
                <c:pt idx="118">
                  <c:v>44250</c:v>
                </c:pt>
                <c:pt idx="119">
                  <c:v>44251</c:v>
                </c:pt>
                <c:pt idx="120">
                  <c:v>44252</c:v>
                </c:pt>
                <c:pt idx="121">
                  <c:v>44253</c:v>
                </c:pt>
                <c:pt idx="122">
                  <c:v>44256</c:v>
                </c:pt>
                <c:pt idx="123">
                  <c:v>44257</c:v>
                </c:pt>
                <c:pt idx="124">
                  <c:v>44258</c:v>
                </c:pt>
                <c:pt idx="125">
                  <c:v>44259</c:v>
                </c:pt>
                <c:pt idx="126">
                  <c:v>44260</c:v>
                </c:pt>
                <c:pt idx="127">
                  <c:v>44263</c:v>
                </c:pt>
                <c:pt idx="128">
                  <c:v>44264</c:v>
                </c:pt>
                <c:pt idx="129">
                  <c:v>44265</c:v>
                </c:pt>
                <c:pt idx="130">
                  <c:v>44266</c:v>
                </c:pt>
                <c:pt idx="131">
                  <c:v>44267</c:v>
                </c:pt>
                <c:pt idx="132">
                  <c:v>44270</c:v>
                </c:pt>
                <c:pt idx="133">
                  <c:v>44271</c:v>
                </c:pt>
                <c:pt idx="134">
                  <c:v>44272</c:v>
                </c:pt>
                <c:pt idx="135">
                  <c:v>44273</c:v>
                </c:pt>
                <c:pt idx="136">
                  <c:v>44274</c:v>
                </c:pt>
                <c:pt idx="137">
                  <c:v>44277</c:v>
                </c:pt>
                <c:pt idx="138">
                  <c:v>44278</c:v>
                </c:pt>
                <c:pt idx="139">
                  <c:v>44279</c:v>
                </c:pt>
                <c:pt idx="140">
                  <c:v>44280</c:v>
                </c:pt>
                <c:pt idx="141">
                  <c:v>44281</c:v>
                </c:pt>
                <c:pt idx="142">
                  <c:v>44284</c:v>
                </c:pt>
                <c:pt idx="143">
                  <c:v>44285</c:v>
                </c:pt>
                <c:pt idx="144">
                  <c:v>44286</c:v>
                </c:pt>
                <c:pt idx="145">
                  <c:v>44287</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pt idx="340">
                  <c:v>44564</c:v>
                </c:pt>
                <c:pt idx="341">
                  <c:v>44565</c:v>
                </c:pt>
                <c:pt idx="342">
                  <c:v>44566</c:v>
                </c:pt>
                <c:pt idx="343">
                  <c:v>44567</c:v>
                </c:pt>
                <c:pt idx="344">
                  <c:v>44568</c:v>
                </c:pt>
                <c:pt idx="345">
                  <c:v>44571</c:v>
                </c:pt>
                <c:pt idx="346">
                  <c:v>44572</c:v>
                </c:pt>
                <c:pt idx="347">
                  <c:v>44573</c:v>
                </c:pt>
                <c:pt idx="348">
                  <c:v>44574</c:v>
                </c:pt>
                <c:pt idx="349">
                  <c:v>44575</c:v>
                </c:pt>
                <c:pt idx="350">
                  <c:v>44578</c:v>
                </c:pt>
                <c:pt idx="351">
                  <c:v>44579</c:v>
                </c:pt>
                <c:pt idx="352">
                  <c:v>44580</c:v>
                </c:pt>
                <c:pt idx="353">
                  <c:v>44581</c:v>
                </c:pt>
                <c:pt idx="354">
                  <c:v>44582</c:v>
                </c:pt>
                <c:pt idx="355">
                  <c:v>44585</c:v>
                </c:pt>
                <c:pt idx="356">
                  <c:v>44586</c:v>
                </c:pt>
                <c:pt idx="357">
                  <c:v>44587</c:v>
                </c:pt>
                <c:pt idx="358">
                  <c:v>44588</c:v>
                </c:pt>
                <c:pt idx="359">
                  <c:v>44589</c:v>
                </c:pt>
                <c:pt idx="360">
                  <c:v>44592</c:v>
                </c:pt>
                <c:pt idx="361">
                  <c:v>44593</c:v>
                </c:pt>
                <c:pt idx="362">
                  <c:v>44594</c:v>
                </c:pt>
                <c:pt idx="363">
                  <c:v>44595</c:v>
                </c:pt>
                <c:pt idx="364">
                  <c:v>44596</c:v>
                </c:pt>
                <c:pt idx="365">
                  <c:v>44599</c:v>
                </c:pt>
                <c:pt idx="366">
                  <c:v>44600</c:v>
                </c:pt>
                <c:pt idx="367">
                  <c:v>44601</c:v>
                </c:pt>
                <c:pt idx="368">
                  <c:v>44602</c:v>
                </c:pt>
                <c:pt idx="369">
                  <c:v>44603</c:v>
                </c:pt>
                <c:pt idx="370">
                  <c:v>44606</c:v>
                </c:pt>
                <c:pt idx="371">
                  <c:v>44607</c:v>
                </c:pt>
                <c:pt idx="372">
                  <c:v>44608</c:v>
                </c:pt>
                <c:pt idx="373">
                  <c:v>44609</c:v>
                </c:pt>
                <c:pt idx="374">
                  <c:v>44610</c:v>
                </c:pt>
                <c:pt idx="375">
                  <c:v>44613</c:v>
                </c:pt>
                <c:pt idx="376">
                  <c:v>44614</c:v>
                </c:pt>
                <c:pt idx="377">
                  <c:v>44615</c:v>
                </c:pt>
                <c:pt idx="378">
                  <c:v>44616</c:v>
                </c:pt>
                <c:pt idx="379">
                  <c:v>44617</c:v>
                </c:pt>
                <c:pt idx="380">
                  <c:v>44620</c:v>
                </c:pt>
              </c:numCache>
            </c:numRef>
          </c:cat>
          <c:val>
            <c:numRef>
              <c:f>'3.23. ábra'!$M$187:$M$567</c:f>
              <c:numCache>
                <c:formatCode>General</c:formatCode>
                <c:ptCount val="38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1.2000000000000011</c:v>
                </c:pt>
                <c:pt idx="42">
                  <c:v>1.100000000000001</c:v>
                </c:pt>
                <c:pt idx="43">
                  <c:v>1.0999999999999899</c:v>
                </c:pt>
                <c:pt idx="44">
                  <c:v>0.9000000000000008</c:v>
                </c:pt>
                <c:pt idx="45">
                  <c:v>1.0000000000000009</c:v>
                </c:pt>
                <c:pt idx="46">
                  <c:v>1.0000000000000009</c:v>
                </c:pt>
                <c:pt idx="47">
                  <c:v>0.9000000000000008</c:v>
                </c:pt>
                <c:pt idx="48">
                  <c:v>0.80000000000000071</c:v>
                </c:pt>
                <c:pt idx="49">
                  <c:v>0.80000000000000071</c:v>
                </c:pt>
                <c:pt idx="50">
                  <c:v>0.80000000000000071</c:v>
                </c:pt>
                <c:pt idx="51">
                  <c:v>0.40000000000000036</c:v>
                </c:pt>
                <c:pt idx="52">
                  <c:v>0.30000000000000027</c:v>
                </c:pt>
                <c:pt idx="53">
                  <c:v>0.30000000000000027</c:v>
                </c:pt>
                <c:pt idx="54">
                  <c:v>0.40000000000000036</c:v>
                </c:pt>
                <c:pt idx="55">
                  <c:v>0.50000000000000044</c:v>
                </c:pt>
                <c:pt idx="56">
                  <c:v>0.30000000000000027</c:v>
                </c:pt>
                <c:pt idx="57">
                  <c:v>0.30000000000000027</c:v>
                </c:pt>
                <c:pt idx="58">
                  <c:v>0.30000000000000027</c:v>
                </c:pt>
                <c:pt idx="59">
                  <c:v>0.30000000000000027</c:v>
                </c:pt>
                <c:pt idx="60">
                  <c:v>0.30000000000000027</c:v>
                </c:pt>
                <c:pt idx="61">
                  <c:v>0.20000000000000018</c:v>
                </c:pt>
                <c:pt idx="62">
                  <c:v>0.20000000000000018</c:v>
                </c:pt>
                <c:pt idx="63">
                  <c:v>0.30000000000000027</c:v>
                </c:pt>
                <c:pt idx="64">
                  <c:v>0.30000000000000027</c:v>
                </c:pt>
                <c:pt idx="65">
                  <c:v>0.40000000000000036</c:v>
                </c:pt>
                <c:pt idx="66">
                  <c:v>0.30000000000000027</c:v>
                </c:pt>
                <c:pt idx="67">
                  <c:v>0.30000000000000027</c:v>
                </c:pt>
                <c:pt idx="68">
                  <c:v>0.50000000000000044</c:v>
                </c:pt>
                <c:pt idx="69">
                  <c:v>0.50000000000000044</c:v>
                </c:pt>
                <c:pt idx="70">
                  <c:v>0.50000000000000044</c:v>
                </c:pt>
                <c:pt idx="71">
                  <c:v>0.50000000000000044</c:v>
                </c:pt>
                <c:pt idx="72">
                  <c:v>0.80000000000000071</c:v>
                </c:pt>
                <c:pt idx="73">
                  <c:v>1.3000000000000012</c:v>
                </c:pt>
                <c:pt idx="74">
                  <c:v>1.0000000000000009</c:v>
                </c:pt>
                <c:pt idx="75">
                  <c:v>0.9000000000000008</c:v>
                </c:pt>
                <c:pt idx="76">
                  <c:v>0.80000000000000071</c:v>
                </c:pt>
                <c:pt idx="77">
                  <c:v>0.9000000000000008</c:v>
                </c:pt>
                <c:pt idx="78">
                  <c:v>1.0000000000000009</c:v>
                </c:pt>
                <c:pt idx="79">
                  <c:v>0.9000000000000008</c:v>
                </c:pt>
                <c:pt idx="80">
                  <c:v>1.100000000000001</c:v>
                </c:pt>
                <c:pt idx="81">
                  <c:v>1.100000000000001</c:v>
                </c:pt>
                <c:pt idx="82">
                  <c:v>1.0000000000000009</c:v>
                </c:pt>
                <c:pt idx="83">
                  <c:v>1.100000000000001</c:v>
                </c:pt>
                <c:pt idx="84">
                  <c:v>1.100000000000001</c:v>
                </c:pt>
                <c:pt idx="85">
                  <c:v>1.100000000000001</c:v>
                </c:pt>
                <c:pt idx="86">
                  <c:v>1.2000000000000011</c:v>
                </c:pt>
                <c:pt idx="87">
                  <c:v>1.3000000000000012</c:v>
                </c:pt>
                <c:pt idx="88">
                  <c:v>1.3000000000000012</c:v>
                </c:pt>
                <c:pt idx="89">
                  <c:v>1.100000000000001</c:v>
                </c:pt>
                <c:pt idx="90">
                  <c:v>1.2000000000000011</c:v>
                </c:pt>
                <c:pt idx="91">
                  <c:v>1.2000000000000011</c:v>
                </c:pt>
                <c:pt idx="92">
                  <c:v>1.2000000000000011</c:v>
                </c:pt>
                <c:pt idx="93">
                  <c:v>1.3000000000000012</c:v>
                </c:pt>
                <c:pt idx="94">
                  <c:v>1.5000000000000013</c:v>
                </c:pt>
                <c:pt idx="95">
                  <c:v>1.5000000000000013</c:v>
                </c:pt>
                <c:pt idx="96">
                  <c:v>1.2000000000000011</c:v>
                </c:pt>
                <c:pt idx="97">
                  <c:v>1.4000000000000012</c:v>
                </c:pt>
                <c:pt idx="98">
                  <c:v>1.5000000000000013</c:v>
                </c:pt>
                <c:pt idx="99">
                  <c:v>1.3000000000000012</c:v>
                </c:pt>
                <c:pt idx="100">
                  <c:v>1.5000000000000013</c:v>
                </c:pt>
                <c:pt idx="101">
                  <c:v>1.4000000000000012</c:v>
                </c:pt>
                <c:pt idx="102">
                  <c:v>1.6000000000000014</c:v>
                </c:pt>
                <c:pt idx="103">
                  <c:v>1.7000000000000015</c:v>
                </c:pt>
                <c:pt idx="104">
                  <c:v>1.8000000000000016</c:v>
                </c:pt>
                <c:pt idx="105">
                  <c:v>1.8000000000000016</c:v>
                </c:pt>
                <c:pt idx="106">
                  <c:v>1.7000000000000015</c:v>
                </c:pt>
                <c:pt idx="107">
                  <c:v>1.7000000000000015</c:v>
                </c:pt>
                <c:pt idx="108">
                  <c:v>2.1000000000000019</c:v>
                </c:pt>
                <c:pt idx="109">
                  <c:v>2.4000000000000021</c:v>
                </c:pt>
                <c:pt idx="110">
                  <c:v>3.400000000000003</c:v>
                </c:pt>
                <c:pt idx="111">
                  <c:v>3.5000000000000031</c:v>
                </c:pt>
                <c:pt idx="112">
                  <c:v>3.6999999999999922</c:v>
                </c:pt>
                <c:pt idx="113">
                  <c:v>3.6999999999999922</c:v>
                </c:pt>
                <c:pt idx="114">
                  <c:v>3.5999999999999921</c:v>
                </c:pt>
                <c:pt idx="115">
                  <c:v>3.5999999999999921</c:v>
                </c:pt>
                <c:pt idx="116">
                  <c:v>3.2000000000000028</c:v>
                </c:pt>
                <c:pt idx="117">
                  <c:v>3.1000000000000028</c:v>
                </c:pt>
                <c:pt idx="118">
                  <c:v>2.8000000000000025</c:v>
                </c:pt>
                <c:pt idx="119">
                  <c:v>2.1000000000000019</c:v>
                </c:pt>
                <c:pt idx="120">
                  <c:v>1.6000000000000014</c:v>
                </c:pt>
                <c:pt idx="121">
                  <c:v>1.6000000000000014</c:v>
                </c:pt>
                <c:pt idx="122">
                  <c:v>1.7000000000000015</c:v>
                </c:pt>
                <c:pt idx="123">
                  <c:v>1.7000000000000015</c:v>
                </c:pt>
                <c:pt idx="124">
                  <c:v>1.7000000000000015</c:v>
                </c:pt>
                <c:pt idx="125">
                  <c:v>1.5000000000000013</c:v>
                </c:pt>
                <c:pt idx="126">
                  <c:v>1.9000000000000017</c:v>
                </c:pt>
                <c:pt idx="127">
                  <c:v>2.9000000000000026</c:v>
                </c:pt>
                <c:pt idx="128">
                  <c:v>3.2000000000000028</c:v>
                </c:pt>
                <c:pt idx="129">
                  <c:v>3.3000000000000029</c:v>
                </c:pt>
                <c:pt idx="130">
                  <c:v>3.0999999999999917</c:v>
                </c:pt>
                <c:pt idx="131">
                  <c:v>3.0000000000000027</c:v>
                </c:pt>
                <c:pt idx="132">
                  <c:v>2.9999999999999916</c:v>
                </c:pt>
                <c:pt idx="133">
                  <c:v>2.9999999999999916</c:v>
                </c:pt>
                <c:pt idx="134">
                  <c:v>2.8999999999999915</c:v>
                </c:pt>
                <c:pt idx="135">
                  <c:v>2.9000000000000026</c:v>
                </c:pt>
                <c:pt idx="136">
                  <c:v>3.0999999999999917</c:v>
                </c:pt>
                <c:pt idx="137">
                  <c:v>2.9000000000000026</c:v>
                </c:pt>
                <c:pt idx="138">
                  <c:v>3.1000000000000028</c:v>
                </c:pt>
                <c:pt idx="139">
                  <c:v>3.0000000000000027</c:v>
                </c:pt>
                <c:pt idx="140">
                  <c:v>3.1000000000000028</c:v>
                </c:pt>
                <c:pt idx="141">
                  <c:v>3.1000000000000028</c:v>
                </c:pt>
                <c:pt idx="142">
                  <c:v>3.1000000000000028</c:v>
                </c:pt>
                <c:pt idx="143">
                  <c:v>3.0999999999999917</c:v>
                </c:pt>
                <c:pt idx="144">
                  <c:v>3.0999999999999917</c:v>
                </c:pt>
                <c:pt idx="145">
                  <c:v>3.0000000000000027</c:v>
                </c:pt>
                <c:pt idx="146">
                  <c:v>2.7999999999999914</c:v>
                </c:pt>
                <c:pt idx="147">
                  <c:v>2.6000000000000023</c:v>
                </c:pt>
                <c:pt idx="148">
                  <c:v>2.7000000000000024</c:v>
                </c:pt>
                <c:pt idx="149">
                  <c:v>2.7999999999999914</c:v>
                </c:pt>
                <c:pt idx="150">
                  <c:v>2.7999999999999914</c:v>
                </c:pt>
                <c:pt idx="151">
                  <c:v>2.8999999999999915</c:v>
                </c:pt>
                <c:pt idx="152">
                  <c:v>2.9000000000000026</c:v>
                </c:pt>
                <c:pt idx="153">
                  <c:v>2.8999999999999915</c:v>
                </c:pt>
                <c:pt idx="154">
                  <c:v>2.9000000000000026</c:v>
                </c:pt>
                <c:pt idx="155">
                  <c:v>2.8000000000000025</c:v>
                </c:pt>
                <c:pt idx="156">
                  <c:v>2.6000000000000023</c:v>
                </c:pt>
                <c:pt idx="157">
                  <c:v>2.7000000000000024</c:v>
                </c:pt>
                <c:pt idx="158">
                  <c:v>2.8000000000000025</c:v>
                </c:pt>
                <c:pt idx="159">
                  <c:v>2.9000000000000026</c:v>
                </c:pt>
                <c:pt idx="160">
                  <c:v>2.7000000000000024</c:v>
                </c:pt>
                <c:pt idx="161">
                  <c:v>2.7000000000000024</c:v>
                </c:pt>
                <c:pt idx="162">
                  <c:v>2.8000000000000025</c:v>
                </c:pt>
                <c:pt idx="163">
                  <c:v>2.8000000000000025</c:v>
                </c:pt>
                <c:pt idx="164">
                  <c:v>2.8000000000000025</c:v>
                </c:pt>
                <c:pt idx="165">
                  <c:v>2.8000000000000025</c:v>
                </c:pt>
                <c:pt idx="166">
                  <c:v>2.7000000000000024</c:v>
                </c:pt>
                <c:pt idx="167">
                  <c:v>2.7000000000000024</c:v>
                </c:pt>
                <c:pt idx="168">
                  <c:v>2.6000000000000023</c:v>
                </c:pt>
                <c:pt idx="169">
                  <c:v>2.4000000000000021</c:v>
                </c:pt>
                <c:pt idx="170">
                  <c:v>2.6000000000000023</c:v>
                </c:pt>
                <c:pt idx="171">
                  <c:v>2.8000000000000025</c:v>
                </c:pt>
                <c:pt idx="172">
                  <c:v>2.6000000000000023</c:v>
                </c:pt>
                <c:pt idx="173">
                  <c:v>2.5999999999999912</c:v>
                </c:pt>
                <c:pt idx="174">
                  <c:v>2.8000000000000025</c:v>
                </c:pt>
                <c:pt idx="175">
                  <c:v>2.9999999999999916</c:v>
                </c:pt>
                <c:pt idx="176">
                  <c:v>2.8999999999999915</c:v>
                </c:pt>
                <c:pt idx="177">
                  <c:v>2.4999999999999911</c:v>
                </c:pt>
                <c:pt idx="178">
                  <c:v>2.4999999999999911</c:v>
                </c:pt>
                <c:pt idx="179">
                  <c:v>2.7000000000000024</c:v>
                </c:pt>
                <c:pt idx="180">
                  <c:v>2.8000000000000025</c:v>
                </c:pt>
                <c:pt idx="181">
                  <c:v>2.7000000000000024</c:v>
                </c:pt>
                <c:pt idx="182">
                  <c:v>2.9000000000000026</c:v>
                </c:pt>
                <c:pt idx="183">
                  <c:v>2.8000000000000025</c:v>
                </c:pt>
                <c:pt idx="184">
                  <c:v>2.8000000000000025</c:v>
                </c:pt>
                <c:pt idx="185">
                  <c:v>2.8000000000000025</c:v>
                </c:pt>
                <c:pt idx="186">
                  <c:v>2.7000000000000024</c:v>
                </c:pt>
                <c:pt idx="187">
                  <c:v>2.7000000000000024</c:v>
                </c:pt>
                <c:pt idx="188">
                  <c:v>2.9000000000000026</c:v>
                </c:pt>
                <c:pt idx="189">
                  <c:v>2.8000000000000025</c:v>
                </c:pt>
                <c:pt idx="190">
                  <c:v>2.9000000000000026</c:v>
                </c:pt>
                <c:pt idx="191">
                  <c:v>2.9000000000000026</c:v>
                </c:pt>
                <c:pt idx="192">
                  <c:v>2.9000000000000026</c:v>
                </c:pt>
                <c:pt idx="193">
                  <c:v>2.7999999999999914</c:v>
                </c:pt>
                <c:pt idx="194">
                  <c:v>2.7999999999999914</c:v>
                </c:pt>
                <c:pt idx="195">
                  <c:v>2.8000000000000025</c:v>
                </c:pt>
                <c:pt idx="196">
                  <c:v>2.9000000000000026</c:v>
                </c:pt>
                <c:pt idx="197">
                  <c:v>2.9000000000000026</c:v>
                </c:pt>
                <c:pt idx="198">
                  <c:v>2.7000000000000024</c:v>
                </c:pt>
                <c:pt idx="199">
                  <c:v>2.8000000000000025</c:v>
                </c:pt>
                <c:pt idx="200">
                  <c:v>2.9000000000000026</c:v>
                </c:pt>
                <c:pt idx="201">
                  <c:v>2.9000000000000026</c:v>
                </c:pt>
                <c:pt idx="202">
                  <c:v>2.8000000000000025</c:v>
                </c:pt>
                <c:pt idx="203">
                  <c:v>2.8000000000000025</c:v>
                </c:pt>
                <c:pt idx="204">
                  <c:v>2.8000000000000025</c:v>
                </c:pt>
                <c:pt idx="205">
                  <c:v>2.7000000000000024</c:v>
                </c:pt>
                <c:pt idx="206">
                  <c:v>2.7000000000000024</c:v>
                </c:pt>
                <c:pt idx="207">
                  <c:v>2.7000000000000024</c:v>
                </c:pt>
                <c:pt idx="208">
                  <c:v>2.6000000000000023</c:v>
                </c:pt>
                <c:pt idx="209">
                  <c:v>2.8000000000000025</c:v>
                </c:pt>
                <c:pt idx="210">
                  <c:v>2.9000000000000026</c:v>
                </c:pt>
                <c:pt idx="211">
                  <c:v>2.8999999999999915</c:v>
                </c:pt>
                <c:pt idx="212">
                  <c:v>2.9999999999999916</c:v>
                </c:pt>
                <c:pt idx="213">
                  <c:v>2.7999999999999914</c:v>
                </c:pt>
                <c:pt idx="214">
                  <c:v>2.8999999999999915</c:v>
                </c:pt>
                <c:pt idx="215">
                  <c:v>2.7999999999999914</c:v>
                </c:pt>
                <c:pt idx="216">
                  <c:v>2.9999999999999916</c:v>
                </c:pt>
                <c:pt idx="217">
                  <c:v>3.0000000000000027</c:v>
                </c:pt>
                <c:pt idx="218">
                  <c:v>3.0000000000000027</c:v>
                </c:pt>
                <c:pt idx="219">
                  <c:v>3.0000000000000027</c:v>
                </c:pt>
                <c:pt idx="220">
                  <c:v>3.3000000000000029</c:v>
                </c:pt>
                <c:pt idx="221">
                  <c:v>3.400000000000003</c:v>
                </c:pt>
                <c:pt idx="222">
                  <c:v>3.3000000000000029</c:v>
                </c:pt>
                <c:pt idx="223">
                  <c:v>3.400000000000003</c:v>
                </c:pt>
                <c:pt idx="224">
                  <c:v>3.2000000000000028</c:v>
                </c:pt>
                <c:pt idx="225">
                  <c:v>3.2000000000000028</c:v>
                </c:pt>
                <c:pt idx="226">
                  <c:v>3.3999999999999919</c:v>
                </c:pt>
                <c:pt idx="227">
                  <c:v>3.2999999999999918</c:v>
                </c:pt>
                <c:pt idx="228">
                  <c:v>3.7999999999999923</c:v>
                </c:pt>
                <c:pt idx="229">
                  <c:v>3.499999999999992</c:v>
                </c:pt>
                <c:pt idx="230">
                  <c:v>3.6000000000000032</c:v>
                </c:pt>
                <c:pt idx="231">
                  <c:v>3.7000000000000033</c:v>
                </c:pt>
                <c:pt idx="232">
                  <c:v>3.7000000000000033</c:v>
                </c:pt>
                <c:pt idx="233">
                  <c:v>3.7000000000000033</c:v>
                </c:pt>
                <c:pt idx="234">
                  <c:v>3.8999999999999924</c:v>
                </c:pt>
                <c:pt idx="235">
                  <c:v>3.9999999999999925</c:v>
                </c:pt>
                <c:pt idx="236">
                  <c:v>3.9999999999999925</c:v>
                </c:pt>
                <c:pt idx="237">
                  <c:v>4.0999999999999925</c:v>
                </c:pt>
                <c:pt idx="238">
                  <c:v>4.1999999999999922</c:v>
                </c:pt>
                <c:pt idx="239">
                  <c:v>4.1999999999999922</c:v>
                </c:pt>
                <c:pt idx="240">
                  <c:v>4.3999999999999932</c:v>
                </c:pt>
                <c:pt idx="241">
                  <c:v>4.0999999999999925</c:v>
                </c:pt>
                <c:pt idx="242">
                  <c:v>4.2999999999999927</c:v>
                </c:pt>
                <c:pt idx="243">
                  <c:v>4.1999999999999922</c:v>
                </c:pt>
                <c:pt idx="244">
                  <c:v>4.2999999999999927</c:v>
                </c:pt>
                <c:pt idx="245">
                  <c:v>4.2999999999999927</c:v>
                </c:pt>
                <c:pt idx="246">
                  <c:v>4.0999999999999925</c:v>
                </c:pt>
                <c:pt idx="247">
                  <c:v>4.3000000000000043</c:v>
                </c:pt>
                <c:pt idx="248">
                  <c:v>4.3000000000000043</c:v>
                </c:pt>
                <c:pt idx="249">
                  <c:v>4.4000000000000039</c:v>
                </c:pt>
                <c:pt idx="250">
                  <c:v>4.2999999999999927</c:v>
                </c:pt>
                <c:pt idx="251">
                  <c:v>4.3000000000000043</c:v>
                </c:pt>
                <c:pt idx="252">
                  <c:v>4.5000000000000036</c:v>
                </c:pt>
                <c:pt idx="253">
                  <c:v>4.5000000000000036</c:v>
                </c:pt>
                <c:pt idx="254">
                  <c:v>4.9000000000000039</c:v>
                </c:pt>
                <c:pt idx="255">
                  <c:v>4.4000000000000039</c:v>
                </c:pt>
                <c:pt idx="256">
                  <c:v>5.0000000000000044</c:v>
                </c:pt>
                <c:pt idx="257">
                  <c:v>5.4000000000000048</c:v>
                </c:pt>
                <c:pt idx="258">
                  <c:v>5.0000000000000044</c:v>
                </c:pt>
                <c:pt idx="259">
                  <c:v>5.2000000000000046</c:v>
                </c:pt>
                <c:pt idx="260">
                  <c:v>5.2000000000000046</c:v>
                </c:pt>
                <c:pt idx="261">
                  <c:v>5.2000000000000046</c:v>
                </c:pt>
                <c:pt idx="262">
                  <c:v>5.3000000000000043</c:v>
                </c:pt>
                <c:pt idx="263">
                  <c:v>5.2000000000000046</c:v>
                </c:pt>
                <c:pt idx="264">
                  <c:v>5.3999999999999932</c:v>
                </c:pt>
                <c:pt idx="265">
                  <c:v>5.3000000000000043</c:v>
                </c:pt>
                <c:pt idx="266">
                  <c:v>5.4000000000000048</c:v>
                </c:pt>
                <c:pt idx="267">
                  <c:v>5.4000000000000048</c:v>
                </c:pt>
                <c:pt idx="268">
                  <c:v>5.5999999999999943</c:v>
                </c:pt>
                <c:pt idx="269">
                  <c:v>5.3999999999999932</c:v>
                </c:pt>
                <c:pt idx="270">
                  <c:v>5.2999999999999936</c:v>
                </c:pt>
                <c:pt idx="271">
                  <c:v>5.4999999999999938</c:v>
                </c:pt>
                <c:pt idx="272">
                  <c:v>5.3999999999999932</c:v>
                </c:pt>
                <c:pt idx="273">
                  <c:v>5.5999999999999943</c:v>
                </c:pt>
                <c:pt idx="274">
                  <c:v>5.5999999999999943</c:v>
                </c:pt>
                <c:pt idx="275">
                  <c:v>5.699999999999994</c:v>
                </c:pt>
                <c:pt idx="276">
                  <c:v>5.5999999999999943</c:v>
                </c:pt>
                <c:pt idx="277">
                  <c:v>5.5999999999999943</c:v>
                </c:pt>
                <c:pt idx="278">
                  <c:v>5.4999999999999938</c:v>
                </c:pt>
                <c:pt idx="279">
                  <c:v>5.7000000000000046</c:v>
                </c:pt>
                <c:pt idx="280">
                  <c:v>5.7000000000000046</c:v>
                </c:pt>
                <c:pt idx="281">
                  <c:v>5.7000000000000046</c:v>
                </c:pt>
                <c:pt idx="282">
                  <c:v>5.8000000000000052</c:v>
                </c:pt>
                <c:pt idx="283">
                  <c:v>5.7000000000000046</c:v>
                </c:pt>
                <c:pt idx="284">
                  <c:v>5.7000000000000046</c:v>
                </c:pt>
                <c:pt idx="285">
                  <c:v>5.9999999999999947</c:v>
                </c:pt>
                <c:pt idx="286">
                  <c:v>6.0999999999999943</c:v>
                </c:pt>
                <c:pt idx="287">
                  <c:v>6.2000000000000055</c:v>
                </c:pt>
                <c:pt idx="288">
                  <c:v>6.0999999999999943</c:v>
                </c:pt>
                <c:pt idx="289">
                  <c:v>6.7999999999999954</c:v>
                </c:pt>
                <c:pt idx="290">
                  <c:v>7.0999999999999952</c:v>
                </c:pt>
                <c:pt idx="291">
                  <c:v>7.4999999999999956</c:v>
                </c:pt>
                <c:pt idx="292">
                  <c:v>7.2999999999999954</c:v>
                </c:pt>
                <c:pt idx="293">
                  <c:v>8.1999999999999957</c:v>
                </c:pt>
                <c:pt idx="294">
                  <c:v>7.7000000000000011</c:v>
                </c:pt>
                <c:pt idx="295">
                  <c:v>7.9000000000000075</c:v>
                </c:pt>
                <c:pt idx="296">
                  <c:v>7.9999999999999964</c:v>
                </c:pt>
                <c:pt idx="297">
                  <c:v>8.4999999999999964</c:v>
                </c:pt>
                <c:pt idx="298">
                  <c:v>8.4999999999999964</c:v>
                </c:pt>
                <c:pt idx="299">
                  <c:v>8.0999999999999961</c:v>
                </c:pt>
                <c:pt idx="300">
                  <c:v>7.7999999999999954</c:v>
                </c:pt>
                <c:pt idx="301">
                  <c:v>8.6999999999999957</c:v>
                </c:pt>
                <c:pt idx="302">
                  <c:v>8.2999999999999972</c:v>
                </c:pt>
                <c:pt idx="303">
                  <c:v>7.9999999999999964</c:v>
                </c:pt>
                <c:pt idx="304">
                  <c:v>8.3999999999999968</c:v>
                </c:pt>
                <c:pt idx="305">
                  <c:v>7.9999999999999964</c:v>
                </c:pt>
                <c:pt idx="306">
                  <c:v>8.0999999999999961</c:v>
                </c:pt>
                <c:pt idx="307">
                  <c:v>7.9999999999999964</c:v>
                </c:pt>
                <c:pt idx="308">
                  <c:v>7.5999999999999961</c:v>
                </c:pt>
                <c:pt idx="309">
                  <c:v>7.300000000000006</c:v>
                </c:pt>
                <c:pt idx="310">
                  <c:v>6.800000000000006</c:v>
                </c:pt>
                <c:pt idx="311">
                  <c:v>6.899999999999995</c:v>
                </c:pt>
                <c:pt idx="312">
                  <c:v>5.699999999999994</c:v>
                </c:pt>
                <c:pt idx="313">
                  <c:v>5.2999999999999936</c:v>
                </c:pt>
                <c:pt idx="314">
                  <c:v>5.100000000000005</c:v>
                </c:pt>
                <c:pt idx="315">
                  <c:v>4.9000000000000039</c:v>
                </c:pt>
                <c:pt idx="316">
                  <c:v>5.100000000000005</c:v>
                </c:pt>
                <c:pt idx="317">
                  <c:v>4.8999999999999932</c:v>
                </c:pt>
                <c:pt idx="318">
                  <c:v>4.9000000000000039</c:v>
                </c:pt>
                <c:pt idx="319">
                  <c:v>5.0000000000000044</c:v>
                </c:pt>
                <c:pt idx="320">
                  <c:v>5.2000000000000046</c:v>
                </c:pt>
                <c:pt idx="321">
                  <c:v>5.199999999999994</c:v>
                </c:pt>
                <c:pt idx="322">
                  <c:v>5.100000000000005</c:v>
                </c:pt>
                <c:pt idx="323">
                  <c:v>5.0999999999999934</c:v>
                </c:pt>
                <c:pt idx="324">
                  <c:v>5.199999999999994</c:v>
                </c:pt>
                <c:pt idx="325">
                  <c:v>4.6999999999999931</c:v>
                </c:pt>
                <c:pt idx="326">
                  <c:v>4.6999999999999931</c:v>
                </c:pt>
                <c:pt idx="327">
                  <c:v>4.7999999999999936</c:v>
                </c:pt>
                <c:pt idx="328">
                  <c:v>4.7999999999999936</c:v>
                </c:pt>
                <c:pt idx="329">
                  <c:v>5.0999999999999934</c:v>
                </c:pt>
                <c:pt idx="330">
                  <c:v>4.6000000000000041</c:v>
                </c:pt>
                <c:pt idx="331">
                  <c:v>4.9999999999999929</c:v>
                </c:pt>
                <c:pt idx="332">
                  <c:v>5.0000000000000044</c:v>
                </c:pt>
                <c:pt idx="333">
                  <c:v>5.0000000000000044</c:v>
                </c:pt>
                <c:pt idx="334">
                  <c:v>4.9000000000000039</c:v>
                </c:pt>
                <c:pt idx="335">
                  <c:v>5.0000000000000044</c:v>
                </c:pt>
                <c:pt idx="336">
                  <c:v>5.100000000000005</c:v>
                </c:pt>
                <c:pt idx="337">
                  <c:v>5.199999999999994</c:v>
                </c:pt>
                <c:pt idx="338">
                  <c:v>5.7999999999999936</c:v>
                </c:pt>
                <c:pt idx="339">
                  <c:v>5.8999999999999941</c:v>
                </c:pt>
                <c:pt idx="340">
                  <c:v>5.4999999999999938</c:v>
                </c:pt>
                <c:pt idx="341">
                  <c:v>5.7999999999999936</c:v>
                </c:pt>
                <c:pt idx="342">
                  <c:v>5.8999999999999941</c:v>
                </c:pt>
                <c:pt idx="343">
                  <c:v>5.8000000000000052</c:v>
                </c:pt>
                <c:pt idx="344">
                  <c:v>5.4000000000000048</c:v>
                </c:pt>
                <c:pt idx="345">
                  <c:v>6</c:v>
                </c:pt>
                <c:pt idx="346">
                  <c:v>6</c:v>
                </c:pt>
                <c:pt idx="347">
                  <c:v>6.0000000000000053</c:v>
                </c:pt>
                <c:pt idx="348">
                  <c:v>5.7000000000000046</c:v>
                </c:pt>
                <c:pt idx="349">
                  <c:v>6</c:v>
                </c:pt>
                <c:pt idx="350">
                  <c:v>5.8</c:v>
                </c:pt>
                <c:pt idx="351">
                  <c:v>5.8999999999999995</c:v>
                </c:pt>
                <c:pt idx="352">
                  <c:v>6</c:v>
                </c:pt>
                <c:pt idx="353">
                  <c:v>6</c:v>
                </c:pt>
                <c:pt idx="354">
                  <c:v>5.600000000000005</c:v>
                </c:pt>
                <c:pt idx="355">
                  <c:v>5.699999999999994</c:v>
                </c:pt>
                <c:pt idx="356">
                  <c:v>5.5999999999999943</c:v>
                </c:pt>
                <c:pt idx="357">
                  <c:v>5.699999999999994</c:v>
                </c:pt>
                <c:pt idx="358">
                  <c:v>5.7000000000000046</c:v>
                </c:pt>
                <c:pt idx="359">
                  <c:v>5.6999999999999993</c:v>
                </c:pt>
                <c:pt idx="360">
                  <c:v>6</c:v>
                </c:pt>
                <c:pt idx="361">
                  <c:v>6</c:v>
                </c:pt>
                <c:pt idx="362">
                  <c:v>6</c:v>
                </c:pt>
                <c:pt idx="363">
                  <c:v>6.2</c:v>
                </c:pt>
                <c:pt idx="364">
                  <c:v>6</c:v>
                </c:pt>
                <c:pt idx="365">
                  <c:v>6.7</c:v>
                </c:pt>
                <c:pt idx="366">
                  <c:v>6.6000000000000005</c:v>
                </c:pt>
                <c:pt idx="367">
                  <c:v>6.1</c:v>
                </c:pt>
                <c:pt idx="368">
                  <c:v>6.4</c:v>
                </c:pt>
                <c:pt idx="369">
                  <c:v>5.6</c:v>
                </c:pt>
                <c:pt idx="370">
                  <c:v>6</c:v>
                </c:pt>
                <c:pt idx="371">
                  <c:v>6.2999999999999989</c:v>
                </c:pt>
                <c:pt idx="372">
                  <c:v>6.1</c:v>
                </c:pt>
                <c:pt idx="373">
                  <c:v>5.8</c:v>
                </c:pt>
                <c:pt idx="374">
                  <c:v>5.8999999999999995</c:v>
                </c:pt>
                <c:pt idx="375">
                  <c:v>5.8999999999999968</c:v>
                </c:pt>
                <c:pt idx="376">
                  <c:v>5.8</c:v>
                </c:pt>
                <c:pt idx="377">
                  <c:v>5.4999999999999991</c:v>
                </c:pt>
                <c:pt idx="378">
                  <c:v>5.4999999999999964</c:v>
                </c:pt>
                <c:pt idx="379">
                  <c:v>5.3000000000000016</c:v>
                </c:pt>
                <c:pt idx="380">
                  <c:v>5.2999999999999989</c:v>
                </c:pt>
              </c:numCache>
            </c:numRef>
          </c:val>
          <c:smooth val="0"/>
          <c:extLst>
            <c:ext xmlns:c16="http://schemas.microsoft.com/office/drawing/2014/chart" uri="{C3380CC4-5D6E-409C-BE32-E72D297353CC}">
              <c16:uniqueId val="{00000003-59EB-471B-A077-65B7F1E363DF}"/>
            </c:ext>
          </c:extLst>
        </c:ser>
        <c:dLbls>
          <c:showLegendKey val="0"/>
          <c:showVal val="0"/>
          <c:showCatName val="0"/>
          <c:showSerName val="0"/>
          <c:showPercent val="0"/>
          <c:showBubbleSize val="0"/>
        </c:dLbls>
        <c:marker val="1"/>
        <c:smooth val="0"/>
        <c:axId val="815409584"/>
        <c:axId val="815410240"/>
      </c:lineChart>
      <c:lineChart>
        <c:grouping val="standard"/>
        <c:varyColors val="0"/>
        <c:ser>
          <c:idx val="4"/>
          <c:order val="4"/>
          <c:tx>
            <c:v>segéd</c:v>
          </c:tx>
          <c:spPr>
            <a:ln w="28575" cap="rnd">
              <a:solidFill>
                <a:schemeClr val="accent5"/>
              </a:solidFill>
              <a:round/>
            </a:ln>
            <a:effectLst/>
          </c:spPr>
          <c:marker>
            <c:symbol val="none"/>
          </c:marker>
          <c:cat>
            <c:numRef>
              <c:f>'3.23. ábra'!$A$187:$A$526</c:f>
              <c:numCache>
                <c:formatCode>m/d/yyyy</c:formatCode>
                <c:ptCount val="340"/>
                <c:pt idx="0">
                  <c:v>44082</c:v>
                </c:pt>
                <c:pt idx="1">
                  <c:v>44083</c:v>
                </c:pt>
                <c:pt idx="2">
                  <c:v>44084</c:v>
                </c:pt>
                <c:pt idx="3">
                  <c:v>44085</c:v>
                </c:pt>
                <c:pt idx="4">
                  <c:v>44088</c:v>
                </c:pt>
                <c:pt idx="5">
                  <c:v>44089</c:v>
                </c:pt>
                <c:pt idx="6">
                  <c:v>44090</c:v>
                </c:pt>
                <c:pt idx="7">
                  <c:v>44091</c:v>
                </c:pt>
                <c:pt idx="8">
                  <c:v>44092</c:v>
                </c:pt>
                <c:pt idx="9">
                  <c:v>44095</c:v>
                </c:pt>
                <c:pt idx="10">
                  <c:v>44096</c:v>
                </c:pt>
                <c:pt idx="11">
                  <c:v>44097</c:v>
                </c:pt>
                <c:pt idx="12">
                  <c:v>44098</c:v>
                </c:pt>
                <c:pt idx="13">
                  <c:v>44099</c:v>
                </c:pt>
                <c:pt idx="14">
                  <c:v>44102</c:v>
                </c:pt>
                <c:pt idx="15">
                  <c:v>44103</c:v>
                </c:pt>
                <c:pt idx="16">
                  <c:v>44104</c:v>
                </c:pt>
                <c:pt idx="17">
                  <c:v>44105</c:v>
                </c:pt>
                <c:pt idx="18">
                  <c:v>44106</c:v>
                </c:pt>
                <c:pt idx="19">
                  <c:v>44109</c:v>
                </c:pt>
                <c:pt idx="20">
                  <c:v>44110</c:v>
                </c:pt>
                <c:pt idx="21">
                  <c:v>44111</c:v>
                </c:pt>
                <c:pt idx="22">
                  <c:v>44112</c:v>
                </c:pt>
                <c:pt idx="23">
                  <c:v>44113</c:v>
                </c:pt>
                <c:pt idx="24">
                  <c:v>44116</c:v>
                </c:pt>
                <c:pt idx="25">
                  <c:v>44117</c:v>
                </c:pt>
                <c:pt idx="26">
                  <c:v>44118</c:v>
                </c:pt>
                <c:pt idx="27">
                  <c:v>44119</c:v>
                </c:pt>
                <c:pt idx="28">
                  <c:v>44120</c:v>
                </c:pt>
                <c:pt idx="29">
                  <c:v>44123</c:v>
                </c:pt>
                <c:pt idx="30">
                  <c:v>44124</c:v>
                </c:pt>
                <c:pt idx="31">
                  <c:v>44125</c:v>
                </c:pt>
                <c:pt idx="32">
                  <c:v>44126</c:v>
                </c:pt>
                <c:pt idx="33">
                  <c:v>44127</c:v>
                </c:pt>
                <c:pt idx="34">
                  <c:v>44130</c:v>
                </c:pt>
                <c:pt idx="35">
                  <c:v>44131</c:v>
                </c:pt>
                <c:pt idx="36">
                  <c:v>44132</c:v>
                </c:pt>
                <c:pt idx="37">
                  <c:v>44133</c:v>
                </c:pt>
                <c:pt idx="38">
                  <c:v>44134</c:v>
                </c:pt>
                <c:pt idx="39">
                  <c:v>44137</c:v>
                </c:pt>
                <c:pt idx="40">
                  <c:v>44138</c:v>
                </c:pt>
                <c:pt idx="41">
                  <c:v>44139</c:v>
                </c:pt>
                <c:pt idx="42">
                  <c:v>44140</c:v>
                </c:pt>
                <c:pt idx="43">
                  <c:v>44141</c:v>
                </c:pt>
                <c:pt idx="44">
                  <c:v>44144</c:v>
                </c:pt>
                <c:pt idx="45">
                  <c:v>44145</c:v>
                </c:pt>
                <c:pt idx="46">
                  <c:v>44146</c:v>
                </c:pt>
                <c:pt idx="47">
                  <c:v>44147</c:v>
                </c:pt>
                <c:pt idx="48">
                  <c:v>44148</c:v>
                </c:pt>
                <c:pt idx="49">
                  <c:v>44151</c:v>
                </c:pt>
                <c:pt idx="50">
                  <c:v>44152</c:v>
                </c:pt>
                <c:pt idx="51">
                  <c:v>44153</c:v>
                </c:pt>
                <c:pt idx="52">
                  <c:v>44154</c:v>
                </c:pt>
                <c:pt idx="53">
                  <c:v>44155</c:v>
                </c:pt>
                <c:pt idx="54">
                  <c:v>44158</c:v>
                </c:pt>
                <c:pt idx="55">
                  <c:v>44159</c:v>
                </c:pt>
                <c:pt idx="56">
                  <c:v>44160</c:v>
                </c:pt>
                <c:pt idx="57">
                  <c:v>44161</c:v>
                </c:pt>
                <c:pt idx="58">
                  <c:v>44162</c:v>
                </c:pt>
                <c:pt idx="59">
                  <c:v>44165</c:v>
                </c:pt>
                <c:pt idx="60">
                  <c:v>44166</c:v>
                </c:pt>
                <c:pt idx="61">
                  <c:v>44167</c:v>
                </c:pt>
                <c:pt idx="62">
                  <c:v>44168</c:v>
                </c:pt>
                <c:pt idx="63">
                  <c:v>44169</c:v>
                </c:pt>
                <c:pt idx="64">
                  <c:v>44172</c:v>
                </c:pt>
                <c:pt idx="65">
                  <c:v>44173</c:v>
                </c:pt>
                <c:pt idx="66">
                  <c:v>44174</c:v>
                </c:pt>
                <c:pt idx="67">
                  <c:v>44175</c:v>
                </c:pt>
                <c:pt idx="68">
                  <c:v>44176</c:v>
                </c:pt>
                <c:pt idx="69">
                  <c:v>44179</c:v>
                </c:pt>
                <c:pt idx="70">
                  <c:v>44180</c:v>
                </c:pt>
                <c:pt idx="71">
                  <c:v>44181</c:v>
                </c:pt>
                <c:pt idx="72">
                  <c:v>44182</c:v>
                </c:pt>
                <c:pt idx="73">
                  <c:v>44183</c:v>
                </c:pt>
                <c:pt idx="74">
                  <c:v>44186</c:v>
                </c:pt>
                <c:pt idx="75">
                  <c:v>44187</c:v>
                </c:pt>
                <c:pt idx="76">
                  <c:v>44188</c:v>
                </c:pt>
                <c:pt idx="77">
                  <c:v>44189</c:v>
                </c:pt>
                <c:pt idx="78">
                  <c:v>44193</c:v>
                </c:pt>
                <c:pt idx="79">
                  <c:v>44194</c:v>
                </c:pt>
                <c:pt idx="80">
                  <c:v>44195</c:v>
                </c:pt>
                <c:pt idx="81">
                  <c:v>44196</c:v>
                </c:pt>
                <c:pt idx="82">
                  <c:v>44200</c:v>
                </c:pt>
                <c:pt idx="83">
                  <c:v>44201</c:v>
                </c:pt>
                <c:pt idx="84">
                  <c:v>44202</c:v>
                </c:pt>
                <c:pt idx="85">
                  <c:v>44203</c:v>
                </c:pt>
                <c:pt idx="86">
                  <c:v>44204</c:v>
                </c:pt>
                <c:pt idx="87">
                  <c:v>44207</c:v>
                </c:pt>
                <c:pt idx="88">
                  <c:v>44208</c:v>
                </c:pt>
                <c:pt idx="89">
                  <c:v>44209</c:v>
                </c:pt>
                <c:pt idx="90">
                  <c:v>44210</c:v>
                </c:pt>
                <c:pt idx="91">
                  <c:v>44211</c:v>
                </c:pt>
                <c:pt idx="92">
                  <c:v>44214</c:v>
                </c:pt>
                <c:pt idx="93">
                  <c:v>44215</c:v>
                </c:pt>
                <c:pt idx="94">
                  <c:v>44216</c:v>
                </c:pt>
                <c:pt idx="95">
                  <c:v>44217</c:v>
                </c:pt>
                <c:pt idx="96">
                  <c:v>44218</c:v>
                </c:pt>
                <c:pt idx="97">
                  <c:v>44221</c:v>
                </c:pt>
                <c:pt idx="98">
                  <c:v>44222</c:v>
                </c:pt>
                <c:pt idx="99">
                  <c:v>44223</c:v>
                </c:pt>
                <c:pt idx="100">
                  <c:v>44224</c:v>
                </c:pt>
                <c:pt idx="101">
                  <c:v>44225</c:v>
                </c:pt>
                <c:pt idx="102">
                  <c:v>44228</c:v>
                </c:pt>
                <c:pt idx="103">
                  <c:v>44229</c:v>
                </c:pt>
                <c:pt idx="104">
                  <c:v>44230</c:v>
                </c:pt>
                <c:pt idx="105">
                  <c:v>44231</c:v>
                </c:pt>
                <c:pt idx="106">
                  <c:v>44232</c:v>
                </c:pt>
                <c:pt idx="107">
                  <c:v>44235</c:v>
                </c:pt>
                <c:pt idx="108">
                  <c:v>44236</c:v>
                </c:pt>
                <c:pt idx="109">
                  <c:v>44237</c:v>
                </c:pt>
                <c:pt idx="110">
                  <c:v>44238</c:v>
                </c:pt>
                <c:pt idx="111">
                  <c:v>44239</c:v>
                </c:pt>
                <c:pt idx="112">
                  <c:v>44242</c:v>
                </c:pt>
                <c:pt idx="113">
                  <c:v>44243</c:v>
                </c:pt>
                <c:pt idx="114">
                  <c:v>44244</c:v>
                </c:pt>
                <c:pt idx="115">
                  <c:v>44245</c:v>
                </c:pt>
                <c:pt idx="116">
                  <c:v>44246</c:v>
                </c:pt>
                <c:pt idx="117">
                  <c:v>44249</c:v>
                </c:pt>
                <c:pt idx="118">
                  <c:v>44250</c:v>
                </c:pt>
                <c:pt idx="119">
                  <c:v>44251</c:v>
                </c:pt>
                <c:pt idx="120">
                  <c:v>44252</c:v>
                </c:pt>
                <c:pt idx="121">
                  <c:v>44253</c:v>
                </c:pt>
                <c:pt idx="122">
                  <c:v>44256</c:v>
                </c:pt>
                <c:pt idx="123">
                  <c:v>44257</c:v>
                </c:pt>
                <c:pt idx="124">
                  <c:v>44258</c:v>
                </c:pt>
                <c:pt idx="125">
                  <c:v>44259</c:v>
                </c:pt>
                <c:pt idx="126">
                  <c:v>44260</c:v>
                </c:pt>
                <c:pt idx="127">
                  <c:v>44263</c:v>
                </c:pt>
                <c:pt idx="128">
                  <c:v>44264</c:v>
                </c:pt>
                <c:pt idx="129">
                  <c:v>44265</c:v>
                </c:pt>
                <c:pt idx="130">
                  <c:v>44266</c:v>
                </c:pt>
                <c:pt idx="131">
                  <c:v>44267</c:v>
                </c:pt>
                <c:pt idx="132">
                  <c:v>44270</c:v>
                </c:pt>
                <c:pt idx="133">
                  <c:v>44271</c:v>
                </c:pt>
                <c:pt idx="134">
                  <c:v>44272</c:v>
                </c:pt>
                <c:pt idx="135">
                  <c:v>44273</c:v>
                </c:pt>
                <c:pt idx="136">
                  <c:v>44274</c:v>
                </c:pt>
                <c:pt idx="137">
                  <c:v>44277</c:v>
                </c:pt>
                <c:pt idx="138">
                  <c:v>44278</c:v>
                </c:pt>
                <c:pt idx="139">
                  <c:v>44279</c:v>
                </c:pt>
                <c:pt idx="140">
                  <c:v>44280</c:v>
                </c:pt>
                <c:pt idx="141">
                  <c:v>44281</c:v>
                </c:pt>
                <c:pt idx="142">
                  <c:v>44284</c:v>
                </c:pt>
                <c:pt idx="143">
                  <c:v>44285</c:v>
                </c:pt>
                <c:pt idx="144">
                  <c:v>44286</c:v>
                </c:pt>
                <c:pt idx="145">
                  <c:v>44287</c:v>
                </c:pt>
                <c:pt idx="146">
                  <c:v>44292</c:v>
                </c:pt>
                <c:pt idx="147">
                  <c:v>44293</c:v>
                </c:pt>
                <c:pt idx="148">
                  <c:v>44294</c:v>
                </c:pt>
                <c:pt idx="149">
                  <c:v>44295</c:v>
                </c:pt>
                <c:pt idx="150">
                  <c:v>44298</c:v>
                </c:pt>
                <c:pt idx="151">
                  <c:v>44299</c:v>
                </c:pt>
                <c:pt idx="152">
                  <c:v>44300</c:v>
                </c:pt>
                <c:pt idx="153">
                  <c:v>44301</c:v>
                </c:pt>
                <c:pt idx="154">
                  <c:v>44302</c:v>
                </c:pt>
                <c:pt idx="155">
                  <c:v>44305</c:v>
                </c:pt>
                <c:pt idx="156">
                  <c:v>44306</c:v>
                </c:pt>
                <c:pt idx="157">
                  <c:v>44307</c:v>
                </c:pt>
                <c:pt idx="158">
                  <c:v>44308</c:v>
                </c:pt>
                <c:pt idx="159">
                  <c:v>44309</c:v>
                </c:pt>
                <c:pt idx="160">
                  <c:v>44312</c:v>
                </c:pt>
                <c:pt idx="161">
                  <c:v>44313</c:v>
                </c:pt>
                <c:pt idx="162">
                  <c:v>44314</c:v>
                </c:pt>
                <c:pt idx="163">
                  <c:v>44315</c:v>
                </c:pt>
                <c:pt idx="164">
                  <c:v>44316</c:v>
                </c:pt>
                <c:pt idx="165">
                  <c:v>44319</c:v>
                </c:pt>
                <c:pt idx="166">
                  <c:v>44320</c:v>
                </c:pt>
                <c:pt idx="167">
                  <c:v>44321</c:v>
                </c:pt>
                <c:pt idx="168">
                  <c:v>44322</c:v>
                </c:pt>
                <c:pt idx="169">
                  <c:v>44323</c:v>
                </c:pt>
                <c:pt idx="170">
                  <c:v>44326</c:v>
                </c:pt>
                <c:pt idx="171">
                  <c:v>44327</c:v>
                </c:pt>
                <c:pt idx="172">
                  <c:v>44328</c:v>
                </c:pt>
                <c:pt idx="173">
                  <c:v>44329</c:v>
                </c:pt>
                <c:pt idx="174">
                  <c:v>44330</c:v>
                </c:pt>
                <c:pt idx="175">
                  <c:v>44333</c:v>
                </c:pt>
                <c:pt idx="176">
                  <c:v>44334</c:v>
                </c:pt>
                <c:pt idx="177">
                  <c:v>44335</c:v>
                </c:pt>
                <c:pt idx="178">
                  <c:v>44336</c:v>
                </c:pt>
                <c:pt idx="179">
                  <c:v>44337</c:v>
                </c:pt>
                <c:pt idx="180">
                  <c:v>44340</c:v>
                </c:pt>
                <c:pt idx="181">
                  <c:v>44341</c:v>
                </c:pt>
                <c:pt idx="182">
                  <c:v>44342</c:v>
                </c:pt>
                <c:pt idx="183">
                  <c:v>44343</c:v>
                </c:pt>
                <c:pt idx="184">
                  <c:v>44344</c:v>
                </c:pt>
                <c:pt idx="185">
                  <c:v>44347</c:v>
                </c:pt>
                <c:pt idx="186">
                  <c:v>44348</c:v>
                </c:pt>
                <c:pt idx="187">
                  <c:v>44349</c:v>
                </c:pt>
                <c:pt idx="188">
                  <c:v>44350</c:v>
                </c:pt>
                <c:pt idx="189">
                  <c:v>44351</c:v>
                </c:pt>
                <c:pt idx="190">
                  <c:v>44354</c:v>
                </c:pt>
                <c:pt idx="191">
                  <c:v>44355</c:v>
                </c:pt>
                <c:pt idx="192">
                  <c:v>44356</c:v>
                </c:pt>
                <c:pt idx="193">
                  <c:v>44357</c:v>
                </c:pt>
                <c:pt idx="194">
                  <c:v>44358</c:v>
                </c:pt>
                <c:pt idx="195">
                  <c:v>44361</c:v>
                </c:pt>
                <c:pt idx="196">
                  <c:v>44362</c:v>
                </c:pt>
                <c:pt idx="197">
                  <c:v>44363</c:v>
                </c:pt>
                <c:pt idx="198">
                  <c:v>44364</c:v>
                </c:pt>
                <c:pt idx="199">
                  <c:v>44365</c:v>
                </c:pt>
                <c:pt idx="200">
                  <c:v>44368</c:v>
                </c:pt>
                <c:pt idx="201">
                  <c:v>44369</c:v>
                </c:pt>
                <c:pt idx="202">
                  <c:v>44370</c:v>
                </c:pt>
                <c:pt idx="203">
                  <c:v>44371</c:v>
                </c:pt>
                <c:pt idx="204">
                  <c:v>44372</c:v>
                </c:pt>
                <c:pt idx="205">
                  <c:v>44375</c:v>
                </c:pt>
                <c:pt idx="206">
                  <c:v>44376</c:v>
                </c:pt>
                <c:pt idx="207">
                  <c:v>44377</c:v>
                </c:pt>
                <c:pt idx="208">
                  <c:v>44378</c:v>
                </c:pt>
                <c:pt idx="209">
                  <c:v>44379</c:v>
                </c:pt>
                <c:pt idx="210">
                  <c:v>44382</c:v>
                </c:pt>
                <c:pt idx="211">
                  <c:v>44383</c:v>
                </c:pt>
                <c:pt idx="212">
                  <c:v>44384</c:v>
                </c:pt>
                <c:pt idx="213">
                  <c:v>44385</c:v>
                </c:pt>
                <c:pt idx="214">
                  <c:v>44386</c:v>
                </c:pt>
                <c:pt idx="215">
                  <c:v>44389</c:v>
                </c:pt>
                <c:pt idx="216">
                  <c:v>44390</c:v>
                </c:pt>
                <c:pt idx="217">
                  <c:v>44391</c:v>
                </c:pt>
                <c:pt idx="218">
                  <c:v>44392</c:v>
                </c:pt>
                <c:pt idx="219">
                  <c:v>44393</c:v>
                </c:pt>
                <c:pt idx="220">
                  <c:v>44396</c:v>
                </c:pt>
                <c:pt idx="221">
                  <c:v>44397</c:v>
                </c:pt>
                <c:pt idx="222">
                  <c:v>44398</c:v>
                </c:pt>
                <c:pt idx="223">
                  <c:v>44399</c:v>
                </c:pt>
                <c:pt idx="224">
                  <c:v>44400</c:v>
                </c:pt>
                <c:pt idx="225">
                  <c:v>44403</c:v>
                </c:pt>
                <c:pt idx="226">
                  <c:v>44404</c:v>
                </c:pt>
                <c:pt idx="227">
                  <c:v>44405</c:v>
                </c:pt>
                <c:pt idx="228">
                  <c:v>44406</c:v>
                </c:pt>
                <c:pt idx="229">
                  <c:v>44407</c:v>
                </c:pt>
                <c:pt idx="230">
                  <c:v>44410</c:v>
                </c:pt>
                <c:pt idx="231">
                  <c:v>44411</c:v>
                </c:pt>
                <c:pt idx="232">
                  <c:v>44412</c:v>
                </c:pt>
                <c:pt idx="233">
                  <c:v>44413</c:v>
                </c:pt>
                <c:pt idx="234">
                  <c:v>44414</c:v>
                </c:pt>
                <c:pt idx="235">
                  <c:v>44417</c:v>
                </c:pt>
                <c:pt idx="236">
                  <c:v>44418</c:v>
                </c:pt>
                <c:pt idx="237">
                  <c:v>44419</c:v>
                </c:pt>
                <c:pt idx="238">
                  <c:v>44420</c:v>
                </c:pt>
                <c:pt idx="239">
                  <c:v>44421</c:v>
                </c:pt>
                <c:pt idx="240">
                  <c:v>44424</c:v>
                </c:pt>
                <c:pt idx="241">
                  <c:v>44425</c:v>
                </c:pt>
                <c:pt idx="242">
                  <c:v>44426</c:v>
                </c:pt>
                <c:pt idx="243">
                  <c:v>44427</c:v>
                </c:pt>
                <c:pt idx="244">
                  <c:v>44428</c:v>
                </c:pt>
                <c:pt idx="245">
                  <c:v>44431</c:v>
                </c:pt>
                <c:pt idx="246">
                  <c:v>44432</c:v>
                </c:pt>
                <c:pt idx="247">
                  <c:v>44433</c:v>
                </c:pt>
                <c:pt idx="248">
                  <c:v>44434</c:v>
                </c:pt>
                <c:pt idx="249">
                  <c:v>44435</c:v>
                </c:pt>
                <c:pt idx="250">
                  <c:v>44438</c:v>
                </c:pt>
                <c:pt idx="251">
                  <c:v>44439</c:v>
                </c:pt>
                <c:pt idx="252">
                  <c:v>44440</c:v>
                </c:pt>
                <c:pt idx="253">
                  <c:v>44441</c:v>
                </c:pt>
                <c:pt idx="254">
                  <c:v>44442</c:v>
                </c:pt>
                <c:pt idx="255">
                  <c:v>44445</c:v>
                </c:pt>
                <c:pt idx="256">
                  <c:v>44446</c:v>
                </c:pt>
                <c:pt idx="257">
                  <c:v>44447</c:v>
                </c:pt>
                <c:pt idx="258">
                  <c:v>44448</c:v>
                </c:pt>
                <c:pt idx="259">
                  <c:v>44449</c:v>
                </c:pt>
                <c:pt idx="260">
                  <c:v>44452</c:v>
                </c:pt>
                <c:pt idx="261">
                  <c:v>44453</c:v>
                </c:pt>
                <c:pt idx="262">
                  <c:v>44454</c:v>
                </c:pt>
                <c:pt idx="263">
                  <c:v>44455</c:v>
                </c:pt>
                <c:pt idx="264">
                  <c:v>44456</c:v>
                </c:pt>
                <c:pt idx="265">
                  <c:v>44459</c:v>
                </c:pt>
                <c:pt idx="266">
                  <c:v>44460</c:v>
                </c:pt>
                <c:pt idx="267">
                  <c:v>44461</c:v>
                </c:pt>
                <c:pt idx="268">
                  <c:v>44462</c:v>
                </c:pt>
                <c:pt idx="269">
                  <c:v>44463</c:v>
                </c:pt>
                <c:pt idx="270">
                  <c:v>44466</c:v>
                </c:pt>
                <c:pt idx="271">
                  <c:v>44467</c:v>
                </c:pt>
                <c:pt idx="272">
                  <c:v>44468</c:v>
                </c:pt>
                <c:pt idx="273">
                  <c:v>44469</c:v>
                </c:pt>
                <c:pt idx="274">
                  <c:v>44470</c:v>
                </c:pt>
                <c:pt idx="275">
                  <c:v>44473</c:v>
                </c:pt>
                <c:pt idx="276">
                  <c:v>44474</c:v>
                </c:pt>
                <c:pt idx="277">
                  <c:v>44475</c:v>
                </c:pt>
                <c:pt idx="278">
                  <c:v>44476</c:v>
                </c:pt>
                <c:pt idx="279">
                  <c:v>44477</c:v>
                </c:pt>
                <c:pt idx="280">
                  <c:v>44480</c:v>
                </c:pt>
                <c:pt idx="281">
                  <c:v>44481</c:v>
                </c:pt>
                <c:pt idx="282">
                  <c:v>44482</c:v>
                </c:pt>
                <c:pt idx="283">
                  <c:v>44483</c:v>
                </c:pt>
                <c:pt idx="284">
                  <c:v>44484</c:v>
                </c:pt>
                <c:pt idx="285">
                  <c:v>44487</c:v>
                </c:pt>
                <c:pt idx="286">
                  <c:v>44488</c:v>
                </c:pt>
                <c:pt idx="287">
                  <c:v>44489</c:v>
                </c:pt>
                <c:pt idx="288">
                  <c:v>44490</c:v>
                </c:pt>
                <c:pt idx="289">
                  <c:v>44491</c:v>
                </c:pt>
                <c:pt idx="290">
                  <c:v>44494</c:v>
                </c:pt>
                <c:pt idx="291">
                  <c:v>44495</c:v>
                </c:pt>
                <c:pt idx="292">
                  <c:v>44496</c:v>
                </c:pt>
                <c:pt idx="293">
                  <c:v>44497</c:v>
                </c:pt>
                <c:pt idx="294">
                  <c:v>44498</c:v>
                </c:pt>
                <c:pt idx="295">
                  <c:v>44501</c:v>
                </c:pt>
                <c:pt idx="296">
                  <c:v>44502</c:v>
                </c:pt>
                <c:pt idx="297">
                  <c:v>44503</c:v>
                </c:pt>
                <c:pt idx="298">
                  <c:v>44504</c:v>
                </c:pt>
                <c:pt idx="299">
                  <c:v>44505</c:v>
                </c:pt>
                <c:pt idx="300">
                  <c:v>44508</c:v>
                </c:pt>
                <c:pt idx="301">
                  <c:v>44509</c:v>
                </c:pt>
                <c:pt idx="302">
                  <c:v>44510</c:v>
                </c:pt>
                <c:pt idx="303">
                  <c:v>44511</c:v>
                </c:pt>
                <c:pt idx="304">
                  <c:v>44512</c:v>
                </c:pt>
                <c:pt idx="305">
                  <c:v>44515</c:v>
                </c:pt>
                <c:pt idx="306">
                  <c:v>44516</c:v>
                </c:pt>
                <c:pt idx="307">
                  <c:v>44517</c:v>
                </c:pt>
                <c:pt idx="308">
                  <c:v>44518</c:v>
                </c:pt>
                <c:pt idx="309">
                  <c:v>44519</c:v>
                </c:pt>
                <c:pt idx="310">
                  <c:v>44522</c:v>
                </c:pt>
                <c:pt idx="311">
                  <c:v>44523</c:v>
                </c:pt>
                <c:pt idx="312">
                  <c:v>44524</c:v>
                </c:pt>
                <c:pt idx="313">
                  <c:v>44525</c:v>
                </c:pt>
                <c:pt idx="314">
                  <c:v>44526</c:v>
                </c:pt>
                <c:pt idx="315">
                  <c:v>44529</c:v>
                </c:pt>
                <c:pt idx="316">
                  <c:v>44530</c:v>
                </c:pt>
                <c:pt idx="317">
                  <c:v>44531</c:v>
                </c:pt>
                <c:pt idx="318">
                  <c:v>44532</c:v>
                </c:pt>
                <c:pt idx="319">
                  <c:v>44533</c:v>
                </c:pt>
                <c:pt idx="320">
                  <c:v>44536</c:v>
                </c:pt>
                <c:pt idx="321">
                  <c:v>44537</c:v>
                </c:pt>
                <c:pt idx="322">
                  <c:v>44538</c:v>
                </c:pt>
                <c:pt idx="323">
                  <c:v>44539</c:v>
                </c:pt>
                <c:pt idx="324">
                  <c:v>44540</c:v>
                </c:pt>
                <c:pt idx="325">
                  <c:v>44543</c:v>
                </c:pt>
                <c:pt idx="326">
                  <c:v>44544</c:v>
                </c:pt>
                <c:pt idx="327">
                  <c:v>44545</c:v>
                </c:pt>
                <c:pt idx="328">
                  <c:v>44546</c:v>
                </c:pt>
                <c:pt idx="329">
                  <c:v>44547</c:v>
                </c:pt>
                <c:pt idx="330">
                  <c:v>44550</c:v>
                </c:pt>
                <c:pt idx="331">
                  <c:v>44551</c:v>
                </c:pt>
                <c:pt idx="332">
                  <c:v>44552</c:v>
                </c:pt>
                <c:pt idx="333">
                  <c:v>44553</c:v>
                </c:pt>
                <c:pt idx="334">
                  <c:v>44554</c:v>
                </c:pt>
                <c:pt idx="335">
                  <c:v>44557</c:v>
                </c:pt>
                <c:pt idx="336">
                  <c:v>44558</c:v>
                </c:pt>
                <c:pt idx="337">
                  <c:v>44559</c:v>
                </c:pt>
                <c:pt idx="338">
                  <c:v>44560</c:v>
                </c:pt>
                <c:pt idx="339">
                  <c:v>44561</c:v>
                </c:pt>
              </c:numCache>
            </c:numRef>
          </c:cat>
          <c:val>
            <c:numLit>
              <c:formatCode>General</c:formatCode>
              <c:ptCount val="1"/>
              <c:pt idx="0">
                <c:v>1</c:v>
              </c:pt>
            </c:numLit>
          </c:val>
          <c:smooth val="0"/>
          <c:extLst>
            <c:ext xmlns:c16="http://schemas.microsoft.com/office/drawing/2014/chart" uri="{C3380CC4-5D6E-409C-BE32-E72D297353CC}">
              <c16:uniqueId val="{00000004-59EB-471B-A077-65B7F1E363DF}"/>
            </c:ext>
          </c:extLst>
        </c:ser>
        <c:dLbls>
          <c:showLegendKey val="0"/>
          <c:showVal val="0"/>
          <c:showCatName val="0"/>
          <c:showSerName val="0"/>
          <c:showPercent val="0"/>
          <c:showBubbleSize val="0"/>
        </c:dLbls>
        <c:marker val="1"/>
        <c:smooth val="0"/>
        <c:axId val="1069705104"/>
        <c:axId val="1069711336"/>
      </c:lineChart>
      <c:dateAx>
        <c:axId val="815409584"/>
        <c:scaling>
          <c:orientation val="minMax"/>
        </c:scaling>
        <c:delete val="0"/>
        <c:axPos val="b"/>
        <c:numFmt formatCode="m/d/yyyy"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15410240"/>
        <c:crosses val="autoZero"/>
        <c:auto val="1"/>
        <c:lblOffset val="100"/>
        <c:baseTimeUnit val="days"/>
      </c:dateAx>
      <c:valAx>
        <c:axId val="815410240"/>
        <c:scaling>
          <c:orientation val="minMax"/>
        </c:scaling>
        <c:delete val="0"/>
        <c:axPos val="l"/>
        <c:majorGridlines>
          <c:spPr>
            <a:ln w="9525" cap="flat" cmpd="sng" algn="ctr">
              <a:solidFill>
                <a:schemeClr val="bg1">
                  <a:lumMod val="75000"/>
                </a:schemeClr>
              </a:solidFill>
              <a:prstDash val="sysDot"/>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bázispont</a:t>
                </a:r>
              </a:p>
            </c:rich>
          </c:tx>
          <c:layout>
            <c:manualLayout>
              <c:xMode val="edge"/>
              <c:yMode val="edge"/>
              <c:x val="0.12394166666666667"/>
              <c:y val="1.378148148148148E-2"/>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15409584"/>
        <c:crosses val="autoZero"/>
        <c:crossBetween val="between"/>
        <c:majorUnit val="2"/>
      </c:valAx>
      <c:valAx>
        <c:axId val="1069711336"/>
        <c:scaling>
          <c:orientation val="minMax"/>
          <c:max val="10"/>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bázispont</a:t>
                </a:r>
              </a:p>
            </c:rich>
          </c:tx>
          <c:layout>
            <c:manualLayout>
              <c:xMode val="edge"/>
              <c:yMode val="edge"/>
              <c:x val="0.75129166666666669"/>
              <c:y val="1.5139351851851852E-2"/>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69705104"/>
        <c:crosses val="max"/>
        <c:crossBetween val="between"/>
        <c:majorUnit val="2"/>
      </c:valAx>
      <c:dateAx>
        <c:axId val="1069705104"/>
        <c:scaling>
          <c:orientation val="minMax"/>
        </c:scaling>
        <c:delete val="1"/>
        <c:axPos val="b"/>
        <c:numFmt formatCode="m/d/yyyy" sourceLinked="1"/>
        <c:majorTickMark val="out"/>
        <c:minorTickMark val="none"/>
        <c:tickLblPos val="nextTo"/>
        <c:crossAx val="1069711336"/>
        <c:crosses val="autoZero"/>
        <c:auto val="1"/>
        <c:lblOffset val="100"/>
        <c:baseTimeUnit val="days"/>
      </c:dateAx>
      <c:spPr>
        <a:solidFill>
          <a:schemeClr val="bg1"/>
        </a:solidFill>
        <a:ln>
          <a:noFill/>
        </a:ln>
        <a:effectLst/>
      </c:spPr>
    </c:plotArea>
    <c:legend>
      <c:legendPos val="b"/>
      <c:legendEntry>
        <c:idx val="4"/>
        <c:delete val="1"/>
      </c:legendEntry>
      <c:layout>
        <c:manualLayout>
          <c:xMode val="edge"/>
          <c:yMode val="edge"/>
          <c:x val="1.8742013888888888E-2"/>
          <c:y val="0.86128194444444439"/>
          <c:w val="0.65662083333333321"/>
          <c:h val="0.1174662037037036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5436949361999"/>
          <c:y val="8.2383960414404669E-2"/>
          <c:w val="0.74961097533330379"/>
          <c:h val="0.48508208641575828"/>
        </c:manualLayout>
      </c:layout>
      <c:barChart>
        <c:barDir val="col"/>
        <c:grouping val="clustered"/>
        <c:varyColors val="0"/>
        <c:ser>
          <c:idx val="3"/>
          <c:order val="3"/>
          <c:tx>
            <c:strRef>
              <c:f>'3.24. ábra'!$E$14</c:f>
              <c:strCache>
                <c:ptCount val="1"/>
                <c:pt idx="0">
                  <c:v>Becsült greenium</c:v>
                </c:pt>
              </c:strCache>
            </c:strRef>
          </c:tx>
          <c:spPr>
            <a:solidFill>
              <a:schemeClr val="accent6">
                <a:lumMod val="60000"/>
                <a:lumOff val="40000"/>
              </a:schemeClr>
            </a:solidFill>
            <a:ln>
              <a:noFill/>
            </a:ln>
            <a:effectLst/>
          </c:spPr>
          <c:invertIfNegative val="0"/>
          <c:cat>
            <c:numRef>
              <c:f>'3.24. ábra'!$A$30:$A$55</c:f>
              <c:numCache>
                <c:formatCode>m/d/yyyy</c:formatCode>
                <c:ptCount val="26"/>
                <c:pt idx="0">
                  <c:v>44585</c:v>
                </c:pt>
                <c:pt idx="1">
                  <c:v>44586</c:v>
                </c:pt>
                <c:pt idx="2">
                  <c:v>44587</c:v>
                </c:pt>
                <c:pt idx="3">
                  <c:v>44588</c:v>
                </c:pt>
                <c:pt idx="4">
                  <c:v>44589</c:v>
                </c:pt>
                <c:pt idx="5">
                  <c:v>44592</c:v>
                </c:pt>
                <c:pt idx="6">
                  <c:v>44593</c:v>
                </c:pt>
                <c:pt idx="7">
                  <c:v>44594</c:v>
                </c:pt>
                <c:pt idx="8">
                  <c:v>44595</c:v>
                </c:pt>
                <c:pt idx="9">
                  <c:v>44596</c:v>
                </c:pt>
                <c:pt idx="10">
                  <c:v>44599</c:v>
                </c:pt>
                <c:pt idx="11">
                  <c:v>44600</c:v>
                </c:pt>
                <c:pt idx="12">
                  <c:v>44601</c:v>
                </c:pt>
                <c:pt idx="13">
                  <c:v>44602</c:v>
                </c:pt>
                <c:pt idx="14">
                  <c:v>44603</c:v>
                </c:pt>
                <c:pt idx="15">
                  <c:v>44606</c:v>
                </c:pt>
                <c:pt idx="16">
                  <c:v>44607</c:v>
                </c:pt>
                <c:pt idx="17">
                  <c:v>44608</c:v>
                </c:pt>
                <c:pt idx="18">
                  <c:v>44609</c:v>
                </c:pt>
                <c:pt idx="19">
                  <c:v>44610</c:v>
                </c:pt>
                <c:pt idx="20">
                  <c:v>44613</c:v>
                </c:pt>
                <c:pt idx="21">
                  <c:v>44614</c:v>
                </c:pt>
                <c:pt idx="22">
                  <c:v>44615</c:v>
                </c:pt>
                <c:pt idx="23">
                  <c:v>44616</c:v>
                </c:pt>
                <c:pt idx="24">
                  <c:v>44617</c:v>
                </c:pt>
                <c:pt idx="25">
                  <c:v>44620</c:v>
                </c:pt>
              </c:numCache>
            </c:numRef>
          </c:cat>
          <c:val>
            <c:numRef>
              <c:f>'3.24. ábra'!$E$30:$E$55</c:f>
              <c:numCache>
                <c:formatCode>0.0</c:formatCode>
                <c:ptCount val="26"/>
                <c:pt idx="0">
                  <c:v>6.3401002506266124</c:v>
                </c:pt>
                <c:pt idx="1">
                  <c:v>5.1142857142856712</c:v>
                </c:pt>
                <c:pt idx="2">
                  <c:v>7.7761904761904255</c:v>
                </c:pt>
                <c:pt idx="3">
                  <c:v>1.8781954887218788</c:v>
                </c:pt>
                <c:pt idx="4">
                  <c:v>1.614285714285657</c:v>
                </c:pt>
                <c:pt idx="5">
                  <c:v>1.4967418546365963</c:v>
                </c:pt>
                <c:pt idx="6">
                  <c:v>0.43909774436086124</c:v>
                </c:pt>
                <c:pt idx="7">
                  <c:v>0.53709273182951378</c:v>
                </c:pt>
                <c:pt idx="8">
                  <c:v>0.24736842105257395</c:v>
                </c:pt>
                <c:pt idx="9">
                  <c:v>0.21754385964909417</c:v>
                </c:pt>
                <c:pt idx="10">
                  <c:v>-0.41754385964907215</c:v>
                </c:pt>
                <c:pt idx="11">
                  <c:v>-0.23508771929829919</c:v>
                </c:pt>
                <c:pt idx="12">
                  <c:v>0.70401002506272903</c:v>
                </c:pt>
                <c:pt idx="13">
                  <c:v>-1.7413533834586659</c:v>
                </c:pt>
                <c:pt idx="14">
                  <c:v>-0.37017543859656499</c:v>
                </c:pt>
                <c:pt idx="15">
                  <c:v>-1.7393483709273738</c:v>
                </c:pt>
                <c:pt idx="16">
                  <c:v>-0.90225563909775985</c:v>
                </c:pt>
                <c:pt idx="17">
                  <c:v>-2.1651629072681366</c:v>
                </c:pt>
                <c:pt idx="18">
                  <c:v>-1.1681704260651848</c:v>
                </c:pt>
                <c:pt idx="19">
                  <c:v>-1.5641604010024679</c:v>
                </c:pt>
                <c:pt idx="20">
                  <c:v>-1.4456140350876723</c:v>
                </c:pt>
                <c:pt idx="21">
                  <c:v>-0.900250626566379</c:v>
                </c:pt>
                <c:pt idx="22">
                  <c:v>-1.0526315789505247E-2</c:v>
                </c:pt>
                <c:pt idx="23">
                  <c:v>-1.5208020050125448</c:v>
                </c:pt>
                <c:pt idx="24">
                  <c:v>1.3268170426065318</c:v>
                </c:pt>
                <c:pt idx="25">
                  <c:v>0.31027568922299409</c:v>
                </c:pt>
              </c:numCache>
            </c:numRef>
          </c:val>
          <c:extLst>
            <c:ext xmlns:c16="http://schemas.microsoft.com/office/drawing/2014/chart" uri="{C3380CC4-5D6E-409C-BE32-E72D297353CC}">
              <c16:uniqueId val="{00000000-23C2-4483-8A76-68C3B9E623E4}"/>
            </c:ext>
          </c:extLst>
        </c:ser>
        <c:dLbls>
          <c:showLegendKey val="0"/>
          <c:showVal val="0"/>
          <c:showCatName val="0"/>
          <c:showSerName val="0"/>
          <c:showPercent val="0"/>
          <c:showBubbleSize val="0"/>
        </c:dLbls>
        <c:gapWidth val="0"/>
        <c:axId val="261025816"/>
        <c:axId val="261026800"/>
      </c:barChart>
      <c:lineChart>
        <c:grouping val="standard"/>
        <c:varyColors val="0"/>
        <c:ser>
          <c:idx val="0"/>
          <c:order val="0"/>
          <c:tx>
            <c:strRef>
              <c:f>'3.24. ábra'!$B$14</c:f>
              <c:strCache>
                <c:ptCount val="1"/>
                <c:pt idx="0">
                  <c:v>31/A hozam (jobb t.)</c:v>
                </c:pt>
              </c:strCache>
            </c:strRef>
          </c:tx>
          <c:spPr>
            <a:ln w="12700" cap="rnd">
              <a:solidFill>
                <a:srgbClr val="0A2146"/>
              </a:solidFill>
              <a:round/>
            </a:ln>
            <a:effectLst/>
          </c:spPr>
          <c:marker>
            <c:symbol val="none"/>
          </c:marker>
          <c:cat>
            <c:numRef>
              <c:f>'3.24. ábra'!$A$30:$A$55</c:f>
              <c:numCache>
                <c:formatCode>m/d/yyyy</c:formatCode>
                <c:ptCount val="26"/>
                <c:pt idx="0">
                  <c:v>44585</c:v>
                </c:pt>
                <c:pt idx="1">
                  <c:v>44586</c:v>
                </c:pt>
                <c:pt idx="2">
                  <c:v>44587</c:v>
                </c:pt>
                <c:pt idx="3">
                  <c:v>44588</c:v>
                </c:pt>
                <c:pt idx="4">
                  <c:v>44589</c:v>
                </c:pt>
                <c:pt idx="5">
                  <c:v>44592</c:v>
                </c:pt>
                <c:pt idx="6">
                  <c:v>44593</c:v>
                </c:pt>
                <c:pt idx="7">
                  <c:v>44594</c:v>
                </c:pt>
                <c:pt idx="8">
                  <c:v>44595</c:v>
                </c:pt>
                <c:pt idx="9">
                  <c:v>44596</c:v>
                </c:pt>
                <c:pt idx="10">
                  <c:v>44599</c:v>
                </c:pt>
                <c:pt idx="11">
                  <c:v>44600</c:v>
                </c:pt>
                <c:pt idx="12">
                  <c:v>44601</c:v>
                </c:pt>
                <c:pt idx="13">
                  <c:v>44602</c:v>
                </c:pt>
                <c:pt idx="14">
                  <c:v>44603</c:v>
                </c:pt>
                <c:pt idx="15">
                  <c:v>44606</c:v>
                </c:pt>
                <c:pt idx="16">
                  <c:v>44607</c:v>
                </c:pt>
                <c:pt idx="17">
                  <c:v>44608</c:v>
                </c:pt>
                <c:pt idx="18">
                  <c:v>44609</c:v>
                </c:pt>
                <c:pt idx="19">
                  <c:v>44610</c:v>
                </c:pt>
                <c:pt idx="20">
                  <c:v>44613</c:v>
                </c:pt>
                <c:pt idx="21">
                  <c:v>44614</c:v>
                </c:pt>
                <c:pt idx="22">
                  <c:v>44615</c:v>
                </c:pt>
                <c:pt idx="23">
                  <c:v>44616</c:v>
                </c:pt>
                <c:pt idx="24">
                  <c:v>44617</c:v>
                </c:pt>
                <c:pt idx="25">
                  <c:v>44620</c:v>
                </c:pt>
              </c:numCache>
            </c:numRef>
          </c:cat>
          <c:val>
            <c:numRef>
              <c:f>'3.24. ábra'!$B$30:$B$55</c:f>
              <c:numCache>
                <c:formatCode>General</c:formatCode>
                <c:ptCount val="26"/>
                <c:pt idx="0">
                  <c:v>4.7590000000000003</c:v>
                </c:pt>
                <c:pt idx="1">
                  <c:v>4.7679999999999998</c:v>
                </c:pt>
                <c:pt idx="2">
                  <c:v>4.6989999999999998</c:v>
                </c:pt>
                <c:pt idx="3">
                  <c:v>4.8070000000000004</c:v>
                </c:pt>
                <c:pt idx="4">
                  <c:v>4.8819999999999997</c:v>
                </c:pt>
                <c:pt idx="5">
                  <c:v>4.9470000000000001</c:v>
                </c:pt>
                <c:pt idx="6">
                  <c:v>4.8949999999999996</c:v>
                </c:pt>
                <c:pt idx="7">
                  <c:v>4.8949999999999996</c:v>
                </c:pt>
                <c:pt idx="8">
                  <c:v>4.8959999999999999</c:v>
                </c:pt>
                <c:pt idx="9">
                  <c:v>4.8129999999999997</c:v>
                </c:pt>
                <c:pt idx="10">
                  <c:v>4.7389999999999999</c:v>
                </c:pt>
                <c:pt idx="11">
                  <c:v>4.6479999999999997</c:v>
                </c:pt>
                <c:pt idx="12">
                  <c:v>4.5650000000000004</c:v>
                </c:pt>
                <c:pt idx="13">
                  <c:v>4.7</c:v>
                </c:pt>
                <c:pt idx="14">
                  <c:v>4.7480000000000002</c:v>
                </c:pt>
                <c:pt idx="15">
                  <c:v>4.7939999999999996</c:v>
                </c:pt>
                <c:pt idx="16">
                  <c:v>4.7789999999999999</c:v>
                </c:pt>
                <c:pt idx="17">
                  <c:v>4.7880000000000003</c:v>
                </c:pt>
                <c:pt idx="18">
                  <c:v>4.742</c:v>
                </c:pt>
                <c:pt idx="19">
                  <c:v>4.7009999999999996</c:v>
                </c:pt>
                <c:pt idx="20">
                  <c:v>4.7350000000000003</c:v>
                </c:pt>
                <c:pt idx="21">
                  <c:v>4.8029999999999999</c:v>
                </c:pt>
                <c:pt idx="22">
                  <c:v>4.7850000000000001</c:v>
                </c:pt>
                <c:pt idx="23">
                  <c:v>5.0419999999999998</c:v>
                </c:pt>
                <c:pt idx="24">
                  <c:v>5.1159999999999997</c:v>
                </c:pt>
                <c:pt idx="25">
                  <c:v>5.335</c:v>
                </c:pt>
              </c:numCache>
            </c:numRef>
          </c:val>
          <c:smooth val="0"/>
          <c:extLst>
            <c:ext xmlns:c16="http://schemas.microsoft.com/office/drawing/2014/chart" uri="{C3380CC4-5D6E-409C-BE32-E72D297353CC}">
              <c16:uniqueId val="{00000001-23C2-4483-8A76-68C3B9E623E4}"/>
            </c:ext>
          </c:extLst>
        </c:ser>
        <c:ser>
          <c:idx val="1"/>
          <c:order val="1"/>
          <c:tx>
            <c:strRef>
              <c:f>'3.24. ábra'!$C$14</c:f>
              <c:strCache>
                <c:ptCount val="1"/>
                <c:pt idx="0">
                  <c:v>32/G hozam (jobb t.)</c:v>
                </c:pt>
              </c:strCache>
            </c:strRef>
          </c:tx>
          <c:spPr>
            <a:ln w="28575" cap="rnd">
              <a:solidFill>
                <a:srgbClr val="00B050"/>
              </a:solidFill>
              <a:round/>
            </a:ln>
            <a:effectLst/>
          </c:spPr>
          <c:marker>
            <c:symbol val="none"/>
          </c:marker>
          <c:cat>
            <c:numRef>
              <c:f>'3.24. ábra'!$A$30:$A$55</c:f>
              <c:numCache>
                <c:formatCode>m/d/yyyy</c:formatCode>
                <c:ptCount val="26"/>
                <c:pt idx="0">
                  <c:v>44585</c:v>
                </c:pt>
                <c:pt idx="1">
                  <c:v>44586</c:v>
                </c:pt>
                <c:pt idx="2">
                  <c:v>44587</c:v>
                </c:pt>
                <c:pt idx="3">
                  <c:v>44588</c:v>
                </c:pt>
                <c:pt idx="4">
                  <c:v>44589</c:v>
                </c:pt>
                <c:pt idx="5">
                  <c:v>44592</c:v>
                </c:pt>
                <c:pt idx="6">
                  <c:v>44593</c:v>
                </c:pt>
                <c:pt idx="7">
                  <c:v>44594</c:v>
                </c:pt>
                <c:pt idx="8">
                  <c:v>44595</c:v>
                </c:pt>
                <c:pt idx="9">
                  <c:v>44596</c:v>
                </c:pt>
                <c:pt idx="10">
                  <c:v>44599</c:v>
                </c:pt>
                <c:pt idx="11">
                  <c:v>44600</c:v>
                </c:pt>
                <c:pt idx="12">
                  <c:v>44601</c:v>
                </c:pt>
                <c:pt idx="13">
                  <c:v>44602</c:v>
                </c:pt>
                <c:pt idx="14">
                  <c:v>44603</c:v>
                </c:pt>
                <c:pt idx="15">
                  <c:v>44606</c:v>
                </c:pt>
                <c:pt idx="16">
                  <c:v>44607</c:v>
                </c:pt>
                <c:pt idx="17">
                  <c:v>44608</c:v>
                </c:pt>
                <c:pt idx="18">
                  <c:v>44609</c:v>
                </c:pt>
                <c:pt idx="19">
                  <c:v>44610</c:v>
                </c:pt>
                <c:pt idx="20">
                  <c:v>44613</c:v>
                </c:pt>
                <c:pt idx="21">
                  <c:v>44614</c:v>
                </c:pt>
                <c:pt idx="22">
                  <c:v>44615</c:v>
                </c:pt>
                <c:pt idx="23">
                  <c:v>44616</c:v>
                </c:pt>
                <c:pt idx="24">
                  <c:v>44617</c:v>
                </c:pt>
                <c:pt idx="25">
                  <c:v>44620</c:v>
                </c:pt>
              </c:numCache>
            </c:numRef>
          </c:cat>
          <c:val>
            <c:numRef>
              <c:f>'3.24. ábra'!$C$30:$C$55</c:f>
              <c:numCache>
                <c:formatCode>General</c:formatCode>
                <c:ptCount val="26"/>
                <c:pt idx="0">
                  <c:v>4.718</c:v>
                </c:pt>
                <c:pt idx="1">
                  <c:v>4.7480000000000002</c:v>
                </c:pt>
                <c:pt idx="2">
                  <c:v>4.6420000000000003</c:v>
                </c:pt>
                <c:pt idx="3">
                  <c:v>4.8209999999999997</c:v>
                </c:pt>
                <c:pt idx="4">
                  <c:v>4.8970000000000002</c:v>
                </c:pt>
                <c:pt idx="5">
                  <c:v>4.9669999999999996</c:v>
                </c:pt>
                <c:pt idx="6">
                  <c:v>4.907</c:v>
                </c:pt>
                <c:pt idx="7">
                  <c:v>4.8940000000000001</c:v>
                </c:pt>
                <c:pt idx="8">
                  <c:v>4.9050000000000002</c:v>
                </c:pt>
                <c:pt idx="9">
                  <c:v>4.8070000000000004</c:v>
                </c:pt>
                <c:pt idx="10">
                  <c:v>4.7469999999999999</c:v>
                </c:pt>
                <c:pt idx="11">
                  <c:v>4.6580000000000004</c:v>
                </c:pt>
                <c:pt idx="12">
                  <c:v>4.5819999999999999</c:v>
                </c:pt>
                <c:pt idx="13">
                  <c:v>4.742</c:v>
                </c:pt>
                <c:pt idx="14">
                  <c:v>4.7670000000000003</c:v>
                </c:pt>
                <c:pt idx="15">
                  <c:v>4.8479999999999999</c:v>
                </c:pt>
                <c:pt idx="16">
                  <c:v>4.8289999999999997</c:v>
                </c:pt>
                <c:pt idx="17">
                  <c:v>4.8550000000000004</c:v>
                </c:pt>
                <c:pt idx="18">
                  <c:v>4.7809999999999997</c:v>
                </c:pt>
                <c:pt idx="19">
                  <c:v>4.7679999999999998</c:v>
                </c:pt>
                <c:pt idx="20">
                  <c:v>4.8029999999999999</c:v>
                </c:pt>
                <c:pt idx="21">
                  <c:v>4.8650000000000002</c:v>
                </c:pt>
                <c:pt idx="22">
                  <c:v>4.8310000000000004</c:v>
                </c:pt>
                <c:pt idx="23">
                  <c:v>5.0960000000000001</c:v>
                </c:pt>
                <c:pt idx="24">
                  <c:v>5.0999999999999996</c:v>
                </c:pt>
                <c:pt idx="25">
                  <c:v>5.3390000000000004</c:v>
                </c:pt>
              </c:numCache>
            </c:numRef>
          </c:val>
          <c:smooth val="0"/>
          <c:extLst>
            <c:ext xmlns:c16="http://schemas.microsoft.com/office/drawing/2014/chart" uri="{C3380CC4-5D6E-409C-BE32-E72D297353CC}">
              <c16:uniqueId val="{00000002-23C2-4483-8A76-68C3B9E623E4}"/>
            </c:ext>
          </c:extLst>
        </c:ser>
        <c:ser>
          <c:idx val="2"/>
          <c:order val="2"/>
          <c:tx>
            <c:strRef>
              <c:f>'3.24. ábra'!$D$14</c:f>
              <c:strCache>
                <c:ptCount val="1"/>
                <c:pt idx="0">
                  <c:v>32/A hozam (jobb t.)</c:v>
                </c:pt>
              </c:strCache>
            </c:strRef>
          </c:tx>
          <c:spPr>
            <a:ln w="12700" cap="rnd">
              <a:solidFill>
                <a:srgbClr val="00B0F0"/>
              </a:solidFill>
              <a:round/>
            </a:ln>
            <a:effectLst/>
          </c:spPr>
          <c:marker>
            <c:symbol val="none"/>
          </c:marker>
          <c:cat>
            <c:numRef>
              <c:f>'3.24. ábra'!$A$30:$A$55</c:f>
              <c:numCache>
                <c:formatCode>m/d/yyyy</c:formatCode>
                <c:ptCount val="26"/>
                <c:pt idx="0">
                  <c:v>44585</c:v>
                </c:pt>
                <c:pt idx="1">
                  <c:v>44586</c:v>
                </c:pt>
                <c:pt idx="2">
                  <c:v>44587</c:v>
                </c:pt>
                <c:pt idx="3">
                  <c:v>44588</c:v>
                </c:pt>
                <c:pt idx="4">
                  <c:v>44589</c:v>
                </c:pt>
                <c:pt idx="5">
                  <c:v>44592</c:v>
                </c:pt>
                <c:pt idx="6">
                  <c:v>44593</c:v>
                </c:pt>
                <c:pt idx="7">
                  <c:v>44594</c:v>
                </c:pt>
                <c:pt idx="8">
                  <c:v>44595</c:v>
                </c:pt>
                <c:pt idx="9">
                  <c:v>44596</c:v>
                </c:pt>
                <c:pt idx="10">
                  <c:v>44599</c:v>
                </c:pt>
                <c:pt idx="11">
                  <c:v>44600</c:v>
                </c:pt>
                <c:pt idx="12">
                  <c:v>44601</c:v>
                </c:pt>
                <c:pt idx="13">
                  <c:v>44602</c:v>
                </c:pt>
                <c:pt idx="14">
                  <c:v>44603</c:v>
                </c:pt>
                <c:pt idx="15">
                  <c:v>44606</c:v>
                </c:pt>
                <c:pt idx="16">
                  <c:v>44607</c:v>
                </c:pt>
                <c:pt idx="17">
                  <c:v>44608</c:v>
                </c:pt>
                <c:pt idx="18">
                  <c:v>44609</c:v>
                </c:pt>
                <c:pt idx="19">
                  <c:v>44610</c:v>
                </c:pt>
                <c:pt idx="20">
                  <c:v>44613</c:v>
                </c:pt>
                <c:pt idx="21">
                  <c:v>44614</c:v>
                </c:pt>
                <c:pt idx="22">
                  <c:v>44615</c:v>
                </c:pt>
                <c:pt idx="23">
                  <c:v>44616</c:v>
                </c:pt>
                <c:pt idx="24">
                  <c:v>44617</c:v>
                </c:pt>
                <c:pt idx="25">
                  <c:v>44620</c:v>
                </c:pt>
              </c:numCache>
            </c:numRef>
          </c:cat>
          <c:val>
            <c:numRef>
              <c:f>'3.24. ábra'!$D$30:$D$55</c:f>
              <c:numCache>
                <c:formatCode>General</c:formatCode>
                <c:ptCount val="26"/>
                <c:pt idx="0">
                  <c:v>4.8</c:v>
                </c:pt>
                <c:pt idx="1">
                  <c:v>4.8250000000000002</c:v>
                </c:pt>
                <c:pt idx="2">
                  <c:v>4.7370000000000001</c:v>
                </c:pt>
                <c:pt idx="3">
                  <c:v>4.867</c:v>
                </c:pt>
                <c:pt idx="4">
                  <c:v>4.9390000000000001</c:v>
                </c:pt>
                <c:pt idx="5">
                  <c:v>5.0110000000000001</c:v>
                </c:pt>
                <c:pt idx="6">
                  <c:v>4.9249999999999998</c:v>
                </c:pt>
                <c:pt idx="7">
                  <c:v>4.9029999999999996</c:v>
                </c:pt>
                <c:pt idx="8">
                  <c:v>4.9169999999999998</c:v>
                </c:pt>
                <c:pt idx="9">
                  <c:v>4.806</c:v>
                </c:pt>
                <c:pt idx="10">
                  <c:v>4.7460000000000004</c:v>
                </c:pt>
                <c:pt idx="11">
                  <c:v>4.6619999999999999</c:v>
                </c:pt>
                <c:pt idx="12">
                  <c:v>4.609</c:v>
                </c:pt>
                <c:pt idx="13">
                  <c:v>4.7450000000000001</c:v>
                </c:pt>
                <c:pt idx="14">
                  <c:v>4.7759999999999998</c:v>
                </c:pt>
                <c:pt idx="15">
                  <c:v>4.8609999999999998</c:v>
                </c:pt>
                <c:pt idx="16">
                  <c:v>4.8540000000000001</c:v>
                </c:pt>
                <c:pt idx="17">
                  <c:v>4.8710000000000004</c:v>
                </c:pt>
                <c:pt idx="18">
                  <c:v>4.7919999999999998</c:v>
                </c:pt>
                <c:pt idx="19">
                  <c:v>4.7949999999999999</c:v>
                </c:pt>
                <c:pt idx="20">
                  <c:v>4.8330000000000002</c:v>
                </c:pt>
                <c:pt idx="21">
                  <c:v>4.9000000000000004</c:v>
                </c:pt>
                <c:pt idx="22">
                  <c:v>4.8689999999999998</c:v>
                </c:pt>
                <c:pt idx="23">
                  <c:v>5.1130000000000004</c:v>
                </c:pt>
                <c:pt idx="24">
                  <c:v>5.1109999999999998</c:v>
                </c:pt>
                <c:pt idx="25">
                  <c:v>5.3479999999999999</c:v>
                </c:pt>
              </c:numCache>
            </c:numRef>
          </c:val>
          <c:smooth val="0"/>
          <c:extLst>
            <c:ext xmlns:c16="http://schemas.microsoft.com/office/drawing/2014/chart" uri="{C3380CC4-5D6E-409C-BE32-E72D297353CC}">
              <c16:uniqueId val="{00000003-23C2-4483-8A76-68C3B9E623E4}"/>
            </c:ext>
          </c:extLst>
        </c:ser>
        <c:dLbls>
          <c:showLegendKey val="0"/>
          <c:showVal val="0"/>
          <c:showCatName val="0"/>
          <c:showSerName val="0"/>
          <c:showPercent val="0"/>
          <c:showBubbleSize val="0"/>
        </c:dLbls>
        <c:marker val="1"/>
        <c:smooth val="0"/>
        <c:axId val="1103682840"/>
        <c:axId val="1103682184"/>
      </c:lineChart>
      <c:catAx>
        <c:axId val="261025816"/>
        <c:scaling>
          <c:orientation val="minMax"/>
        </c:scaling>
        <c:delete val="0"/>
        <c:axPos val="b"/>
        <c:numFmt formatCode="m/d/yyyy" sourceLinked="1"/>
        <c:majorTickMark val="none"/>
        <c:minorTickMark val="none"/>
        <c:tickLblPos val="low"/>
        <c:spPr>
          <a:noFill/>
          <a:ln w="9525" cap="flat" cmpd="sng" algn="ctr">
            <a:solidFill>
              <a:sysClr val="windowText" lastClr="000000"/>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261026800"/>
        <c:crosses val="autoZero"/>
        <c:auto val="0"/>
        <c:lblAlgn val="ctr"/>
        <c:lblOffset val="100"/>
        <c:noMultiLvlLbl val="0"/>
      </c:catAx>
      <c:valAx>
        <c:axId val="261026800"/>
        <c:scaling>
          <c:orientation val="minMax"/>
          <c:max val="8"/>
        </c:scaling>
        <c:delete val="0"/>
        <c:axPos val="l"/>
        <c:majorGridlines>
          <c:spPr>
            <a:ln w="9525" cap="flat" cmpd="sng" algn="ctr">
              <a:solidFill>
                <a:schemeClr val="bg1">
                  <a:lumMod val="75000"/>
                </a:schemeClr>
              </a:solidFill>
              <a:prstDash val="sysDot"/>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bázispont</a:t>
                </a:r>
              </a:p>
            </c:rich>
          </c:tx>
          <c:layout>
            <c:manualLayout>
              <c:xMode val="edge"/>
              <c:yMode val="edge"/>
              <c:x val="0.1104507259308735"/>
              <c:y val="1.0042540275551567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61025816"/>
        <c:crosses val="autoZero"/>
        <c:crossBetween val="between"/>
      </c:valAx>
      <c:valAx>
        <c:axId val="1103682184"/>
        <c:scaling>
          <c:orientation val="minMax"/>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0.85092211031258413"/>
              <c:y val="1.0041666666666667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03682840"/>
        <c:crosses val="max"/>
        <c:crossBetween val="between"/>
        <c:majorUnit val="0.25"/>
      </c:valAx>
      <c:dateAx>
        <c:axId val="1103682840"/>
        <c:scaling>
          <c:orientation val="minMax"/>
        </c:scaling>
        <c:delete val="1"/>
        <c:axPos val="b"/>
        <c:numFmt formatCode="m/d/yyyy" sourceLinked="1"/>
        <c:majorTickMark val="out"/>
        <c:minorTickMark val="none"/>
        <c:tickLblPos val="nextTo"/>
        <c:crossAx val="1103682184"/>
        <c:crosses val="autoZero"/>
        <c:auto val="1"/>
        <c:lblOffset val="100"/>
        <c:baseTimeUnit val="days"/>
        <c:majorUnit val="1"/>
        <c:minorUnit val="1"/>
      </c:dateAx>
      <c:spPr>
        <a:solidFill>
          <a:schemeClr val="bg1"/>
        </a:solidFill>
        <a:ln>
          <a:noFill/>
        </a:ln>
        <a:effectLst/>
      </c:spPr>
    </c:plotArea>
    <c:legend>
      <c:legendPos val="b"/>
      <c:layout>
        <c:manualLayout>
          <c:xMode val="edge"/>
          <c:yMode val="edge"/>
          <c:x val="0"/>
          <c:y val="0.83982827685475514"/>
          <c:w val="0.9068436555709205"/>
          <c:h val="0.130773386445885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17928528164745E-2"/>
          <c:y val="5.3843582253163741E-2"/>
          <c:w val="0.83480460327074502"/>
          <c:h val="0.71506635376623751"/>
        </c:manualLayout>
      </c:layout>
      <c:barChart>
        <c:barDir val="col"/>
        <c:grouping val="stacked"/>
        <c:varyColors val="0"/>
        <c:ser>
          <c:idx val="2"/>
          <c:order val="0"/>
          <c:tx>
            <c:strRef>
              <c:f>'3.25. ábra'!$D$8</c:f>
              <c:strCache>
                <c:ptCount val="1"/>
                <c:pt idx="0">
                  <c:v>MNB vásárlás</c:v>
                </c:pt>
              </c:strCache>
            </c:strRef>
          </c:tx>
          <c:spPr>
            <a:pattFill prst="pct90">
              <a:fgClr>
                <a:srgbClr val="0070C0"/>
              </a:fgClr>
              <a:bgClr>
                <a:schemeClr val="bg1"/>
              </a:bgClr>
            </a:pattFill>
            <a:ln w="25400" cmpd="sng" algn="ctr">
              <a:solidFill>
                <a:srgbClr val="0070C0"/>
              </a:solidFill>
              <a:prstDash val="solid"/>
              <a:headEnd type="none" w="med" len="med"/>
              <a:tailEnd type="none" w="med" len="med"/>
            </a:ln>
            <a:effectLst/>
          </c:spPr>
          <c:invertIfNegative val="0"/>
          <c:dPt>
            <c:idx val="1"/>
            <c:invertIfNegative val="0"/>
            <c:bubble3D val="0"/>
            <c:spPr>
              <a:pattFill prst="pct90">
                <a:fgClr>
                  <a:srgbClr val="0070C0"/>
                </a:fgClr>
                <a:bgClr>
                  <a:schemeClr val="bg1"/>
                </a:bgClr>
              </a:pattFill>
              <a:ln w="25400" cmpd="sng" algn="ctr">
                <a:solidFill>
                  <a:schemeClr val="accent6"/>
                </a:solidFill>
                <a:prstDash val="solid"/>
                <a:headEnd type="none" w="med" len="med"/>
                <a:tailEnd type="none" w="med" len="med"/>
              </a:ln>
              <a:effectLst/>
            </c:spPr>
            <c:extLst>
              <c:ext xmlns:c16="http://schemas.microsoft.com/office/drawing/2014/chart" uri="{C3380CC4-5D6E-409C-BE32-E72D297353CC}">
                <c16:uniqueId val="{00000001-149F-4ED9-86D8-15DA806C9309}"/>
              </c:ext>
            </c:extLst>
          </c:dPt>
          <c:dPt>
            <c:idx val="3"/>
            <c:invertIfNegative val="0"/>
            <c:bubble3D val="0"/>
            <c:spPr>
              <a:pattFill prst="pct90">
                <a:fgClr>
                  <a:srgbClr val="0070C0"/>
                </a:fgClr>
                <a:bgClr>
                  <a:schemeClr val="bg1"/>
                </a:bgClr>
              </a:pattFill>
              <a:ln w="25400" cmpd="sng" algn="ctr">
                <a:solidFill>
                  <a:srgbClr val="FF0000"/>
                </a:solidFill>
                <a:prstDash val="solid"/>
                <a:headEnd type="none" w="med" len="med"/>
                <a:tailEnd type="none" w="med" len="med"/>
              </a:ln>
              <a:effectLst/>
            </c:spPr>
            <c:extLst>
              <c:ext xmlns:c16="http://schemas.microsoft.com/office/drawing/2014/chart" uri="{C3380CC4-5D6E-409C-BE32-E72D297353CC}">
                <c16:uniqueId val="{00000003-149F-4ED9-86D8-15DA806C9309}"/>
              </c:ext>
            </c:extLst>
          </c:dPt>
          <c:dPt>
            <c:idx val="4"/>
            <c:invertIfNegative val="0"/>
            <c:bubble3D val="0"/>
            <c:spPr>
              <a:pattFill prst="pct90">
                <a:fgClr>
                  <a:srgbClr val="0070C0"/>
                </a:fgClr>
                <a:bgClr>
                  <a:schemeClr val="bg1"/>
                </a:bgClr>
              </a:pattFill>
              <a:ln w="25400" cmpd="sng" algn="ctr">
                <a:solidFill>
                  <a:srgbClr val="00B0F0"/>
                </a:solidFill>
                <a:prstDash val="solid"/>
                <a:headEnd type="none" w="med" len="med"/>
                <a:tailEnd type="none" w="med" len="med"/>
              </a:ln>
              <a:effectLst/>
            </c:spPr>
            <c:extLst>
              <c:ext xmlns:c16="http://schemas.microsoft.com/office/drawing/2014/chart" uri="{C3380CC4-5D6E-409C-BE32-E72D297353CC}">
                <c16:uniqueId val="{00000005-149F-4ED9-86D8-15DA806C9309}"/>
              </c:ext>
            </c:extLst>
          </c:dPt>
          <c:cat>
            <c:strRef>
              <c:f>'3.25. ábra'!$A$9:$A$13</c:f>
              <c:strCache>
                <c:ptCount val="5"/>
                <c:pt idx="0">
                  <c:v>2021.08.16</c:v>
                </c:pt>
                <c:pt idx="1">
                  <c:v>2021.10.05</c:v>
                </c:pt>
                <c:pt idx="2">
                  <c:v>2021.10.27</c:v>
                </c:pt>
                <c:pt idx="3">
                  <c:v>2021.10.28</c:v>
                </c:pt>
                <c:pt idx="4">
                  <c:v>2021.12.13</c:v>
                </c:pt>
              </c:strCache>
            </c:strRef>
          </c:cat>
          <c:val>
            <c:numRef>
              <c:f>'3.25. ábra'!$D$9:$D$13</c:f>
              <c:numCache>
                <c:formatCode>0</c:formatCode>
                <c:ptCount val="5"/>
                <c:pt idx="0">
                  <c:v>2</c:v>
                </c:pt>
                <c:pt idx="1">
                  <c:v>32</c:v>
                </c:pt>
                <c:pt idx="2">
                  <c:v>2</c:v>
                </c:pt>
                <c:pt idx="3">
                  <c:v>8</c:v>
                </c:pt>
                <c:pt idx="4">
                  <c:v>4</c:v>
                </c:pt>
              </c:numCache>
            </c:numRef>
          </c:val>
          <c:extLst>
            <c:ext xmlns:c16="http://schemas.microsoft.com/office/drawing/2014/chart" uri="{C3380CC4-5D6E-409C-BE32-E72D297353CC}">
              <c16:uniqueId val="{00000006-149F-4ED9-86D8-15DA806C9309}"/>
            </c:ext>
          </c:extLst>
        </c:ser>
        <c:ser>
          <c:idx val="1"/>
          <c:order val="1"/>
          <c:tx>
            <c:strRef>
              <c:f>'3.25. ábra'!$C$8</c:f>
              <c:strCache>
                <c:ptCount val="1"/>
                <c:pt idx="0">
                  <c:v>Elfogadott ajánlatok</c:v>
                </c:pt>
              </c:strCache>
            </c:strRef>
          </c:tx>
          <c:spPr>
            <a:pattFill prst="dkUpDiag">
              <a:fgClr>
                <a:schemeClr val="accent6">
                  <a:lumMod val="40000"/>
                  <a:lumOff val="60000"/>
                </a:schemeClr>
              </a:fgClr>
              <a:bgClr>
                <a:schemeClr val="bg1"/>
              </a:bgClr>
            </a:pattFill>
            <a:ln w="25400" cmpd="sng" algn="ctr">
              <a:solidFill>
                <a:schemeClr val="accent6"/>
              </a:solidFill>
              <a:prstDash val="solid"/>
              <a:headEnd type="none" w="med" len="med"/>
              <a:tailEnd type="none" w="med" len="med"/>
            </a:ln>
            <a:effectLst/>
          </c:spPr>
          <c:invertIfNegative val="0"/>
          <c:dPt>
            <c:idx val="2"/>
            <c:invertIfNegative val="0"/>
            <c:bubble3D val="0"/>
            <c:spPr>
              <a:pattFill prst="dkUpDiag">
                <a:fgClr>
                  <a:schemeClr val="accent6">
                    <a:lumMod val="40000"/>
                    <a:lumOff val="60000"/>
                  </a:schemeClr>
                </a:fgClr>
                <a:bgClr>
                  <a:schemeClr val="bg1"/>
                </a:bgClr>
              </a:pattFill>
              <a:ln w="25400" cmpd="sng" algn="ctr">
                <a:solidFill>
                  <a:srgbClr val="0070C0"/>
                </a:solidFill>
                <a:prstDash val="solid"/>
                <a:headEnd type="none" w="med" len="med"/>
                <a:tailEnd type="none" w="med" len="med"/>
              </a:ln>
              <a:effectLst/>
            </c:spPr>
            <c:extLst>
              <c:ext xmlns:c16="http://schemas.microsoft.com/office/drawing/2014/chart" uri="{C3380CC4-5D6E-409C-BE32-E72D297353CC}">
                <c16:uniqueId val="{00000008-149F-4ED9-86D8-15DA806C9309}"/>
              </c:ext>
            </c:extLst>
          </c:dPt>
          <c:dPt>
            <c:idx val="3"/>
            <c:invertIfNegative val="0"/>
            <c:bubble3D val="0"/>
            <c:spPr>
              <a:pattFill prst="dkUpDiag">
                <a:fgClr>
                  <a:schemeClr val="accent6">
                    <a:lumMod val="40000"/>
                    <a:lumOff val="60000"/>
                  </a:schemeClr>
                </a:fgClr>
                <a:bgClr>
                  <a:schemeClr val="bg1"/>
                </a:bgClr>
              </a:pattFill>
              <a:ln w="25400" cmpd="sng" algn="ctr">
                <a:solidFill>
                  <a:srgbClr val="FF0000"/>
                </a:solidFill>
                <a:prstDash val="solid"/>
                <a:headEnd type="none" w="med" len="med"/>
                <a:tailEnd type="none" w="med" len="med"/>
              </a:ln>
              <a:effectLst/>
            </c:spPr>
            <c:extLst>
              <c:ext xmlns:c16="http://schemas.microsoft.com/office/drawing/2014/chart" uri="{C3380CC4-5D6E-409C-BE32-E72D297353CC}">
                <c16:uniqueId val="{0000000A-149F-4ED9-86D8-15DA806C9309}"/>
              </c:ext>
            </c:extLst>
          </c:dPt>
          <c:dPt>
            <c:idx val="4"/>
            <c:invertIfNegative val="0"/>
            <c:bubble3D val="0"/>
            <c:spPr>
              <a:pattFill prst="dkUpDiag">
                <a:fgClr>
                  <a:schemeClr val="accent6">
                    <a:lumMod val="40000"/>
                    <a:lumOff val="60000"/>
                  </a:schemeClr>
                </a:fgClr>
                <a:bgClr>
                  <a:schemeClr val="bg1"/>
                </a:bgClr>
              </a:pattFill>
              <a:ln w="25400" cmpd="sng" algn="ctr">
                <a:solidFill>
                  <a:srgbClr val="00B0F0"/>
                </a:solidFill>
                <a:prstDash val="solid"/>
                <a:headEnd type="none" w="med" len="med"/>
                <a:tailEnd type="none" w="med" len="med"/>
              </a:ln>
              <a:effectLst/>
            </c:spPr>
            <c:extLst>
              <c:ext xmlns:c16="http://schemas.microsoft.com/office/drawing/2014/chart" uri="{C3380CC4-5D6E-409C-BE32-E72D297353CC}">
                <c16:uniqueId val="{0000000C-149F-4ED9-86D8-15DA806C9309}"/>
              </c:ext>
            </c:extLst>
          </c:dPt>
          <c:cat>
            <c:strRef>
              <c:f>'3.25. ábra'!$A$9:$A$13</c:f>
              <c:strCache>
                <c:ptCount val="5"/>
                <c:pt idx="0">
                  <c:v>2021.08.16</c:v>
                </c:pt>
                <c:pt idx="1">
                  <c:v>2021.10.05</c:v>
                </c:pt>
                <c:pt idx="2">
                  <c:v>2021.10.27</c:v>
                </c:pt>
                <c:pt idx="3">
                  <c:v>2021.10.28</c:v>
                </c:pt>
                <c:pt idx="4">
                  <c:v>2021.12.13</c:v>
                </c:pt>
              </c:strCache>
            </c:strRef>
          </c:cat>
          <c:val>
            <c:numRef>
              <c:f>'3.25. ábra'!$C$9:$C$13</c:f>
              <c:numCache>
                <c:formatCode>0</c:formatCode>
                <c:ptCount val="5"/>
                <c:pt idx="0">
                  <c:v>3.0199999999999996</c:v>
                </c:pt>
                <c:pt idx="1">
                  <c:v>58</c:v>
                </c:pt>
                <c:pt idx="2">
                  <c:v>2.9999900000000004</c:v>
                </c:pt>
                <c:pt idx="3">
                  <c:v>15.2</c:v>
                </c:pt>
                <c:pt idx="4">
                  <c:v>6.43</c:v>
                </c:pt>
              </c:numCache>
            </c:numRef>
          </c:val>
          <c:extLst>
            <c:ext xmlns:c16="http://schemas.microsoft.com/office/drawing/2014/chart" uri="{C3380CC4-5D6E-409C-BE32-E72D297353CC}">
              <c16:uniqueId val="{0000000D-149F-4ED9-86D8-15DA806C9309}"/>
            </c:ext>
          </c:extLst>
        </c:ser>
        <c:ser>
          <c:idx val="0"/>
          <c:order val="2"/>
          <c:tx>
            <c:strRef>
              <c:f>'3.25. ábra'!$B$8</c:f>
              <c:strCache>
                <c:ptCount val="1"/>
                <c:pt idx="0">
                  <c:v>Benyújtott ajánlatok</c:v>
                </c:pt>
              </c:strCache>
            </c:strRef>
          </c:tx>
          <c:spPr>
            <a:solidFill>
              <a:schemeClr val="accent3">
                <a:lumMod val="20000"/>
                <a:lumOff val="80000"/>
              </a:schemeClr>
            </a:solidFill>
            <a:ln w="25400" cmpd="sng" algn="ctr">
              <a:noFill/>
              <a:prstDash val="solid"/>
              <a:headEnd type="none" w="med" len="med"/>
              <a:tailEnd type="none" w="med" len="med"/>
            </a:ln>
            <a:effectLst/>
          </c:spPr>
          <c:invertIfNegative val="0"/>
          <c:dPt>
            <c:idx val="0"/>
            <c:invertIfNegative val="0"/>
            <c:bubble3D val="0"/>
            <c:spPr>
              <a:solidFill>
                <a:schemeClr val="accent3">
                  <a:lumMod val="20000"/>
                  <a:lumOff val="80000"/>
                </a:schemeClr>
              </a:solidFill>
              <a:ln w="25400" cmpd="sng" algn="ctr">
                <a:solidFill>
                  <a:schemeClr val="accent6"/>
                </a:solidFill>
                <a:prstDash val="solid"/>
                <a:headEnd type="none" w="med" len="med"/>
                <a:tailEnd type="none" w="med" len="med"/>
              </a:ln>
              <a:effectLst/>
            </c:spPr>
            <c:extLst>
              <c:ext xmlns:c16="http://schemas.microsoft.com/office/drawing/2014/chart" uri="{C3380CC4-5D6E-409C-BE32-E72D297353CC}">
                <c16:uniqueId val="{0000000F-149F-4ED9-86D8-15DA806C9309}"/>
              </c:ext>
            </c:extLst>
          </c:dPt>
          <c:dPt>
            <c:idx val="1"/>
            <c:invertIfNegative val="0"/>
            <c:bubble3D val="0"/>
            <c:spPr>
              <a:solidFill>
                <a:schemeClr val="accent3">
                  <a:lumMod val="20000"/>
                  <a:lumOff val="80000"/>
                </a:schemeClr>
              </a:solidFill>
              <a:ln w="25400" cmpd="sng" algn="ctr">
                <a:solidFill>
                  <a:schemeClr val="accent6"/>
                </a:solidFill>
                <a:prstDash val="solid"/>
                <a:headEnd type="none" w="med" len="med"/>
                <a:tailEnd type="none" w="med" len="med"/>
              </a:ln>
              <a:effectLst/>
            </c:spPr>
            <c:extLst>
              <c:ext xmlns:c16="http://schemas.microsoft.com/office/drawing/2014/chart" uri="{C3380CC4-5D6E-409C-BE32-E72D297353CC}">
                <c16:uniqueId val="{00000011-149F-4ED9-86D8-15DA806C9309}"/>
              </c:ext>
            </c:extLst>
          </c:dPt>
          <c:dPt>
            <c:idx val="2"/>
            <c:invertIfNegative val="0"/>
            <c:bubble3D val="0"/>
            <c:spPr>
              <a:solidFill>
                <a:schemeClr val="accent3">
                  <a:lumMod val="20000"/>
                  <a:lumOff val="80000"/>
                </a:schemeClr>
              </a:solidFill>
              <a:ln w="25400" cmpd="sng" algn="ctr">
                <a:solidFill>
                  <a:srgbClr val="0070C0"/>
                </a:solidFill>
                <a:prstDash val="solid"/>
                <a:headEnd type="none" w="med" len="med"/>
                <a:tailEnd type="none" w="med" len="med"/>
              </a:ln>
              <a:effectLst/>
            </c:spPr>
            <c:extLst>
              <c:ext xmlns:c16="http://schemas.microsoft.com/office/drawing/2014/chart" uri="{C3380CC4-5D6E-409C-BE32-E72D297353CC}">
                <c16:uniqueId val="{00000013-149F-4ED9-86D8-15DA806C9309}"/>
              </c:ext>
            </c:extLst>
          </c:dPt>
          <c:dPt>
            <c:idx val="3"/>
            <c:invertIfNegative val="0"/>
            <c:bubble3D val="0"/>
            <c:spPr>
              <a:solidFill>
                <a:schemeClr val="accent3">
                  <a:lumMod val="20000"/>
                  <a:lumOff val="80000"/>
                </a:schemeClr>
              </a:solidFill>
              <a:ln w="25400" cmpd="sng" algn="ctr">
                <a:solidFill>
                  <a:srgbClr val="FF0000"/>
                </a:solidFill>
                <a:prstDash val="solid"/>
                <a:headEnd type="none" w="med" len="med"/>
                <a:tailEnd type="none" w="med" len="med"/>
              </a:ln>
              <a:effectLst/>
            </c:spPr>
            <c:extLst>
              <c:ext xmlns:c16="http://schemas.microsoft.com/office/drawing/2014/chart" uri="{C3380CC4-5D6E-409C-BE32-E72D297353CC}">
                <c16:uniqueId val="{00000015-149F-4ED9-86D8-15DA806C9309}"/>
              </c:ext>
            </c:extLst>
          </c:dPt>
          <c:dPt>
            <c:idx val="4"/>
            <c:invertIfNegative val="0"/>
            <c:bubble3D val="0"/>
            <c:spPr>
              <a:solidFill>
                <a:schemeClr val="accent3">
                  <a:lumMod val="20000"/>
                  <a:lumOff val="80000"/>
                </a:schemeClr>
              </a:solidFill>
              <a:ln w="25400" cmpd="sng" algn="ctr">
                <a:solidFill>
                  <a:srgbClr val="00B0F0"/>
                </a:solidFill>
                <a:prstDash val="solid"/>
                <a:headEnd type="none" w="med" len="med"/>
                <a:tailEnd type="none" w="med" len="med"/>
              </a:ln>
              <a:effectLst/>
            </c:spPr>
            <c:extLst>
              <c:ext xmlns:c16="http://schemas.microsoft.com/office/drawing/2014/chart" uri="{C3380CC4-5D6E-409C-BE32-E72D297353CC}">
                <c16:uniqueId val="{00000017-149F-4ED9-86D8-15DA806C9309}"/>
              </c:ext>
            </c:extLst>
          </c:dPt>
          <c:cat>
            <c:strRef>
              <c:f>'3.25. ábra'!$A$9:$A$13</c:f>
              <c:strCache>
                <c:ptCount val="5"/>
                <c:pt idx="0">
                  <c:v>2021.08.16</c:v>
                </c:pt>
                <c:pt idx="1">
                  <c:v>2021.10.05</c:v>
                </c:pt>
                <c:pt idx="2">
                  <c:v>2021.10.27</c:v>
                </c:pt>
                <c:pt idx="3">
                  <c:v>2021.10.28</c:v>
                </c:pt>
                <c:pt idx="4">
                  <c:v>2021.12.13</c:v>
                </c:pt>
              </c:strCache>
            </c:strRef>
          </c:cat>
          <c:val>
            <c:numRef>
              <c:f>'3.25. ábra'!$B$9:$B$13</c:f>
              <c:numCache>
                <c:formatCode>0</c:formatCode>
                <c:ptCount val="5"/>
                <c:pt idx="0">
                  <c:v>5.0600000000000005</c:v>
                </c:pt>
                <c:pt idx="1">
                  <c:v>31</c:v>
                </c:pt>
                <c:pt idx="2">
                  <c:v>1.3300099999999997</c:v>
                </c:pt>
                <c:pt idx="3">
                  <c:v>13.849999999999998</c:v>
                </c:pt>
                <c:pt idx="4">
                  <c:v>6.52</c:v>
                </c:pt>
              </c:numCache>
            </c:numRef>
          </c:val>
          <c:extLst>
            <c:ext xmlns:c16="http://schemas.microsoft.com/office/drawing/2014/chart" uri="{C3380CC4-5D6E-409C-BE32-E72D297353CC}">
              <c16:uniqueId val="{00000018-149F-4ED9-86D8-15DA806C9309}"/>
            </c:ext>
          </c:extLst>
        </c:ser>
        <c:dLbls>
          <c:showLegendKey val="0"/>
          <c:showVal val="0"/>
          <c:showCatName val="0"/>
          <c:showSerName val="0"/>
          <c:showPercent val="0"/>
          <c:showBubbleSize val="0"/>
        </c:dLbls>
        <c:gapWidth val="150"/>
        <c:overlap val="100"/>
        <c:axId val="1203352472"/>
        <c:axId val="1203353456"/>
      </c:barChart>
      <c:lineChart>
        <c:grouping val="standard"/>
        <c:varyColors val="0"/>
        <c:ser>
          <c:idx val="4"/>
          <c:order val="3"/>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19-149F-4ED9-86D8-15DA806C9309}"/>
            </c:ext>
          </c:extLst>
        </c:ser>
        <c:dLbls>
          <c:showLegendKey val="0"/>
          <c:showVal val="0"/>
          <c:showCatName val="0"/>
          <c:showSerName val="0"/>
          <c:showPercent val="0"/>
          <c:showBubbleSize val="0"/>
        </c:dLbls>
        <c:marker val="1"/>
        <c:smooth val="0"/>
        <c:axId val="1203353784"/>
        <c:axId val="1203349520"/>
      </c:lineChart>
      <c:catAx>
        <c:axId val="12033524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endParaRPr lang="hu-HU"/>
          </a:p>
        </c:txPr>
        <c:crossAx val="1203353456"/>
        <c:crosses val="autoZero"/>
        <c:auto val="1"/>
        <c:lblAlgn val="ctr"/>
        <c:lblOffset val="100"/>
        <c:noMultiLvlLbl val="0"/>
      </c:catAx>
      <c:valAx>
        <c:axId val="120335345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r>
                  <a:rPr lang="hu-HU" sz="1800" b="0"/>
                  <a:t>milliárd forint</a:t>
                </a:r>
              </a:p>
            </c:rich>
          </c:tx>
          <c:layout>
            <c:manualLayout>
              <c:xMode val="edge"/>
              <c:yMode val="edge"/>
              <c:x val="9.7185571101772825E-2"/>
              <c:y val="2.0966400957631716E-3"/>
            </c:manualLayout>
          </c:layout>
          <c:overlay val="0"/>
          <c:spPr>
            <a:noFill/>
            <a:ln>
              <a:noFill/>
            </a:ln>
            <a:effectLst/>
          </c:spPr>
          <c:txPr>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crossAx val="1203352472"/>
        <c:crosses val="autoZero"/>
        <c:crossBetween val="between"/>
        <c:majorUnit val="10"/>
      </c:valAx>
      <c:valAx>
        <c:axId val="1203349520"/>
        <c:scaling>
          <c:orientation val="minMax"/>
          <c:max val="130"/>
          <c:min val="0"/>
        </c:scaling>
        <c:delete val="0"/>
        <c:axPos val="r"/>
        <c:title>
          <c:tx>
            <c:rich>
              <a:bodyPr rot="0" spcFirstLastPara="1" vertOverflow="ellipsis"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000000"/>
                    </a:solidFill>
                    <a:latin typeface="Calibri"/>
                    <a:ea typeface="Calibri"/>
                    <a:cs typeface="Calibri"/>
                  </a:defRPr>
                </a:pPr>
                <a:r>
                  <a:rPr lang="hu-HU" sz="1800" b="0" i="0" baseline="0">
                    <a:effectLst/>
                  </a:rPr>
                  <a:t>milliárd forint</a:t>
                </a:r>
                <a:endParaRPr lang="hu-HU">
                  <a:effectLst/>
                </a:endParaRPr>
              </a:p>
            </c:rich>
          </c:tx>
          <c:layout>
            <c:manualLayout>
              <c:xMode val="edge"/>
              <c:yMode val="edge"/>
              <c:x val="0.75280846450420491"/>
              <c:y val="0"/>
            </c:manualLayout>
          </c:layout>
          <c:overlay val="0"/>
          <c:spPr>
            <a:noFill/>
            <a:ln>
              <a:noFill/>
            </a:ln>
            <a:effectLst/>
          </c:spPr>
          <c:txPr>
            <a:bodyPr rot="0" spcFirstLastPara="1" vertOverflow="ellipsis"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crossAx val="1203353784"/>
        <c:crosses val="max"/>
        <c:crossBetween val="between"/>
        <c:majorUnit val="10"/>
        <c:minorUnit val="2.0000000000000004E-2"/>
      </c:valAx>
      <c:catAx>
        <c:axId val="1203353784"/>
        <c:scaling>
          <c:orientation val="minMax"/>
        </c:scaling>
        <c:delete val="1"/>
        <c:axPos val="b"/>
        <c:majorTickMark val="out"/>
        <c:minorTickMark val="none"/>
        <c:tickLblPos val="nextTo"/>
        <c:crossAx val="1203349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2.7266601731818645E-2"/>
          <c:y val="0.87385201630503062"/>
          <c:w val="0.94820373680330683"/>
          <c:h val="8.410593867058750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7270149429499"/>
          <c:y val="0.10357252919054384"/>
          <c:w val="0.75676058332153473"/>
          <c:h val="0.75267572162963914"/>
        </c:manualLayout>
      </c:layout>
      <c:scatterChart>
        <c:scatterStyle val="lineMarker"/>
        <c:varyColors val="0"/>
        <c:ser>
          <c:idx val="0"/>
          <c:order val="0"/>
          <c:spPr>
            <a:ln w="25400" cap="rnd">
              <a:noFill/>
              <a:round/>
            </a:ln>
            <a:effectLst/>
          </c:spPr>
          <c:marker>
            <c:symbol val="circle"/>
            <c:size val="3"/>
            <c:spPr>
              <a:solidFill>
                <a:schemeClr val="tx1"/>
              </a:solidFill>
              <a:ln w="9525">
                <a:noFill/>
              </a:ln>
              <a:effectLst/>
            </c:spPr>
          </c:marker>
          <c:xVal>
            <c:numRef>
              <c:f>'2.3. ábra'!$C$13:$C$44</c:f>
              <c:numCache>
                <c:formatCode>General</c:formatCode>
                <c:ptCount val="32"/>
                <c:pt idx="0">
                  <c:v>50.865740944834862</c:v>
                </c:pt>
                <c:pt idx="1">
                  <c:v>60.311489380142739</c:v>
                </c:pt>
                <c:pt idx="2">
                  <c:v>64.937270600015552</c:v>
                </c:pt>
                <c:pt idx="3">
                  <c:v>62.427161847189502</c:v>
                </c:pt>
                <c:pt idx="4">
                  <c:v>50.149032677302444</c:v>
                </c:pt>
                <c:pt idx="5">
                  <c:v>69.63865500966881</c:v>
                </c:pt>
                <c:pt idx="6">
                  <c:v>57.582429438445679</c:v>
                </c:pt>
                <c:pt idx="7">
                  <c:v>61.875024175015305</c:v>
                </c:pt>
                <c:pt idx="8">
                  <c:v>38.953814742223095</c:v>
                </c:pt>
                <c:pt idx="9">
                  <c:v>67.834055780983164</c:v>
                </c:pt>
                <c:pt idx="10">
                  <c:v>55.445097005050016</c:v>
                </c:pt>
                <c:pt idx="11">
                  <c:v>67.820287974474127</c:v>
                </c:pt>
                <c:pt idx="12">
                  <c:v>52.700666813017435</c:v>
                </c:pt>
                <c:pt idx="13">
                  <c:v>51.990887748355831</c:v>
                </c:pt>
                <c:pt idx="14">
                  <c:v>66.949736596066984</c:v>
                </c:pt>
                <c:pt idx="15">
                  <c:v>99.960574074245031</c:v>
                </c:pt>
                <c:pt idx="16">
                  <c:v>99.590259742696219</c:v>
                </c:pt>
                <c:pt idx="17">
                  <c:v>100</c:v>
                </c:pt>
                <c:pt idx="18">
                  <c:v>0</c:v>
                </c:pt>
                <c:pt idx="19">
                  <c:v>73.587619595566579</c:v>
                </c:pt>
                <c:pt idx="20">
                  <c:v>62.26571154757643</c:v>
                </c:pt>
                <c:pt idx="21">
                  <c:v>64.921990543309803</c:v>
                </c:pt>
                <c:pt idx="22">
                  <c:v>55.100690334767876</c:v>
                </c:pt>
                <c:pt idx="23">
                  <c:v>80.733546214492193</c:v>
                </c:pt>
                <c:pt idx="24">
                  <c:v>79.1548513284759</c:v>
                </c:pt>
                <c:pt idx="25">
                  <c:v>55.841002481263658</c:v>
                </c:pt>
                <c:pt idx="26">
                  <c:v>57.625138020190505</c:v>
                </c:pt>
                <c:pt idx="27">
                  <c:v>0</c:v>
                </c:pt>
                <c:pt idx="28">
                  <c:v>100</c:v>
                </c:pt>
                <c:pt idx="29">
                  <c:v>61.201755666294652</c:v>
                </c:pt>
                <c:pt idx="30">
                  <c:v>51.653560810000108</c:v>
                </c:pt>
                <c:pt idx="31">
                  <c:v>93.038228814018851</c:v>
                </c:pt>
              </c:numCache>
            </c:numRef>
          </c:xVal>
          <c:yVal>
            <c:numRef>
              <c:f>'2.3. ábra'!$D$13:$D$44</c:f>
              <c:numCache>
                <c:formatCode>General</c:formatCode>
                <c:ptCount val="32"/>
                <c:pt idx="0">
                  <c:v>65.082655697354198</c:v>
                </c:pt>
                <c:pt idx="1">
                  <c:v>59.538697648169261</c:v>
                </c:pt>
                <c:pt idx="2">
                  <c:v>46.356751843265862</c:v>
                </c:pt>
                <c:pt idx="3">
                  <c:v>67.112799516406554</c:v>
                </c:pt>
                <c:pt idx="4">
                  <c:v>73.766737416173456</c:v>
                </c:pt>
                <c:pt idx="5">
                  <c:v>40.310813056484015</c:v>
                </c:pt>
                <c:pt idx="6">
                  <c:v>49.520130450623093</c:v>
                </c:pt>
                <c:pt idx="7">
                  <c:v>46.82231910008143</c:v>
                </c:pt>
                <c:pt idx="8">
                  <c:v>44.132217988615032</c:v>
                </c:pt>
                <c:pt idx="9">
                  <c:v>77.602845306002948</c:v>
                </c:pt>
                <c:pt idx="10">
                  <c:v>56.19058859801838</c:v>
                </c:pt>
                <c:pt idx="11">
                  <c:v>42.847211185524948</c:v>
                </c:pt>
                <c:pt idx="12">
                  <c:v>49.371587088157476</c:v>
                </c:pt>
                <c:pt idx="13">
                  <c:v>85.389466187191772</c:v>
                </c:pt>
                <c:pt idx="14">
                  <c:v>43.872831014412398</c:v>
                </c:pt>
                <c:pt idx="15">
                  <c:v>0</c:v>
                </c:pt>
                <c:pt idx="16">
                  <c:v>0</c:v>
                </c:pt>
                <c:pt idx="17">
                  <c:v>75.55791931914581</c:v>
                </c:pt>
                <c:pt idx="18">
                  <c:v>0</c:v>
                </c:pt>
                <c:pt idx="19">
                  <c:v>21.709727667818974</c:v>
                </c:pt>
                <c:pt idx="20">
                  <c:v>25.356015544285786</c:v>
                </c:pt>
                <c:pt idx="21">
                  <c:v>38.593080733190767</c:v>
                </c:pt>
                <c:pt idx="22">
                  <c:v>67.601049014778553</c:v>
                </c:pt>
                <c:pt idx="23">
                  <c:v>46.375895674121885</c:v>
                </c:pt>
                <c:pt idx="24">
                  <c:v>33.669038095389212</c:v>
                </c:pt>
                <c:pt idx="25">
                  <c:v>59.288017751152609</c:v>
                </c:pt>
                <c:pt idx="26">
                  <c:v>64.803151326438197</c:v>
                </c:pt>
                <c:pt idx="27">
                  <c:v>0</c:v>
                </c:pt>
                <c:pt idx="28">
                  <c:v>3.4498472086466241</c:v>
                </c:pt>
                <c:pt idx="29">
                  <c:v>36.175243686821922</c:v>
                </c:pt>
                <c:pt idx="30">
                  <c:v>51.803891719991334</c:v>
                </c:pt>
                <c:pt idx="31">
                  <c:v>60.495864125269328</c:v>
                </c:pt>
              </c:numCache>
            </c:numRef>
          </c:yVal>
          <c:smooth val="0"/>
          <c:extLst>
            <c:ext xmlns:c16="http://schemas.microsoft.com/office/drawing/2014/chart" uri="{C3380CC4-5D6E-409C-BE32-E72D297353CC}">
              <c16:uniqueId val="{00000000-1CAF-4FA2-9B7A-68F8C3FFFE70}"/>
            </c:ext>
          </c:extLst>
        </c:ser>
        <c:dLbls>
          <c:showLegendKey val="0"/>
          <c:showVal val="0"/>
          <c:showCatName val="0"/>
          <c:showSerName val="0"/>
          <c:showPercent val="0"/>
          <c:showBubbleSize val="0"/>
        </c:dLbls>
        <c:axId val="1052523376"/>
        <c:axId val="1052524032"/>
      </c:scatterChart>
      <c:scatterChart>
        <c:scatterStyle val="lineMarker"/>
        <c:varyColors val="0"/>
        <c:ser>
          <c:idx val="1"/>
          <c:order val="1"/>
          <c:spPr>
            <a:ln w="25400" cap="rnd">
              <a:noFill/>
              <a:round/>
            </a:ln>
            <a:effectLst/>
          </c:spPr>
          <c:marker>
            <c:symbol val="circle"/>
            <c:size val="3"/>
            <c:spPr>
              <a:solidFill>
                <a:schemeClr val="tx1"/>
              </a:solidFill>
              <a:ln w="9525">
                <a:noFill/>
              </a:ln>
              <a:effectLst/>
            </c:spPr>
          </c:marker>
          <c:xVal>
            <c:numRef>
              <c:f>'2.3. ábra'!$E$17:$E$48</c:f>
              <c:numCache>
                <c:formatCode>General</c:formatCode>
                <c:ptCount val="32"/>
                <c:pt idx="0">
                  <c:v>50.865740944834862</c:v>
                </c:pt>
                <c:pt idx="1">
                  <c:v>60.311489380142739</c:v>
                </c:pt>
                <c:pt idx="2">
                  <c:v>64.937270600015552</c:v>
                </c:pt>
                <c:pt idx="3">
                  <c:v>62.427161847189502</c:v>
                </c:pt>
                <c:pt idx="4">
                  <c:v>50.149032677302444</c:v>
                </c:pt>
                <c:pt idx="5">
                  <c:v>69.63865500966881</c:v>
                </c:pt>
                <c:pt idx="6">
                  <c:v>57.582429438445679</c:v>
                </c:pt>
                <c:pt idx="7">
                  <c:v>61.875024175015305</c:v>
                </c:pt>
                <c:pt idx="8">
                  <c:v>38.953814742223095</c:v>
                </c:pt>
                <c:pt idx="9">
                  <c:v>67.834055780983164</c:v>
                </c:pt>
                <c:pt idx="10">
                  <c:v>55.445097005050016</c:v>
                </c:pt>
                <c:pt idx="11">
                  <c:v>67.820287974474127</c:v>
                </c:pt>
                <c:pt idx="12">
                  <c:v>52.700666813017435</c:v>
                </c:pt>
                <c:pt idx="13">
                  <c:v>51.990887748355831</c:v>
                </c:pt>
                <c:pt idx="14">
                  <c:v>66.949736596066984</c:v>
                </c:pt>
                <c:pt idx="15">
                  <c:v>99.960574074245031</c:v>
                </c:pt>
                <c:pt idx="16">
                  <c:v>99.590259742696219</c:v>
                </c:pt>
                <c:pt idx="17">
                  <c:v>100</c:v>
                </c:pt>
                <c:pt idx="18">
                  <c:v>0</c:v>
                </c:pt>
                <c:pt idx="19">
                  <c:v>73.587619595566579</c:v>
                </c:pt>
                <c:pt idx="20">
                  <c:v>62.26571154757643</c:v>
                </c:pt>
                <c:pt idx="21">
                  <c:v>64.921990543309803</c:v>
                </c:pt>
                <c:pt idx="22">
                  <c:v>55.100690334767876</c:v>
                </c:pt>
                <c:pt idx="23">
                  <c:v>80.733546214492193</c:v>
                </c:pt>
                <c:pt idx="24">
                  <c:v>79.1548513284759</c:v>
                </c:pt>
                <c:pt idx="25">
                  <c:v>55.841002481263658</c:v>
                </c:pt>
                <c:pt idx="26">
                  <c:v>57.625138020190505</c:v>
                </c:pt>
                <c:pt idx="27">
                  <c:v>0</c:v>
                </c:pt>
                <c:pt idx="28">
                  <c:v>100</c:v>
                </c:pt>
                <c:pt idx="29">
                  <c:v>61.201755666294652</c:v>
                </c:pt>
                <c:pt idx="30">
                  <c:v>51.653560810000108</c:v>
                </c:pt>
                <c:pt idx="31">
                  <c:v>93.038228814018851</c:v>
                </c:pt>
              </c:numCache>
            </c:numRef>
          </c:xVal>
          <c:yVal>
            <c:numRef>
              <c:f>'2.3. ábra'!$F$17:$F$48</c:f>
              <c:numCache>
                <c:formatCode>General</c:formatCode>
                <c:ptCount val="32"/>
                <c:pt idx="0">
                  <c:v>65.082655697354198</c:v>
                </c:pt>
                <c:pt idx="1">
                  <c:v>59.538697648169261</c:v>
                </c:pt>
                <c:pt idx="2">
                  <c:v>46.356751843265862</c:v>
                </c:pt>
                <c:pt idx="3">
                  <c:v>67.112799516406554</c:v>
                </c:pt>
                <c:pt idx="4">
                  <c:v>73.766737416173456</c:v>
                </c:pt>
                <c:pt idx="5">
                  <c:v>40.310813056484015</c:v>
                </c:pt>
                <c:pt idx="6">
                  <c:v>49.520130450623093</c:v>
                </c:pt>
                <c:pt idx="7">
                  <c:v>46.82231910008143</c:v>
                </c:pt>
                <c:pt idx="8">
                  <c:v>44.132217988615032</c:v>
                </c:pt>
                <c:pt idx="9">
                  <c:v>77.602845306002948</c:v>
                </c:pt>
                <c:pt idx="10">
                  <c:v>56.19058859801838</c:v>
                </c:pt>
                <c:pt idx="11">
                  <c:v>42.847211185524948</c:v>
                </c:pt>
                <c:pt idx="12">
                  <c:v>49.371587088157476</c:v>
                </c:pt>
                <c:pt idx="13">
                  <c:v>85.389466187191772</c:v>
                </c:pt>
                <c:pt idx="14">
                  <c:v>43.872831014412398</c:v>
                </c:pt>
                <c:pt idx="15">
                  <c:v>0</c:v>
                </c:pt>
                <c:pt idx="16">
                  <c:v>0</c:v>
                </c:pt>
                <c:pt idx="17">
                  <c:v>75.55791931914581</c:v>
                </c:pt>
                <c:pt idx="18">
                  <c:v>0</c:v>
                </c:pt>
                <c:pt idx="19">
                  <c:v>21.709727667818974</c:v>
                </c:pt>
                <c:pt idx="20">
                  <c:v>25.356015544285786</c:v>
                </c:pt>
                <c:pt idx="21">
                  <c:v>38.593080733190767</c:v>
                </c:pt>
                <c:pt idx="22">
                  <c:v>67.601049014778553</c:v>
                </c:pt>
                <c:pt idx="23">
                  <c:v>46.375895674121885</c:v>
                </c:pt>
                <c:pt idx="24">
                  <c:v>33.669038095389212</c:v>
                </c:pt>
                <c:pt idx="25">
                  <c:v>59.288017751152609</c:v>
                </c:pt>
                <c:pt idx="26">
                  <c:v>64.803151326438197</c:v>
                </c:pt>
                <c:pt idx="27">
                  <c:v>0</c:v>
                </c:pt>
                <c:pt idx="28">
                  <c:v>3.4498472086466241</c:v>
                </c:pt>
                <c:pt idx="29">
                  <c:v>36.175243686821922</c:v>
                </c:pt>
                <c:pt idx="30">
                  <c:v>51.803891719991334</c:v>
                </c:pt>
                <c:pt idx="31">
                  <c:v>60.495864125269328</c:v>
                </c:pt>
              </c:numCache>
            </c:numRef>
          </c:yVal>
          <c:smooth val="0"/>
          <c:extLst>
            <c:ext xmlns:c16="http://schemas.microsoft.com/office/drawing/2014/chart" uri="{C3380CC4-5D6E-409C-BE32-E72D297353CC}">
              <c16:uniqueId val="{00000001-1CAF-4FA2-9B7A-68F8C3FFFE70}"/>
            </c:ext>
          </c:extLst>
        </c:ser>
        <c:dLbls>
          <c:showLegendKey val="0"/>
          <c:showVal val="0"/>
          <c:showCatName val="0"/>
          <c:showSerName val="0"/>
          <c:showPercent val="0"/>
          <c:showBubbleSize val="0"/>
        </c:dLbls>
        <c:axId val="1096956736"/>
        <c:axId val="1096950832"/>
      </c:scatterChart>
      <c:valAx>
        <c:axId val="1052523376"/>
        <c:scaling>
          <c:orientation val="minMax"/>
          <c:max val="100"/>
        </c:scaling>
        <c:delete val="0"/>
        <c:axPos val="b"/>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4032"/>
        <c:crosses val="autoZero"/>
        <c:crossBetween val="midCat"/>
        <c:majorUnit val="10"/>
      </c:valAx>
      <c:valAx>
        <c:axId val="1052524032"/>
        <c:scaling>
          <c:orientation val="minMax"/>
          <c:max val="100"/>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3376"/>
        <c:crosses val="autoZero"/>
        <c:crossBetween val="midCat"/>
      </c:valAx>
      <c:valAx>
        <c:axId val="1096950832"/>
        <c:scaling>
          <c:orientation val="minMax"/>
          <c:max val="100"/>
        </c:scaling>
        <c:delete val="0"/>
        <c:axPos val="r"/>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96956736"/>
        <c:crosses val="max"/>
        <c:crossBetween val="midCat"/>
        <c:majorUnit val="10"/>
      </c:valAx>
      <c:valAx>
        <c:axId val="1096956736"/>
        <c:scaling>
          <c:orientation val="minMax"/>
        </c:scaling>
        <c:delete val="1"/>
        <c:axPos val="b"/>
        <c:numFmt formatCode="General" sourceLinked="1"/>
        <c:majorTickMark val="out"/>
        <c:minorTickMark val="none"/>
        <c:tickLblPos val="nextTo"/>
        <c:crossAx val="1096950832"/>
        <c:crosses val="autoZero"/>
        <c:crossBetween val="midCat"/>
      </c:valAx>
      <c:spPr>
        <a:noFill/>
        <a:ln>
          <a:solidFill>
            <a:schemeClr val="bg1">
              <a:alpha val="5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17928528164745E-2"/>
          <c:y val="5.3843582253163741E-2"/>
          <c:w val="0.83480460327074502"/>
          <c:h val="0.71506635376623751"/>
        </c:manualLayout>
      </c:layout>
      <c:barChart>
        <c:barDir val="col"/>
        <c:grouping val="stacked"/>
        <c:varyColors val="0"/>
        <c:ser>
          <c:idx val="2"/>
          <c:order val="0"/>
          <c:tx>
            <c:strRef>
              <c:f>'3.25. ábra'!$D$8</c:f>
              <c:strCache>
                <c:ptCount val="1"/>
                <c:pt idx="0">
                  <c:v>MNB vásárlás</c:v>
                </c:pt>
              </c:strCache>
            </c:strRef>
          </c:tx>
          <c:spPr>
            <a:pattFill prst="pct90">
              <a:fgClr>
                <a:srgbClr val="0070C0"/>
              </a:fgClr>
              <a:bgClr>
                <a:schemeClr val="bg1"/>
              </a:bgClr>
            </a:pattFill>
            <a:ln w="25400" cmpd="sng" algn="ctr">
              <a:solidFill>
                <a:srgbClr val="0070C0"/>
              </a:solidFill>
              <a:prstDash val="solid"/>
              <a:headEnd type="none" w="med" len="med"/>
              <a:tailEnd type="none" w="med" len="med"/>
            </a:ln>
            <a:effectLst/>
          </c:spPr>
          <c:invertIfNegative val="0"/>
          <c:dPt>
            <c:idx val="1"/>
            <c:invertIfNegative val="0"/>
            <c:bubble3D val="0"/>
            <c:spPr>
              <a:pattFill prst="pct90">
                <a:fgClr>
                  <a:srgbClr val="0070C0"/>
                </a:fgClr>
                <a:bgClr>
                  <a:schemeClr val="bg1"/>
                </a:bgClr>
              </a:pattFill>
              <a:ln w="25400" cmpd="sng" algn="ctr">
                <a:solidFill>
                  <a:schemeClr val="accent6"/>
                </a:solidFill>
                <a:prstDash val="solid"/>
                <a:headEnd type="none" w="med" len="med"/>
                <a:tailEnd type="none" w="med" len="med"/>
              </a:ln>
              <a:effectLst/>
            </c:spPr>
            <c:extLst>
              <c:ext xmlns:c16="http://schemas.microsoft.com/office/drawing/2014/chart" uri="{C3380CC4-5D6E-409C-BE32-E72D297353CC}">
                <c16:uniqueId val="{00000001-B236-4E9C-8501-CD496369E791}"/>
              </c:ext>
            </c:extLst>
          </c:dPt>
          <c:dPt>
            <c:idx val="3"/>
            <c:invertIfNegative val="0"/>
            <c:bubble3D val="0"/>
            <c:spPr>
              <a:pattFill prst="pct90">
                <a:fgClr>
                  <a:srgbClr val="0070C0"/>
                </a:fgClr>
                <a:bgClr>
                  <a:schemeClr val="bg1"/>
                </a:bgClr>
              </a:pattFill>
              <a:ln w="25400" cmpd="sng" algn="ctr">
                <a:solidFill>
                  <a:srgbClr val="FF0000"/>
                </a:solidFill>
                <a:prstDash val="solid"/>
                <a:headEnd type="none" w="med" len="med"/>
                <a:tailEnd type="none" w="med" len="med"/>
              </a:ln>
              <a:effectLst/>
            </c:spPr>
            <c:extLst>
              <c:ext xmlns:c16="http://schemas.microsoft.com/office/drawing/2014/chart" uri="{C3380CC4-5D6E-409C-BE32-E72D297353CC}">
                <c16:uniqueId val="{00000003-B236-4E9C-8501-CD496369E791}"/>
              </c:ext>
            </c:extLst>
          </c:dPt>
          <c:dPt>
            <c:idx val="4"/>
            <c:invertIfNegative val="0"/>
            <c:bubble3D val="0"/>
            <c:spPr>
              <a:pattFill prst="pct90">
                <a:fgClr>
                  <a:srgbClr val="0070C0"/>
                </a:fgClr>
                <a:bgClr>
                  <a:schemeClr val="bg1"/>
                </a:bgClr>
              </a:pattFill>
              <a:ln w="25400" cmpd="sng" algn="ctr">
                <a:solidFill>
                  <a:srgbClr val="00B0F0"/>
                </a:solidFill>
                <a:prstDash val="solid"/>
                <a:headEnd type="none" w="med" len="med"/>
                <a:tailEnd type="none" w="med" len="med"/>
              </a:ln>
              <a:effectLst/>
            </c:spPr>
            <c:extLst>
              <c:ext xmlns:c16="http://schemas.microsoft.com/office/drawing/2014/chart" uri="{C3380CC4-5D6E-409C-BE32-E72D297353CC}">
                <c16:uniqueId val="{00000005-B236-4E9C-8501-CD496369E791}"/>
              </c:ext>
            </c:extLst>
          </c:dPt>
          <c:cat>
            <c:strRef>
              <c:f>'3.25. ábra'!$A$9:$A$13</c:f>
              <c:strCache>
                <c:ptCount val="5"/>
                <c:pt idx="0">
                  <c:v>2021.08.16</c:v>
                </c:pt>
                <c:pt idx="1">
                  <c:v>2021.10.05</c:v>
                </c:pt>
                <c:pt idx="2">
                  <c:v>2021.10.27</c:v>
                </c:pt>
                <c:pt idx="3">
                  <c:v>2021.10.28</c:v>
                </c:pt>
                <c:pt idx="4">
                  <c:v>2021.12.13</c:v>
                </c:pt>
              </c:strCache>
            </c:strRef>
          </c:cat>
          <c:val>
            <c:numRef>
              <c:f>'3.25. ábra'!$D$9:$D$13</c:f>
              <c:numCache>
                <c:formatCode>0</c:formatCode>
                <c:ptCount val="5"/>
                <c:pt idx="0">
                  <c:v>2</c:v>
                </c:pt>
                <c:pt idx="1">
                  <c:v>32</c:v>
                </c:pt>
                <c:pt idx="2">
                  <c:v>2</c:v>
                </c:pt>
                <c:pt idx="3">
                  <c:v>8</c:v>
                </c:pt>
                <c:pt idx="4">
                  <c:v>4</c:v>
                </c:pt>
              </c:numCache>
            </c:numRef>
          </c:val>
          <c:extLst>
            <c:ext xmlns:c16="http://schemas.microsoft.com/office/drawing/2014/chart" uri="{C3380CC4-5D6E-409C-BE32-E72D297353CC}">
              <c16:uniqueId val="{00000006-B236-4E9C-8501-CD496369E791}"/>
            </c:ext>
          </c:extLst>
        </c:ser>
        <c:ser>
          <c:idx val="1"/>
          <c:order val="1"/>
          <c:tx>
            <c:strRef>
              <c:f>'3.25. ábra'!$C$8</c:f>
              <c:strCache>
                <c:ptCount val="1"/>
                <c:pt idx="0">
                  <c:v>Elfogadott ajánlatok</c:v>
                </c:pt>
              </c:strCache>
            </c:strRef>
          </c:tx>
          <c:spPr>
            <a:pattFill prst="dkUpDiag">
              <a:fgClr>
                <a:schemeClr val="accent6">
                  <a:lumMod val="40000"/>
                  <a:lumOff val="60000"/>
                </a:schemeClr>
              </a:fgClr>
              <a:bgClr>
                <a:schemeClr val="bg1"/>
              </a:bgClr>
            </a:pattFill>
            <a:ln w="25400" cmpd="sng" algn="ctr">
              <a:solidFill>
                <a:schemeClr val="accent6"/>
              </a:solidFill>
              <a:prstDash val="solid"/>
              <a:headEnd type="none" w="med" len="med"/>
              <a:tailEnd type="none" w="med" len="med"/>
            </a:ln>
            <a:effectLst/>
          </c:spPr>
          <c:invertIfNegative val="0"/>
          <c:dPt>
            <c:idx val="2"/>
            <c:invertIfNegative val="0"/>
            <c:bubble3D val="0"/>
            <c:spPr>
              <a:pattFill prst="dkUpDiag">
                <a:fgClr>
                  <a:schemeClr val="accent6">
                    <a:lumMod val="40000"/>
                    <a:lumOff val="60000"/>
                  </a:schemeClr>
                </a:fgClr>
                <a:bgClr>
                  <a:schemeClr val="bg1"/>
                </a:bgClr>
              </a:pattFill>
              <a:ln w="25400" cmpd="sng" algn="ctr">
                <a:solidFill>
                  <a:srgbClr val="0070C0"/>
                </a:solidFill>
                <a:prstDash val="solid"/>
                <a:headEnd type="none" w="med" len="med"/>
                <a:tailEnd type="none" w="med" len="med"/>
              </a:ln>
              <a:effectLst/>
            </c:spPr>
            <c:extLst>
              <c:ext xmlns:c16="http://schemas.microsoft.com/office/drawing/2014/chart" uri="{C3380CC4-5D6E-409C-BE32-E72D297353CC}">
                <c16:uniqueId val="{00000008-B236-4E9C-8501-CD496369E791}"/>
              </c:ext>
            </c:extLst>
          </c:dPt>
          <c:dPt>
            <c:idx val="3"/>
            <c:invertIfNegative val="0"/>
            <c:bubble3D val="0"/>
            <c:spPr>
              <a:pattFill prst="dkUpDiag">
                <a:fgClr>
                  <a:schemeClr val="accent6">
                    <a:lumMod val="40000"/>
                    <a:lumOff val="60000"/>
                  </a:schemeClr>
                </a:fgClr>
                <a:bgClr>
                  <a:schemeClr val="bg1"/>
                </a:bgClr>
              </a:pattFill>
              <a:ln w="25400" cmpd="sng" algn="ctr">
                <a:solidFill>
                  <a:srgbClr val="FF0000"/>
                </a:solidFill>
                <a:prstDash val="solid"/>
                <a:headEnd type="none" w="med" len="med"/>
                <a:tailEnd type="none" w="med" len="med"/>
              </a:ln>
              <a:effectLst/>
            </c:spPr>
            <c:extLst>
              <c:ext xmlns:c16="http://schemas.microsoft.com/office/drawing/2014/chart" uri="{C3380CC4-5D6E-409C-BE32-E72D297353CC}">
                <c16:uniqueId val="{0000000A-B236-4E9C-8501-CD496369E791}"/>
              </c:ext>
            </c:extLst>
          </c:dPt>
          <c:dPt>
            <c:idx val="4"/>
            <c:invertIfNegative val="0"/>
            <c:bubble3D val="0"/>
            <c:spPr>
              <a:pattFill prst="dkUpDiag">
                <a:fgClr>
                  <a:schemeClr val="accent6">
                    <a:lumMod val="40000"/>
                    <a:lumOff val="60000"/>
                  </a:schemeClr>
                </a:fgClr>
                <a:bgClr>
                  <a:schemeClr val="bg1"/>
                </a:bgClr>
              </a:pattFill>
              <a:ln w="25400" cmpd="sng" algn="ctr">
                <a:solidFill>
                  <a:srgbClr val="00B0F0"/>
                </a:solidFill>
                <a:prstDash val="solid"/>
                <a:headEnd type="none" w="med" len="med"/>
                <a:tailEnd type="none" w="med" len="med"/>
              </a:ln>
              <a:effectLst/>
            </c:spPr>
            <c:extLst>
              <c:ext xmlns:c16="http://schemas.microsoft.com/office/drawing/2014/chart" uri="{C3380CC4-5D6E-409C-BE32-E72D297353CC}">
                <c16:uniqueId val="{0000000C-B236-4E9C-8501-CD496369E791}"/>
              </c:ext>
            </c:extLst>
          </c:dPt>
          <c:cat>
            <c:strRef>
              <c:f>'3.25. ábra'!$A$9:$A$13</c:f>
              <c:strCache>
                <c:ptCount val="5"/>
                <c:pt idx="0">
                  <c:v>2021.08.16</c:v>
                </c:pt>
                <c:pt idx="1">
                  <c:v>2021.10.05</c:v>
                </c:pt>
                <c:pt idx="2">
                  <c:v>2021.10.27</c:v>
                </c:pt>
                <c:pt idx="3">
                  <c:v>2021.10.28</c:v>
                </c:pt>
                <c:pt idx="4">
                  <c:v>2021.12.13</c:v>
                </c:pt>
              </c:strCache>
            </c:strRef>
          </c:cat>
          <c:val>
            <c:numRef>
              <c:f>'3.25. ábra'!$C$9:$C$13</c:f>
              <c:numCache>
                <c:formatCode>0</c:formatCode>
                <c:ptCount val="5"/>
                <c:pt idx="0">
                  <c:v>3.0199999999999996</c:v>
                </c:pt>
                <c:pt idx="1">
                  <c:v>58</c:v>
                </c:pt>
                <c:pt idx="2">
                  <c:v>2.9999900000000004</c:v>
                </c:pt>
                <c:pt idx="3">
                  <c:v>15.2</c:v>
                </c:pt>
                <c:pt idx="4">
                  <c:v>6.43</c:v>
                </c:pt>
              </c:numCache>
            </c:numRef>
          </c:val>
          <c:extLst>
            <c:ext xmlns:c16="http://schemas.microsoft.com/office/drawing/2014/chart" uri="{C3380CC4-5D6E-409C-BE32-E72D297353CC}">
              <c16:uniqueId val="{0000000D-B236-4E9C-8501-CD496369E791}"/>
            </c:ext>
          </c:extLst>
        </c:ser>
        <c:ser>
          <c:idx val="0"/>
          <c:order val="2"/>
          <c:tx>
            <c:strRef>
              <c:f>'3.25. ábra'!$B$8</c:f>
              <c:strCache>
                <c:ptCount val="1"/>
                <c:pt idx="0">
                  <c:v>Benyújtott ajánlatok</c:v>
                </c:pt>
              </c:strCache>
            </c:strRef>
          </c:tx>
          <c:spPr>
            <a:solidFill>
              <a:schemeClr val="accent3">
                <a:lumMod val="20000"/>
                <a:lumOff val="80000"/>
              </a:schemeClr>
            </a:solidFill>
            <a:ln w="25400" cmpd="sng" algn="ctr">
              <a:noFill/>
              <a:prstDash val="solid"/>
              <a:headEnd type="none" w="med" len="med"/>
              <a:tailEnd type="none" w="med" len="med"/>
            </a:ln>
            <a:effectLst/>
          </c:spPr>
          <c:invertIfNegative val="0"/>
          <c:dPt>
            <c:idx val="0"/>
            <c:invertIfNegative val="0"/>
            <c:bubble3D val="0"/>
            <c:spPr>
              <a:solidFill>
                <a:schemeClr val="accent3">
                  <a:lumMod val="20000"/>
                  <a:lumOff val="80000"/>
                </a:schemeClr>
              </a:solidFill>
              <a:ln w="25400" cmpd="sng" algn="ctr">
                <a:solidFill>
                  <a:schemeClr val="accent6"/>
                </a:solidFill>
                <a:prstDash val="solid"/>
                <a:headEnd type="none" w="med" len="med"/>
                <a:tailEnd type="none" w="med" len="med"/>
              </a:ln>
              <a:effectLst/>
            </c:spPr>
            <c:extLst>
              <c:ext xmlns:c16="http://schemas.microsoft.com/office/drawing/2014/chart" uri="{C3380CC4-5D6E-409C-BE32-E72D297353CC}">
                <c16:uniqueId val="{0000000F-B236-4E9C-8501-CD496369E791}"/>
              </c:ext>
            </c:extLst>
          </c:dPt>
          <c:dPt>
            <c:idx val="1"/>
            <c:invertIfNegative val="0"/>
            <c:bubble3D val="0"/>
            <c:spPr>
              <a:solidFill>
                <a:schemeClr val="accent3">
                  <a:lumMod val="20000"/>
                  <a:lumOff val="80000"/>
                </a:schemeClr>
              </a:solidFill>
              <a:ln w="25400" cmpd="sng" algn="ctr">
                <a:solidFill>
                  <a:schemeClr val="accent6"/>
                </a:solidFill>
                <a:prstDash val="solid"/>
                <a:headEnd type="none" w="med" len="med"/>
                <a:tailEnd type="none" w="med" len="med"/>
              </a:ln>
              <a:effectLst/>
            </c:spPr>
            <c:extLst>
              <c:ext xmlns:c16="http://schemas.microsoft.com/office/drawing/2014/chart" uri="{C3380CC4-5D6E-409C-BE32-E72D297353CC}">
                <c16:uniqueId val="{00000011-B236-4E9C-8501-CD496369E791}"/>
              </c:ext>
            </c:extLst>
          </c:dPt>
          <c:dPt>
            <c:idx val="2"/>
            <c:invertIfNegative val="0"/>
            <c:bubble3D val="0"/>
            <c:spPr>
              <a:solidFill>
                <a:schemeClr val="accent3">
                  <a:lumMod val="20000"/>
                  <a:lumOff val="80000"/>
                </a:schemeClr>
              </a:solidFill>
              <a:ln w="25400" cmpd="sng" algn="ctr">
                <a:solidFill>
                  <a:srgbClr val="0070C0"/>
                </a:solidFill>
                <a:prstDash val="solid"/>
                <a:headEnd type="none" w="med" len="med"/>
                <a:tailEnd type="none" w="med" len="med"/>
              </a:ln>
              <a:effectLst/>
            </c:spPr>
            <c:extLst>
              <c:ext xmlns:c16="http://schemas.microsoft.com/office/drawing/2014/chart" uri="{C3380CC4-5D6E-409C-BE32-E72D297353CC}">
                <c16:uniqueId val="{00000013-B236-4E9C-8501-CD496369E791}"/>
              </c:ext>
            </c:extLst>
          </c:dPt>
          <c:dPt>
            <c:idx val="3"/>
            <c:invertIfNegative val="0"/>
            <c:bubble3D val="0"/>
            <c:spPr>
              <a:solidFill>
                <a:schemeClr val="accent3">
                  <a:lumMod val="20000"/>
                  <a:lumOff val="80000"/>
                </a:schemeClr>
              </a:solidFill>
              <a:ln w="25400" cmpd="sng" algn="ctr">
                <a:solidFill>
                  <a:srgbClr val="FF0000"/>
                </a:solidFill>
                <a:prstDash val="solid"/>
                <a:headEnd type="none" w="med" len="med"/>
                <a:tailEnd type="none" w="med" len="med"/>
              </a:ln>
              <a:effectLst/>
            </c:spPr>
            <c:extLst>
              <c:ext xmlns:c16="http://schemas.microsoft.com/office/drawing/2014/chart" uri="{C3380CC4-5D6E-409C-BE32-E72D297353CC}">
                <c16:uniqueId val="{00000015-B236-4E9C-8501-CD496369E791}"/>
              </c:ext>
            </c:extLst>
          </c:dPt>
          <c:dPt>
            <c:idx val="4"/>
            <c:invertIfNegative val="0"/>
            <c:bubble3D val="0"/>
            <c:spPr>
              <a:solidFill>
                <a:schemeClr val="accent3">
                  <a:lumMod val="20000"/>
                  <a:lumOff val="80000"/>
                </a:schemeClr>
              </a:solidFill>
              <a:ln w="25400" cmpd="sng" algn="ctr">
                <a:solidFill>
                  <a:srgbClr val="00B0F0"/>
                </a:solidFill>
                <a:prstDash val="solid"/>
                <a:headEnd type="none" w="med" len="med"/>
                <a:tailEnd type="none" w="med" len="med"/>
              </a:ln>
              <a:effectLst/>
            </c:spPr>
            <c:extLst>
              <c:ext xmlns:c16="http://schemas.microsoft.com/office/drawing/2014/chart" uri="{C3380CC4-5D6E-409C-BE32-E72D297353CC}">
                <c16:uniqueId val="{00000017-B236-4E9C-8501-CD496369E791}"/>
              </c:ext>
            </c:extLst>
          </c:dPt>
          <c:cat>
            <c:strRef>
              <c:f>'3.25. ábra'!$A$9:$A$13</c:f>
              <c:strCache>
                <c:ptCount val="5"/>
                <c:pt idx="0">
                  <c:v>2021.08.16</c:v>
                </c:pt>
                <c:pt idx="1">
                  <c:v>2021.10.05</c:v>
                </c:pt>
                <c:pt idx="2">
                  <c:v>2021.10.27</c:v>
                </c:pt>
                <c:pt idx="3">
                  <c:v>2021.10.28</c:v>
                </c:pt>
                <c:pt idx="4">
                  <c:v>2021.12.13</c:v>
                </c:pt>
              </c:strCache>
            </c:strRef>
          </c:cat>
          <c:val>
            <c:numRef>
              <c:f>'3.25. ábra'!$B$9:$B$13</c:f>
              <c:numCache>
                <c:formatCode>0</c:formatCode>
                <c:ptCount val="5"/>
                <c:pt idx="0">
                  <c:v>5.0600000000000005</c:v>
                </c:pt>
                <c:pt idx="1">
                  <c:v>31</c:v>
                </c:pt>
                <c:pt idx="2">
                  <c:v>1.3300099999999997</c:v>
                </c:pt>
                <c:pt idx="3">
                  <c:v>13.849999999999998</c:v>
                </c:pt>
                <c:pt idx="4">
                  <c:v>6.52</c:v>
                </c:pt>
              </c:numCache>
            </c:numRef>
          </c:val>
          <c:extLst>
            <c:ext xmlns:c16="http://schemas.microsoft.com/office/drawing/2014/chart" uri="{C3380CC4-5D6E-409C-BE32-E72D297353CC}">
              <c16:uniqueId val="{00000018-B236-4E9C-8501-CD496369E791}"/>
            </c:ext>
          </c:extLst>
        </c:ser>
        <c:dLbls>
          <c:showLegendKey val="0"/>
          <c:showVal val="0"/>
          <c:showCatName val="0"/>
          <c:showSerName val="0"/>
          <c:showPercent val="0"/>
          <c:showBubbleSize val="0"/>
        </c:dLbls>
        <c:gapWidth val="150"/>
        <c:overlap val="100"/>
        <c:axId val="1203352472"/>
        <c:axId val="1203353456"/>
      </c:barChart>
      <c:lineChart>
        <c:grouping val="standard"/>
        <c:varyColors val="0"/>
        <c:ser>
          <c:idx val="4"/>
          <c:order val="3"/>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19-B236-4E9C-8501-CD496369E791}"/>
            </c:ext>
          </c:extLst>
        </c:ser>
        <c:dLbls>
          <c:showLegendKey val="0"/>
          <c:showVal val="0"/>
          <c:showCatName val="0"/>
          <c:showSerName val="0"/>
          <c:showPercent val="0"/>
          <c:showBubbleSize val="0"/>
        </c:dLbls>
        <c:marker val="1"/>
        <c:smooth val="0"/>
        <c:axId val="1203353784"/>
        <c:axId val="1203349520"/>
      </c:lineChart>
      <c:catAx>
        <c:axId val="12033524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endParaRPr lang="hu-HU"/>
          </a:p>
        </c:txPr>
        <c:crossAx val="1203353456"/>
        <c:crosses val="autoZero"/>
        <c:auto val="1"/>
        <c:lblAlgn val="ctr"/>
        <c:lblOffset val="100"/>
        <c:noMultiLvlLbl val="0"/>
      </c:catAx>
      <c:valAx>
        <c:axId val="120335345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r>
                  <a:rPr lang="hu-HU" sz="1800" b="0"/>
                  <a:t>Billion huf</a:t>
                </a:r>
              </a:p>
            </c:rich>
          </c:tx>
          <c:layout>
            <c:manualLayout>
              <c:xMode val="edge"/>
              <c:yMode val="edge"/>
              <c:x val="9.7185571101772825E-2"/>
              <c:y val="2.0966400957631716E-3"/>
            </c:manualLayout>
          </c:layout>
          <c:overlay val="0"/>
          <c:spPr>
            <a:noFill/>
            <a:ln>
              <a:noFill/>
            </a:ln>
            <a:effectLst/>
          </c:spPr>
          <c:txPr>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crossAx val="1203352472"/>
        <c:crosses val="autoZero"/>
        <c:crossBetween val="between"/>
        <c:majorUnit val="10"/>
      </c:valAx>
      <c:valAx>
        <c:axId val="1203349520"/>
        <c:scaling>
          <c:orientation val="minMax"/>
          <c:max val="130"/>
          <c:min val="0"/>
        </c:scaling>
        <c:delete val="0"/>
        <c:axPos val="r"/>
        <c:title>
          <c:tx>
            <c:rich>
              <a:bodyPr rot="0" spcFirstLastPara="1" vertOverflow="ellipsis"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000000"/>
                    </a:solidFill>
                    <a:latin typeface="Calibri"/>
                    <a:ea typeface="Calibri"/>
                    <a:cs typeface="Calibri"/>
                  </a:defRPr>
                </a:pPr>
                <a:r>
                  <a:rPr lang="hu-HU" sz="1800" b="0" i="0" baseline="0">
                    <a:effectLst/>
                  </a:rPr>
                  <a:t>Billion huf</a:t>
                </a:r>
                <a:endParaRPr lang="hu-HU">
                  <a:effectLst/>
                </a:endParaRPr>
              </a:p>
            </c:rich>
          </c:tx>
          <c:layout>
            <c:manualLayout>
              <c:xMode val="edge"/>
              <c:yMode val="edge"/>
              <c:x val="0.75280846450420491"/>
              <c:y val="0"/>
            </c:manualLayout>
          </c:layout>
          <c:overlay val="0"/>
          <c:spPr>
            <a:noFill/>
            <a:ln>
              <a:noFill/>
            </a:ln>
            <a:effectLst/>
          </c:spPr>
          <c:txPr>
            <a:bodyPr rot="0" spcFirstLastPara="1" vertOverflow="ellipsis"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crossAx val="1203353784"/>
        <c:crosses val="max"/>
        <c:crossBetween val="between"/>
        <c:majorUnit val="10"/>
        <c:minorUnit val="2.0000000000000004E-2"/>
      </c:valAx>
      <c:catAx>
        <c:axId val="1203353784"/>
        <c:scaling>
          <c:orientation val="minMax"/>
        </c:scaling>
        <c:delete val="1"/>
        <c:axPos val="b"/>
        <c:majorTickMark val="out"/>
        <c:minorTickMark val="none"/>
        <c:tickLblPos val="nextTo"/>
        <c:crossAx val="1203349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2.7266601731818645E-2"/>
          <c:y val="0.87385201630503062"/>
          <c:w val="0.94820373680330683"/>
          <c:h val="8.410593867058750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91749902422148E-3"/>
          <c:y val="1.2601306565071479E-2"/>
          <c:w val="0.85279615384615381"/>
          <c:h val="0.98739880952380954"/>
        </c:manualLayout>
      </c:layout>
      <c:doughnutChart>
        <c:varyColors val="1"/>
        <c:ser>
          <c:idx val="0"/>
          <c:order val="0"/>
          <c:dPt>
            <c:idx val="0"/>
            <c:bubble3D val="0"/>
            <c:spPr>
              <a:solidFill>
                <a:srgbClr val="0A2146"/>
              </a:solidFill>
              <a:ln w="19050">
                <a:solidFill>
                  <a:schemeClr val="lt1"/>
                </a:solidFill>
              </a:ln>
              <a:effectLst/>
            </c:spPr>
            <c:extLst>
              <c:ext xmlns:c16="http://schemas.microsoft.com/office/drawing/2014/chart" uri="{C3380CC4-5D6E-409C-BE32-E72D297353CC}">
                <c16:uniqueId val="{00000001-9593-44D4-8333-EDD4D0D44A33}"/>
              </c:ext>
            </c:extLst>
          </c:dPt>
          <c:dPt>
            <c:idx val="1"/>
            <c:bubble3D val="0"/>
            <c:spPr>
              <a:solidFill>
                <a:srgbClr val="70AD47"/>
              </a:solidFill>
              <a:ln w="19050">
                <a:solidFill>
                  <a:schemeClr val="lt1"/>
                </a:solidFill>
              </a:ln>
              <a:effectLst/>
            </c:spPr>
            <c:extLst>
              <c:ext xmlns:c16="http://schemas.microsoft.com/office/drawing/2014/chart" uri="{C3380CC4-5D6E-409C-BE32-E72D297353CC}">
                <c16:uniqueId val="{00000003-9593-44D4-8333-EDD4D0D44A33}"/>
              </c:ext>
            </c:extLst>
          </c:dPt>
          <c:cat>
            <c:strLit>
              <c:ptCount val="2"/>
              <c:pt idx="0">
                <c:v>Nem ESG befektetési alap</c:v>
              </c:pt>
              <c:pt idx="1">
                <c:v>ESG befektetési alap</c:v>
              </c:pt>
            </c:strLit>
          </c:cat>
          <c:val>
            <c:numLit>
              <c:formatCode>General</c:formatCode>
              <c:ptCount val="2"/>
              <c:pt idx="0">
                <c:v>8670.2860890868305</c:v>
              </c:pt>
              <c:pt idx="1">
                <c:v>158.248036472</c:v>
              </c:pt>
            </c:numLit>
          </c:val>
          <c:extLst>
            <c:ext xmlns:c16="http://schemas.microsoft.com/office/drawing/2014/chart" uri="{C3380CC4-5D6E-409C-BE32-E72D297353CC}">
              <c16:uniqueId val="{00000004-9593-44D4-8333-EDD4D0D44A3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9593-44D4-8333-EDD4D0D44A33}"/>
              </c:ext>
            </c:extLst>
          </c:dPt>
          <c:cat>
            <c:strLit>
              <c:ptCount val="2"/>
              <c:pt idx="0">
                <c:v>Nem ESG befektetési alap</c:v>
              </c:pt>
              <c:pt idx="1">
                <c:v>ESG befektetési alap</c:v>
              </c:pt>
            </c:strLit>
          </c:cat>
          <c:val>
            <c:numLit>
              <c:formatCode>General</c:formatCode>
              <c:ptCount val="1"/>
              <c:pt idx="0">
                <c:v>0</c:v>
              </c:pt>
            </c:numLit>
          </c:val>
          <c:extLst>
            <c:ext xmlns:c16="http://schemas.microsoft.com/office/drawing/2014/chart" uri="{C3380CC4-5D6E-409C-BE32-E72D297353CC}">
              <c16:uniqueId val="{00000007-9593-44D4-8333-EDD4D0D44A33}"/>
            </c:ext>
          </c:extLst>
        </c:ser>
        <c:dLbls>
          <c:showLegendKey val="0"/>
          <c:showVal val="0"/>
          <c:showCatName val="0"/>
          <c:showSerName val="0"/>
          <c:showPercent val="0"/>
          <c:showBubbleSize val="0"/>
          <c:showLeaderLines val="1"/>
        </c:dLbls>
        <c:firstSliceAng val="22"/>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91749902422148E-3"/>
          <c:y val="1.2601306565071479E-2"/>
          <c:w val="0.85279615384615381"/>
          <c:h val="0.98739880952380954"/>
        </c:manualLayout>
      </c:layout>
      <c:doughnutChart>
        <c:varyColors val="1"/>
        <c:ser>
          <c:idx val="0"/>
          <c:order val="0"/>
          <c:dPt>
            <c:idx val="0"/>
            <c:bubble3D val="0"/>
            <c:spPr>
              <a:solidFill>
                <a:srgbClr val="0A2146"/>
              </a:solidFill>
              <a:ln w="19050">
                <a:solidFill>
                  <a:schemeClr val="lt1"/>
                </a:solidFill>
              </a:ln>
              <a:effectLst/>
            </c:spPr>
            <c:extLst>
              <c:ext xmlns:c16="http://schemas.microsoft.com/office/drawing/2014/chart" uri="{C3380CC4-5D6E-409C-BE32-E72D297353CC}">
                <c16:uniqueId val="{00000001-18F7-4A8E-9A69-BFFE9F8C95E2}"/>
              </c:ext>
            </c:extLst>
          </c:dPt>
          <c:dPt>
            <c:idx val="1"/>
            <c:bubble3D val="0"/>
            <c:spPr>
              <a:solidFill>
                <a:srgbClr val="70AD47"/>
              </a:solidFill>
              <a:ln w="19050">
                <a:solidFill>
                  <a:schemeClr val="lt1"/>
                </a:solidFill>
              </a:ln>
              <a:effectLst/>
            </c:spPr>
            <c:extLst>
              <c:ext xmlns:c16="http://schemas.microsoft.com/office/drawing/2014/chart" uri="{C3380CC4-5D6E-409C-BE32-E72D297353CC}">
                <c16:uniqueId val="{00000003-18F7-4A8E-9A69-BFFE9F8C95E2}"/>
              </c:ext>
            </c:extLst>
          </c:dPt>
          <c:cat>
            <c:strLit>
              <c:ptCount val="2"/>
              <c:pt idx="0">
                <c:v>Nem ESG befektetési alap</c:v>
              </c:pt>
              <c:pt idx="1">
                <c:v>ESG befektetési alap</c:v>
              </c:pt>
            </c:strLit>
          </c:cat>
          <c:val>
            <c:numLit>
              <c:formatCode>General</c:formatCode>
              <c:ptCount val="2"/>
              <c:pt idx="0">
                <c:v>8670.2860890868305</c:v>
              </c:pt>
              <c:pt idx="1">
                <c:v>158.248036472</c:v>
              </c:pt>
            </c:numLit>
          </c:val>
          <c:extLst>
            <c:ext xmlns:c16="http://schemas.microsoft.com/office/drawing/2014/chart" uri="{C3380CC4-5D6E-409C-BE32-E72D297353CC}">
              <c16:uniqueId val="{00000004-18F7-4A8E-9A69-BFFE9F8C95E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18F7-4A8E-9A69-BFFE9F8C95E2}"/>
              </c:ext>
            </c:extLst>
          </c:dPt>
          <c:cat>
            <c:strLit>
              <c:ptCount val="2"/>
              <c:pt idx="0">
                <c:v>Nem ESG befektetési alap</c:v>
              </c:pt>
              <c:pt idx="1">
                <c:v>ESG befektetési alap</c:v>
              </c:pt>
            </c:strLit>
          </c:cat>
          <c:val>
            <c:numLit>
              <c:formatCode>General</c:formatCode>
              <c:ptCount val="1"/>
              <c:pt idx="0">
                <c:v>0</c:v>
              </c:pt>
            </c:numLit>
          </c:val>
          <c:extLst>
            <c:ext xmlns:c16="http://schemas.microsoft.com/office/drawing/2014/chart" uri="{C3380CC4-5D6E-409C-BE32-E72D297353CC}">
              <c16:uniqueId val="{00000007-18F7-4A8E-9A69-BFFE9F8C95E2}"/>
            </c:ext>
          </c:extLst>
        </c:ser>
        <c:dLbls>
          <c:showLegendKey val="0"/>
          <c:showVal val="0"/>
          <c:showCatName val="0"/>
          <c:showSerName val="0"/>
          <c:showPercent val="0"/>
          <c:showBubbleSize val="0"/>
          <c:showLeaderLines val="1"/>
        </c:dLbls>
        <c:firstSliceAng val="22"/>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41856500522089"/>
          <c:y val="0.16721315626226438"/>
          <c:w val="0.69116286998955823"/>
          <c:h val="0.68359239894162482"/>
        </c:manualLayout>
      </c:layout>
      <c:barChart>
        <c:barDir val="col"/>
        <c:grouping val="clustered"/>
        <c:varyColors val="0"/>
        <c:ser>
          <c:idx val="0"/>
          <c:order val="0"/>
          <c:spPr>
            <a:solidFill>
              <a:schemeClr val="accent1"/>
            </a:solidFill>
            <a:ln>
              <a:noFill/>
            </a:ln>
            <a:effectLst/>
          </c:spPr>
          <c:invertIfNegative val="0"/>
          <c:cat>
            <c:numLit>
              <c:formatCode>General</c:formatCode>
              <c:ptCount val="2"/>
              <c:pt idx="0">
                <c:v>44196</c:v>
              </c:pt>
              <c:pt idx="1">
                <c:v>44561</c:v>
              </c:pt>
            </c:numLit>
          </c:cat>
          <c:val>
            <c:numLit>
              <c:formatCode>General</c:formatCode>
              <c:ptCount val="2"/>
              <c:pt idx="0">
                <c:v>27</c:v>
              </c:pt>
              <c:pt idx="1">
                <c:v>158.248036472</c:v>
              </c:pt>
            </c:numLit>
          </c:val>
          <c:extLst>
            <c:ext xmlns:c16="http://schemas.microsoft.com/office/drawing/2014/chart" uri="{C3380CC4-5D6E-409C-BE32-E72D297353CC}">
              <c16:uniqueId val="{00000000-5B98-4E66-829C-53B065BD3C38}"/>
            </c:ext>
          </c:extLst>
        </c:ser>
        <c:dLbls>
          <c:showLegendKey val="0"/>
          <c:showVal val="0"/>
          <c:showCatName val="0"/>
          <c:showSerName val="0"/>
          <c:showPercent val="0"/>
          <c:showBubbleSize val="0"/>
        </c:dLbls>
        <c:gapWidth val="219"/>
        <c:overlap val="-27"/>
        <c:axId val="952289568"/>
        <c:axId val="952291864"/>
      </c:barChart>
      <c:barChart>
        <c:barDir val="col"/>
        <c:grouping val="clustered"/>
        <c:varyColors val="0"/>
        <c:ser>
          <c:idx val="1"/>
          <c:order val="1"/>
          <c:tx>
            <c:v>44196 44561</c:v>
          </c:tx>
          <c:spPr>
            <a:solidFill>
              <a:srgbClr val="70AD47"/>
            </a:solidFill>
            <a:ln>
              <a:noFill/>
            </a:ln>
            <a:effectLst/>
          </c:spPr>
          <c:invertIfNegative val="0"/>
          <c:val>
            <c:numLit>
              <c:formatCode>General</c:formatCode>
              <c:ptCount val="2"/>
              <c:pt idx="0">
                <c:v>27</c:v>
              </c:pt>
              <c:pt idx="1">
                <c:v>158.248036472</c:v>
              </c:pt>
            </c:numLit>
          </c:val>
          <c:extLst>
            <c:ext xmlns:c16="http://schemas.microsoft.com/office/drawing/2014/chart" uri="{C3380CC4-5D6E-409C-BE32-E72D297353CC}">
              <c16:uniqueId val="{00000001-5B98-4E66-829C-53B065BD3C38}"/>
            </c:ext>
          </c:extLst>
        </c:ser>
        <c:dLbls>
          <c:showLegendKey val="0"/>
          <c:showVal val="0"/>
          <c:showCatName val="0"/>
          <c:showSerName val="0"/>
          <c:showPercent val="0"/>
          <c:showBubbleSize val="0"/>
        </c:dLbls>
        <c:gapWidth val="219"/>
        <c:overlap val="-27"/>
        <c:axId val="957990752"/>
        <c:axId val="957989440"/>
      </c:barChart>
      <c:catAx>
        <c:axId val="952289568"/>
        <c:scaling>
          <c:orientation val="minMax"/>
          <c:min val="1"/>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52291864"/>
        <c:crosses val="autoZero"/>
        <c:auto val="0"/>
        <c:lblAlgn val="ctr"/>
        <c:lblOffset val="100"/>
        <c:noMultiLvlLbl val="0"/>
      </c:catAx>
      <c:valAx>
        <c:axId val="952291864"/>
        <c:scaling>
          <c:orientation val="minMax"/>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52289568"/>
        <c:crosses val="autoZero"/>
        <c:crossBetween val="between"/>
        <c:majorUnit val="50"/>
      </c:valAx>
      <c:valAx>
        <c:axId val="957989440"/>
        <c:scaling>
          <c:orientation val="minMax"/>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57990752"/>
        <c:crosses val="max"/>
        <c:crossBetween val="between"/>
        <c:majorUnit val="50"/>
      </c:valAx>
      <c:catAx>
        <c:axId val="957990752"/>
        <c:scaling>
          <c:orientation val="minMax"/>
        </c:scaling>
        <c:delete val="1"/>
        <c:axPos val="b"/>
        <c:majorTickMark val="out"/>
        <c:minorTickMark val="none"/>
        <c:tickLblPos val="nextTo"/>
        <c:crossAx val="957989440"/>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41856500522089"/>
          <c:y val="0.16721315626226438"/>
          <c:w val="0.69116286998955823"/>
          <c:h val="0.68359239894162482"/>
        </c:manualLayout>
      </c:layout>
      <c:barChart>
        <c:barDir val="col"/>
        <c:grouping val="clustered"/>
        <c:varyColors val="0"/>
        <c:ser>
          <c:idx val="0"/>
          <c:order val="0"/>
          <c:spPr>
            <a:solidFill>
              <a:schemeClr val="accent1"/>
            </a:solidFill>
            <a:ln>
              <a:noFill/>
            </a:ln>
            <a:effectLst/>
          </c:spPr>
          <c:invertIfNegative val="0"/>
          <c:cat>
            <c:numLit>
              <c:formatCode>General</c:formatCode>
              <c:ptCount val="2"/>
              <c:pt idx="0">
                <c:v>44196</c:v>
              </c:pt>
              <c:pt idx="1">
                <c:v>44561</c:v>
              </c:pt>
            </c:numLit>
          </c:cat>
          <c:val>
            <c:numLit>
              <c:formatCode>General</c:formatCode>
              <c:ptCount val="2"/>
              <c:pt idx="0">
                <c:v>27</c:v>
              </c:pt>
              <c:pt idx="1">
                <c:v>158.248036472</c:v>
              </c:pt>
            </c:numLit>
          </c:val>
          <c:extLst>
            <c:ext xmlns:c16="http://schemas.microsoft.com/office/drawing/2014/chart" uri="{C3380CC4-5D6E-409C-BE32-E72D297353CC}">
              <c16:uniqueId val="{00000000-371E-48E4-A891-05A149DFD64A}"/>
            </c:ext>
          </c:extLst>
        </c:ser>
        <c:dLbls>
          <c:showLegendKey val="0"/>
          <c:showVal val="0"/>
          <c:showCatName val="0"/>
          <c:showSerName val="0"/>
          <c:showPercent val="0"/>
          <c:showBubbleSize val="0"/>
        </c:dLbls>
        <c:gapWidth val="219"/>
        <c:overlap val="-27"/>
        <c:axId val="952289568"/>
        <c:axId val="952291864"/>
      </c:barChart>
      <c:barChart>
        <c:barDir val="col"/>
        <c:grouping val="clustered"/>
        <c:varyColors val="0"/>
        <c:ser>
          <c:idx val="1"/>
          <c:order val="1"/>
          <c:tx>
            <c:v>44196 44561</c:v>
          </c:tx>
          <c:spPr>
            <a:solidFill>
              <a:srgbClr val="70AD47"/>
            </a:solidFill>
            <a:ln>
              <a:noFill/>
            </a:ln>
            <a:effectLst/>
          </c:spPr>
          <c:invertIfNegative val="0"/>
          <c:val>
            <c:numLit>
              <c:formatCode>General</c:formatCode>
              <c:ptCount val="2"/>
              <c:pt idx="0">
                <c:v>27</c:v>
              </c:pt>
              <c:pt idx="1">
                <c:v>158.248036472</c:v>
              </c:pt>
            </c:numLit>
          </c:val>
          <c:extLst>
            <c:ext xmlns:c16="http://schemas.microsoft.com/office/drawing/2014/chart" uri="{C3380CC4-5D6E-409C-BE32-E72D297353CC}">
              <c16:uniqueId val="{00000001-371E-48E4-A891-05A149DFD64A}"/>
            </c:ext>
          </c:extLst>
        </c:ser>
        <c:dLbls>
          <c:showLegendKey val="0"/>
          <c:showVal val="0"/>
          <c:showCatName val="0"/>
          <c:showSerName val="0"/>
          <c:showPercent val="0"/>
          <c:showBubbleSize val="0"/>
        </c:dLbls>
        <c:gapWidth val="219"/>
        <c:overlap val="-27"/>
        <c:axId val="957990752"/>
        <c:axId val="957989440"/>
      </c:barChart>
      <c:catAx>
        <c:axId val="952289568"/>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52291864"/>
        <c:crosses val="autoZero"/>
        <c:auto val="0"/>
        <c:lblAlgn val="ctr"/>
        <c:lblOffset val="100"/>
        <c:noMultiLvlLbl val="0"/>
      </c:catAx>
      <c:valAx>
        <c:axId val="952291864"/>
        <c:scaling>
          <c:orientation val="minMax"/>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52289568"/>
        <c:crosses val="autoZero"/>
        <c:crossBetween val="between"/>
        <c:majorUnit val="50"/>
      </c:valAx>
      <c:valAx>
        <c:axId val="957989440"/>
        <c:scaling>
          <c:orientation val="minMax"/>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57990752"/>
        <c:crosses val="max"/>
        <c:crossBetween val="between"/>
        <c:majorUnit val="50"/>
      </c:valAx>
      <c:catAx>
        <c:axId val="957990752"/>
        <c:scaling>
          <c:orientation val="minMax"/>
        </c:scaling>
        <c:delete val="1"/>
        <c:axPos val="b"/>
        <c:majorTickMark val="out"/>
        <c:minorTickMark val="none"/>
        <c:tickLblPos val="nextTo"/>
        <c:crossAx val="957989440"/>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00735294117643E-2"/>
          <c:y val="1.0375816993464052E-2"/>
          <c:w val="0.8761380718954247"/>
          <c:h val="0.8761380718954247"/>
        </c:manualLayout>
      </c:layout>
      <c:doughnut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6284-4816-9C3E-D4F5987FF16C}"/>
              </c:ext>
            </c:extLst>
          </c:dPt>
          <c:dPt>
            <c:idx val="1"/>
            <c:bubble3D val="0"/>
            <c:spPr>
              <a:solidFill>
                <a:srgbClr val="339999"/>
              </a:solidFill>
              <a:ln w="19050">
                <a:solidFill>
                  <a:schemeClr val="lt1"/>
                </a:solidFill>
              </a:ln>
              <a:effectLst/>
            </c:spPr>
            <c:extLst>
              <c:ext xmlns:c16="http://schemas.microsoft.com/office/drawing/2014/chart" uri="{C3380CC4-5D6E-409C-BE32-E72D297353CC}">
                <c16:uniqueId val="{00000003-6284-4816-9C3E-D4F5987FF16C}"/>
              </c:ext>
            </c:extLst>
          </c:dPt>
          <c:dPt>
            <c:idx val="2"/>
            <c:bubble3D val="0"/>
            <c:spPr>
              <a:solidFill>
                <a:srgbClr val="0A2146"/>
              </a:solidFill>
              <a:ln w="19050">
                <a:solidFill>
                  <a:schemeClr val="lt1"/>
                </a:solidFill>
              </a:ln>
              <a:effectLst/>
            </c:spPr>
            <c:extLst>
              <c:ext xmlns:c16="http://schemas.microsoft.com/office/drawing/2014/chart" uri="{C3380CC4-5D6E-409C-BE32-E72D297353CC}">
                <c16:uniqueId val="{00000005-6284-4816-9C3E-D4F5987FF16C}"/>
              </c:ext>
            </c:extLst>
          </c:dPt>
          <c:cat>
            <c:strLit>
              <c:ptCount val="3"/>
              <c:pt idx="0">
                <c:v>ESG</c:v>
              </c:pt>
              <c:pt idx="1">
                <c:v>fenntartható</c:v>
              </c:pt>
              <c:pt idx="2">
                <c:v>hagyományos</c:v>
              </c:pt>
            </c:strLit>
          </c:cat>
          <c:val>
            <c:numLit>
              <c:formatCode>General</c:formatCode>
              <c:ptCount val="3"/>
              <c:pt idx="0">
                <c:v>117.926294674077</c:v>
              </c:pt>
              <c:pt idx="1">
                <c:v>18.357275820011001</c:v>
              </c:pt>
              <c:pt idx="2">
                <c:v>1437.69497530577</c:v>
              </c:pt>
            </c:numLit>
          </c:val>
          <c:extLst>
            <c:ext xmlns:c16="http://schemas.microsoft.com/office/drawing/2014/chart" uri="{C3380CC4-5D6E-409C-BE32-E72D297353CC}">
              <c16:uniqueId val="{00000006-6284-4816-9C3E-D4F5987FF16C}"/>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1.2854983660130721E-2"/>
          <c:y val="0.91245343137254897"/>
          <c:w val="0.96910171568627446"/>
          <c:h val="8.754656862745099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00735294117643E-2"/>
          <c:y val="1.0375816993464052E-2"/>
          <c:w val="0.8761380718954247"/>
          <c:h val="0.8761380718954247"/>
        </c:manualLayout>
      </c:layout>
      <c:doughnut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07EA-412E-8570-39C90198CB28}"/>
              </c:ext>
            </c:extLst>
          </c:dPt>
          <c:dPt>
            <c:idx val="1"/>
            <c:bubble3D val="0"/>
            <c:spPr>
              <a:solidFill>
                <a:srgbClr val="339999"/>
              </a:solidFill>
              <a:ln w="19050">
                <a:solidFill>
                  <a:schemeClr val="lt1"/>
                </a:solidFill>
              </a:ln>
              <a:effectLst/>
            </c:spPr>
            <c:extLst>
              <c:ext xmlns:c16="http://schemas.microsoft.com/office/drawing/2014/chart" uri="{C3380CC4-5D6E-409C-BE32-E72D297353CC}">
                <c16:uniqueId val="{00000003-07EA-412E-8570-39C90198CB28}"/>
              </c:ext>
            </c:extLst>
          </c:dPt>
          <c:dPt>
            <c:idx val="2"/>
            <c:bubble3D val="0"/>
            <c:spPr>
              <a:solidFill>
                <a:srgbClr val="0A2146"/>
              </a:solidFill>
              <a:ln w="19050">
                <a:solidFill>
                  <a:schemeClr val="lt1"/>
                </a:solidFill>
              </a:ln>
              <a:effectLst/>
            </c:spPr>
            <c:extLst>
              <c:ext xmlns:c16="http://schemas.microsoft.com/office/drawing/2014/chart" uri="{C3380CC4-5D6E-409C-BE32-E72D297353CC}">
                <c16:uniqueId val="{00000005-07EA-412E-8570-39C90198CB28}"/>
              </c:ext>
            </c:extLst>
          </c:dPt>
          <c:cat>
            <c:strLit>
              <c:ptCount val="3"/>
              <c:pt idx="0">
                <c:v>ESG</c:v>
              </c:pt>
              <c:pt idx="1">
                <c:v>sustainable</c:v>
              </c:pt>
              <c:pt idx="2">
                <c:v>traditional</c:v>
              </c:pt>
            </c:strLit>
          </c:cat>
          <c:val>
            <c:numLit>
              <c:formatCode>General</c:formatCode>
              <c:ptCount val="3"/>
              <c:pt idx="0">
                <c:v>117.926294674077</c:v>
              </c:pt>
              <c:pt idx="1">
                <c:v>18.357275820011001</c:v>
              </c:pt>
              <c:pt idx="2">
                <c:v>1437.69497530577</c:v>
              </c:pt>
            </c:numLit>
          </c:val>
          <c:extLst>
            <c:ext xmlns:c16="http://schemas.microsoft.com/office/drawing/2014/chart" uri="{C3380CC4-5D6E-409C-BE32-E72D297353CC}">
              <c16:uniqueId val="{00000006-07EA-412E-8570-39C90198CB28}"/>
            </c:ext>
          </c:extLst>
        </c:ser>
        <c:dLbls>
          <c:showLegendKey val="0"/>
          <c:showVal val="0"/>
          <c:showCatName val="0"/>
          <c:showSerName val="0"/>
          <c:showPercent val="0"/>
          <c:showBubbleSize val="0"/>
          <c:showLeaderLines val="1"/>
        </c:dLbls>
        <c:firstSliceAng val="0"/>
        <c:holeSize val="60"/>
      </c:doughnutChart>
      <c:spPr>
        <a:noFill/>
        <a:ln>
          <a:noFill/>
        </a:ln>
        <a:effectLst/>
      </c:spPr>
    </c:plotArea>
    <c:legend>
      <c:legendPos val="b"/>
      <c:layout>
        <c:manualLayout>
          <c:xMode val="edge"/>
          <c:yMode val="edge"/>
          <c:x val="1.2854983660130721E-2"/>
          <c:y val="0.91245343137254897"/>
          <c:w val="0.96910171568627446"/>
          <c:h val="8.754656862745099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580927384077"/>
          <c:y val="9.2592592592592587E-2"/>
          <c:w val="0.79083814523184603"/>
          <c:h val="0.69410469524642748"/>
        </c:manualLayout>
      </c:layout>
      <c:barChart>
        <c:barDir val="col"/>
        <c:grouping val="clustered"/>
        <c:varyColors val="0"/>
        <c:ser>
          <c:idx val="0"/>
          <c:order val="0"/>
          <c:tx>
            <c:strRef>
              <c:f>'4.1. ábra'!$E$9</c:f>
              <c:strCache>
                <c:ptCount val="1"/>
                <c:pt idx="0">
                  <c:v>Családi ház</c:v>
                </c:pt>
              </c:strCache>
            </c:strRef>
          </c:tx>
          <c:spPr>
            <a:solidFill>
              <a:schemeClr val="accent1"/>
            </a:solidFill>
            <a:ln>
              <a:noFill/>
            </a:ln>
            <a:effectLst/>
          </c:spPr>
          <c:invertIfNegative val="0"/>
          <c:cat>
            <c:strRef>
              <c:f>'4.1. ábra'!$D$10:$D$14</c:f>
              <c:strCache>
                <c:ptCount val="5"/>
                <c:pt idx="0">
                  <c:v>Q1</c:v>
                </c:pt>
                <c:pt idx="1">
                  <c:v>Q2</c:v>
                </c:pt>
                <c:pt idx="2">
                  <c:v>Q3</c:v>
                </c:pt>
                <c:pt idx="3">
                  <c:v>Q4</c:v>
                </c:pt>
                <c:pt idx="4">
                  <c:v>Q5</c:v>
                </c:pt>
              </c:strCache>
            </c:strRef>
          </c:cat>
          <c:val>
            <c:numRef>
              <c:f>'4.1. ábra'!$E$10:$E$14</c:f>
              <c:numCache>
                <c:formatCode>0</c:formatCode>
                <c:ptCount val="5"/>
                <c:pt idx="0">
                  <c:v>8017.9864500000003</c:v>
                </c:pt>
                <c:pt idx="1">
                  <c:v>8129</c:v>
                </c:pt>
                <c:pt idx="2">
                  <c:v>9174</c:v>
                </c:pt>
                <c:pt idx="3">
                  <c:v>10287</c:v>
                </c:pt>
                <c:pt idx="4">
                  <c:v>11131</c:v>
                </c:pt>
              </c:numCache>
            </c:numRef>
          </c:val>
          <c:extLst>
            <c:ext xmlns:c16="http://schemas.microsoft.com/office/drawing/2014/chart" uri="{C3380CC4-5D6E-409C-BE32-E72D297353CC}">
              <c16:uniqueId val="{00000000-EF06-45E8-989D-7972DCF1DAFA}"/>
            </c:ext>
          </c:extLst>
        </c:ser>
        <c:ser>
          <c:idx val="1"/>
          <c:order val="1"/>
          <c:tx>
            <c:strRef>
              <c:f>'4.1. ábra'!$F$9</c:f>
              <c:strCache>
                <c:ptCount val="1"/>
                <c:pt idx="0">
                  <c:v>Lakótelep</c:v>
                </c:pt>
              </c:strCache>
            </c:strRef>
          </c:tx>
          <c:spPr>
            <a:solidFill>
              <a:schemeClr val="accent5"/>
            </a:solidFill>
            <a:ln>
              <a:noFill/>
            </a:ln>
            <a:effectLst/>
          </c:spPr>
          <c:invertIfNegative val="0"/>
          <c:cat>
            <c:strRef>
              <c:f>'4.1. ábra'!$D$10:$D$14</c:f>
              <c:strCache>
                <c:ptCount val="5"/>
                <c:pt idx="0">
                  <c:v>Q1</c:v>
                </c:pt>
                <c:pt idx="1">
                  <c:v>Q2</c:v>
                </c:pt>
                <c:pt idx="2">
                  <c:v>Q3</c:v>
                </c:pt>
                <c:pt idx="3">
                  <c:v>Q4</c:v>
                </c:pt>
                <c:pt idx="4">
                  <c:v>Q5</c:v>
                </c:pt>
              </c:strCache>
            </c:strRef>
          </c:cat>
          <c:val>
            <c:numRef>
              <c:f>'4.1. ábra'!$F$10:$F$14</c:f>
              <c:numCache>
                <c:formatCode>0</c:formatCode>
                <c:ptCount val="5"/>
                <c:pt idx="0">
                  <c:v>4809</c:v>
                </c:pt>
                <c:pt idx="1">
                  <c:v>5187</c:v>
                </c:pt>
                <c:pt idx="2">
                  <c:v>5873</c:v>
                </c:pt>
                <c:pt idx="3">
                  <c:v>7336</c:v>
                </c:pt>
                <c:pt idx="4">
                  <c:v>8560</c:v>
                </c:pt>
              </c:numCache>
            </c:numRef>
          </c:val>
          <c:extLst>
            <c:ext xmlns:c16="http://schemas.microsoft.com/office/drawing/2014/chart" uri="{C3380CC4-5D6E-409C-BE32-E72D297353CC}">
              <c16:uniqueId val="{00000001-EF06-45E8-989D-7972DCF1DAFA}"/>
            </c:ext>
          </c:extLst>
        </c:ser>
        <c:ser>
          <c:idx val="2"/>
          <c:order val="2"/>
          <c:tx>
            <c:strRef>
              <c:f>'4.1. ábra'!$G$9</c:f>
              <c:strCache>
                <c:ptCount val="1"/>
                <c:pt idx="0">
                  <c:v>Társasház</c:v>
                </c:pt>
              </c:strCache>
            </c:strRef>
          </c:tx>
          <c:spPr>
            <a:solidFill>
              <a:schemeClr val="accent3"/>
            </a:solidFill>
            <a:ln>
              <a:noFill/>
            </a:ln>
            <a:effectLst/>
          </c:spPr>
          <c:invertIfNegative val="0"/>
          <c:cat>
            <c:strRef>
              <c:f>'4.1. ábra'!$D$10:$D$14</c:f>
              <c:strCache>
                <c:ptCount val="5"/>
                <c:pt idx="0">
                  <c:v>Q1</c:v>
                </c:pt>
                <c:pt idx="1">
                  <c:v>Q2</c:v>
                </c:pt>
                <c:pt idx="2">
                  <c:v>Q3</c:v>
                </c:pt>
                <c:pt idx="3">
                  <c:v>Q4</c:v>
                </c:pt>
                <c:pt idx="4">
                  <c:v>Q5</c:v>
                </c:pt>
              </c:strCache>
            </c:strRef>
          </c:cat>
          <c:val>
            <c:numRef>
              <c:f>'4.1. ábra'!$G$10:$G$14</c:f>
              <c:numCache>
                <c:formatCode>0</c:formatCode>
                <c:ptCount val="5"/>
                <c:pt idx="0">
                  <c:v>3970</c:v>
                </c:pt>
                <c:pt idx="1">
                  <c:v>5404</c:v>
                </c:pt>
                <c:pt idx="2">
                  <c:v>6717</c:v>
                </c:pt>
                <c:pt idx="3">
                  <c:v>4940</c:v>
                </c:pt>
                <c:pt idx="4">
                  <c:v>8762</c:v>
                </c:pt>
              </c:numCache>
            </c:numRef>
          </c:val>
          <c:extLst>
            <c:ext xmlns:c16="http://schemas.microsoft.com/office/drawing/2014/chart" uri="{C3380CC4-5D6E-409C-BE32-E72D297353CC}">
              <c16:uniqueId val="{00000002-EF06-45E8-989D-7972DCF1DAFA}"/>
            </c:ext>
          </c:extLst>
        </c:ser>
        <c:dLbls>
          <c:showLegendKey val="0"/>
          <c:showVal val="0"/>
          <c:showCatName val="0"/>
          <c:showSerName val="0"/>
          <c:showPercent val="0"/>
          <c:showBubbleSize val="0"/>
        </c:dLbls>
        <c:gapWidth val="219"/>
        <c:axId val="580375864"/>
        <c:axId val="580368976"/>
      </c:barChart>
      <c:barChart>
        <c:barDir val="col"/>
        <c:grouping val="clustered"/>
        <c:varyColors val="0"/>
        <c:ser>
          <c:idx val="3"/>
          <c:order val="3"/>
          <c:tx>
            <c:strRef>
              <c:f>'4.1. ábra'!$H$9</c:f>
              <c:strCache>
                <c:ptCount val="1"/>
              </c:strCache>
            </c:strRef>
          </c:tx>
          <c:spPr>
            <a:noFill/>
            <a:ln>
              <a:noFill/>
            </a:ln>
            <a:effectLst/>
          </c:spPr>
          <c:invertIfNegative val="0"/>
          <c:cat>
            <c:strRef>
              <c:f>'4.1. ábra'!$D$10:$D$14</c:f>
              <c:strCache>
                <c:ptCount val="5"/>
                <c:pt idx="0">
                  <c:v>Q1</c:v>
                </c:pt>
                <c:pt idx="1">
                  <c:v>Q2</c:v>
                </c:pt>
                <c:pt idx="2">
                  <c:v>Q3</c:v>
                </c:pt>
                <c:pt idx="3">
                  <c:v>Q4</c:v>
                </c:pt>
                <c:pt idx="4">
                  <c:v>Q5</c:v>
                </c:pt>
              </c:strCache>
            </c:strRef>
          </c:cat>
          <c:val>
            <c:numRef>
              <c:f>'4.1. ábra'!$H$10:$H$14</c:f>
              <c:numCache>
                <c:formatCode>General</c:formatCode>
                <c:ptCount val="5"/>
                <c:pt idx="0">
                  <c:v>3970</c:v>
                </c:pt>
                <c:pt idx="1">
                  <c:v>5404</c:v>
                </c:pt>
                <c:pt idx="2">
                  <c:v>6717</c:v>
                </c:pt>
                <c:pt idx="3">
                  <c:v>4940</c:v>
                </c:pt>
                <c:pt idx="4">
                  <c:v>8762</c:v>
                </c:pt>
              </c:numCache>
            </c:numRef>
          </c:val>
          <c:extLst>
            <c:ext xmlns:c16="http://schemas.microsoft.com/office/drawing/2014/chart" uri="{C3380CC4-5D6E-409C-BE32-E72D297353CC}">
              <c16:uniqueId val="{00000003-EF06-45E8-989D-7972DCF1DAFA}"/>
            </c:ext>
          </c:extLst>
        </c:ser>
        <c:dLbls>
          <c:showLegendKey val="0"/>
          <c:showVal val="0"/>
          <c:showCatName val="0"/>
          <c:showSerName val="0"/>
          <c:showPercent val="0"/>
          <c:showBubbleSize val="0"/>
        </c:dLbls>
        <c:gapWidth val="219"/>
        <c:axId val="586318672"/>
        <c:axId val="586319984"/>
      </c:barChart>
      <c:catAx>
        <c:axId val="580375864"/>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80368976"/>
        <c:crosses val="autoZero"/>
        <c:auto val="1"/>
        <c:lblAlgn val="ctr"/>
        <c:lblOffset val="100"/>
        <c:noMultiLvlLbl val="0"/>
      </c:catAx>
      <c:valAx>
        <c:axId val="58036897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80375864"/>
        <c:crosses val="autoZero"/>
        <c:crossBetween val="between"/>
      </c:valAx>
      <c:valAx>
        <c:axId val="586319984"/>
        <c:scaling>
          <c:orientation val="minMax"/>
          <c:max val="1200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86318672"/>
        <c:crosses val="max"/>
        <c:crossBetween val="between"/>
      </c:valAx>
      <c:catAx>
        <c:axId val="586318672"/>
        <c:scaling>
          <c:orientation val="minMax"/>
        </c:scaling>
        <c:delete val="1"/>
        <c:axPos val="b"/>
        <c:numFmt formatCode="General" sourceLinked="1"/>
        <c:majorTickMark val="out"/>
        <c:minorTickMark val="none"/>
        <c:tickLblPos val="nextTo"/>
        <c:crossAx val="5863199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hu-HU"/>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580927384077"/>
          <c:y val="9.2592592592592587E-2"/>
          <c:w val="0.79083814523184603"/>
          <c:h val="0.69410469524642748"/>
        </c:manualLayout>
      </c:layout>
      <c:barChart>
        <c:barDir val="col"/>
        <c:grouping val="clustered"/>
        <c:varyColors val="0"/>
        <c:ser>
          <c:idx val="0"/>
          <c:order val="0"/>
          <c:tx>
            <c:strRef>
              <c:f>'4.1. ábra'!$E$8</c:f>
              <c:strCache>
                <c:ptCount val="1"/>
                <c:pt idx="0">
                  <c:v>Single Family Home</c:v>
                </c:pt>
              </c:strCache>
            </c:strRef>
          </c:tx>
          <c:spPr>
            <a:solidFill>
              <a:schemeClr val="accent1"/>
            </a:solidFill>
            <a:ln>
              <a:noFill/>
            </a:ln>
            <a:effectLst/>
          </c:spPr>
          <c:invertIfNegative val="0"/>
          <c:cat>
            <c:strRef>
              <c:f>'4.1. ábra'!$D$10:$D$14</c:f>
              <c:strCache>
                <c:ptCount val="5"/>
                <c:pt idx="0">
                  <c:v>Q1</c:v>
                </c:pt>
                <c:pt idx="1">
                  <c:v>Q2</c:v>
                </c:pt>
                <c:pt idx="2">
                  <c:v>Q3</c:v>
                </c:pt>
                <c:pt idx="3">
                  <c:v>Q4</c:v>
                </c:pt>
                <c:pt idx="4">
                  <c:v>Q5</c:v>
                </c:pt>
              </c:strCache>
            </c:strRef>
          </c:cat>
          <c:val>
            <c:numRef>
              <c:f>'4.1. ábra'!$E$10:$E$14</c:f>
              <c:numCache>
                <c:formatCode>0</c:formatCode>
                <c:ptCount val="5"/>
                <c:pt idx="0">
                  <c:v>8017.9864500000003</c:v>
                </c:pt>
                <c:pt idx="1">
                  <c:v>8129</c:v>
                </c:pt>
                <c:pt idx="2">
                  <c:v>9174</c:v>
                </c:pt>
                <c:pt idx="3">
                  <c:v>10287</c:v>
                </c:pt>
                <c:pt idx="4">
                  <c:v>11131</c:v>
                </c:pt>
              </c:numCache>
            </c:numRef>
          </c:val>
          <c:extLst>
            <c:ext xmlns:c16="http://schemas.microsoft.com/office/drawing/2014/chart" uri="{C3380CC4-5D6E-409C-BE32-E72D297353CC}">
              <c16:uniqueId val="{00000000-1D1C-45A8-A16C-6A98E7E10D0F}"/>
            </c:ext>
          </c:extLst>
        </c:ser>
        <c:ser>
          <c:idx val="1"/>
          <c:order val="1"/>
          <c:tx>
            <c:strRef>
              <c:f>'4.1. ábra'!$F$8</c:f>
              <c:strCache>
                <c:ptCount val="1"/>
                <c:pt idx="0">
                  <c:v>Apartment building</c:v>
                </c:pt>
              </c:strCache>
            </c:strRef>
          </c:tx>
          <c:spPr>
            <a:solidFill>
              <a:schemeClr val="accent5"/>
            </a:solidFill>
            <a:ln>
              <a:noFill/>
            </a:ln>
            <a:effectLst/>
          </c:spPr>
          <c:invertIfNegative val="0"/>
          <c:cat>
            <c:strRef>
              <c:f>'4.1. ábra'!$D$10:$D$14</c:f>
              <c:strCache>
                <c:ptCount val="5"/>
                <c:pt idx="0">
                  <c:v>Q1</c:v>
                </c:pt>
                <c:pt idx="1">
                  <c:v>Q2</c:v>
                </c:pt>
                <c:pt idx="2">
                  <c:v>Q3</c:v>
                </c:pt>
                <c:pt idx="3">
                  <c:v>Q4</c:v>
                </c:pt>
                <c:pt idx="4">
                  <c:v>Q5</c:v>
                </c:pt>
              </c:strCache>
            </c:strRef>
          </c:cat>
          <c:val>
            <c:numRef>
              <c:f>'4.1. ábra'!$F$10:$F$14</c:f>
              <c:numCache>
                <c:formatCode>0</c:formatCode>
                <c:ptCount val="5"/>
                <c:pt idx="0">
                  <c:v>4809</c:v>
                </c:pt>
                <c:pt idx="1">
                  <c:v>5187</c:v>
                </c:pt>
                <c:pt idx="2">
                  <c:v>5873</c:v>
                </c:pt>
                <c:pt idx="3">
                  <c:v>7336</c:v>
                </c:pt>
                <c:pt idx="4">
                  <c:v>8560</c:v>
                </c:pt>
              </c:numCache>
            </c:numRef>
          </c:val>
          <c:extLst>
            <c:ext xmlns:c16="http://schemas.microsoft.com/office/drawing/2014/chart" uri="{C3380CC4-5D6E-409C-BE32-E72D297353CC}">
              <c16:uniqueId val="{00000001-1D1C-45A8-A16C-6A98E7E10D0F}"/>
            </c:ext>
          </c:extLst>
        </c:ser>
        <c:ser>
          <c:idx val="2"/>
          <c:order val="2"/>
          <c:tx>
            <c:strRef>
              <c:f>'4.1. ábra'!$G$8</c:f>
              <c:strCache>
                <c:ptCount val="1"/>
                <c:pt idx="0">
                  <c:v>Multi-Family Home</c:v>
                </c:pt>
              </c:strCache>
            </c:strRef>
          </c:tx>
          <c:spPr>
            <a:solidFill>
              <a:schemeClr val="accent3"/>
            </a:solidFill>
            <a:ln>
              <a:noFill/>
            </a:ln>
            <a:effectLst/>
          </c:spPr>
          <c:invertIfNegative val="0"/>
          <c:cat>
            <c:strRef>
              <c:f>'4.1. ábra'!$D$10:$D$14</c:f>
              <c:strCache>
                <c:ptCount val="5"/>
                <c:pt idx="0">
                  <c:v>Q1</c:v>
                </c:pt>
                <c:pt idx="1">
                  <c:v>Q2</c:v>
                </c:pt>
                <c:pt idx="2">
                  <c:v>Q3</c:v>
                </c:pt>
                <c:pt idx="3">
                  <c:v>Q4</c:v>
                </c:pt>
                <c:pt idx="4">
                  <c:v>Q5</c:v>
                </c:pt>
              </c:strCache>
            </c:strRef>
          </c:cat>
          <c:val>
            <c:numRef>
              <c:f>'4.1. ábra'!$G$10:$G$14</c:f>
              <c:numCache>
                <c:formatCode>0</c:formatCode>
                <c:ptCount val="5"/>
                <c:pt idx="0">
                  <c:v>3970</c:v>
                </c:pt>
                <c:pt idx="1">
                  <c:v>5404</c:v>
                </c:pt>
                <c:pt idx="2">
                  <c:v>6717</c:v>
                </c:pt>
                <c:pt idx="3">
                  <c:v>4940</c:v>
                </c:pt>
                <c:pt idx="4">
                  <c:v>8762</c:v>
                </c:pt>
              </c:numCache>
            </c:numRef>
          </c:val>
          <c:extLst>
            <c:ext xmlns:c16="http://schemas.microsoft.com/office/drawing/2014/chart" uri="{C3380CC4-5D6E-409C-BE32-E72D297353CC}">
              <c16:uniqueId val="{00000002-1D1C-45A8-A16C-6A98E7E10D0F}"/>
            </c:ext>
          </c:extLst>
        </c:ser>
        <c:dLbls>
          <c:showLegendKey val="0"/>
          <c:showVal val="0"/>
          <c:showCatName val="0"/>
          <c:showSerName val="0"/>
          <c:showPercent val="0"/>
          <c:showBubbleSize val="0"/>
        </c:dLbls>
        <c:gapWidth val="219"/>
        <c:axId val="580375864"/>
        <c:axId val="580368976"/>
      </c:barChart>
      <c:barChart>
        <c:barDir val="col"/>
        <c:grouping val="clustered"/>
        <c:varyColors val="0"/>
        <c:ser>
          <c:idx val="3"/>
          <c:order val="3"/>
          <c:tx>
            <c:strRef>
              <c:f>'4.1. ábra'!$H$9</c:f>
              <c:strCache>
                <c:ptCount val="1"/>
              </c:strCache>
            </c:strRef>
          </c:tx>
          <c:spPr>
            <a:noFill/>
            <a:ln>
              <a:noFill/>
            </a:ln>
            <a:effectLst/>
          </c:spPr>
          <c:invertIfNegative val="0"/>
          <c:cat>
            <c:strRef>
              <c:f>'4.1. ábra'!$D$10:$D$14</c:f>
              <c:strCache>
                <c:ptCount val="5"/>
                <c:pt idx="0">
                  <c:v>Q1</c:v>
                </c:pt>
                <c:pt idx="1">
                  <c:v>Q2</c:v>
                </c:pt>
                <c:pt idx="2">
                  <c:v>Q3</c:v>
                </c:pt>
                <c:pt idx="3">
                  <c:v>Q4</c:v>
                </c:pt>
                <c:pt idx="4">
                  <c:v>Q5</c:v>
                </c:pt>
              </c:strCache>
            </c:strRef>
          </c:cat>
          <c:val>
            <c:numRef>
              <c:f>'4.1. ábra'!$H$10:$H$14</c:f>
              <c:numCache>
                <c:formatCode>General</c:formatCode>
                <c:ptCount val="5"/>
                <c:pt idx="0">
                  <c:v>3970</c:v>
                </c:pt>
                <c:pt idx="1">
                  <c:v>5404</c:v>
                </c:pt>
                <c:pt idx="2">
                  <c:v>6717</c:v>
                </c:pt>
                <c:pt idx="3">
                  <c:v>4940</c:v>
                </c:pt>
                <c:pt idx="4">
                  <c:v>8762</c:v>
                </c:pt>
              </c:numCache>
            </c:numRef>
          </c:val>
          <c:extLst>
            <c:ext xmlns:c16="http://schemas.microsoft.com/office/drawing/2014/chart" uri="{C3380CC4-5D6E-409C-BE32-E72D297353CC}">
              <c16:uniqueId val="{00000003-1D1C-45A8-A16C-6A98E7E10D0F}"/>
            </c:ext>
          </c:extLst>
        </c:ser>
        <c:dLbls>
          <c:showLegendKey val="0"/>
          <c:showVal val="0"/>
          <c:showCatName val="0"/>
          <c:showSerName val="0"/>
          <c:showPercent val="0"/>
          <c:showBubbleSize val="0"/>
        </c:dLbls>
        <c:gapWidth val="219"/>
        <c:axId val="586318672"/>
        <c:axId val="586319984"/>
      </c:barChart>
      <c:catAx>
        <c:axId val="580375864"/>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80368976"/>
        <c:crosses val="autoZero"/>
        <c:auto val="1"/>
        <c:lblAlgn val="ctr"/>
        <c:lblOffset val="100"/>
        <c:noMultiLvlLbl val="0"/>
      </c:catAx>
      <c:valAx>
        <c:axId val="58036897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80375864"/>
        <c:crosses val="autoZero"/>
        <c:crossBetween val="between"/>
      </c:valAx>
      <c:valAx>
        <c:axId val="586319984"/>
        <c:scaling>
          <c:orientation val="minMax"/>
          <c:max val="12000"/>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86318672"/>
        <c:crosses val="max"/>
        <c:crossBetween val="between"/>
      </c:valAx>
      <c:catAx>
        <c:axId val="586318672"/>
        <c:scaling>
          <c:orientation val="minMax"/>
        </c:scaling>
        <c:delete val="1"/>
        <c:axPos val="b"/>
        <c:numFmt formatCode="General" sourceLinked="1"/>
        <c:majorTickMark val="out"/>
        <c:minorTickMark val="none"/>
        <c:tickLblPos val="nextTo"/>
        <c:crossAx val="5863199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'4.2. ábra'!$H$10</c:f>
              <c:strCache>
                <c:ptCount val="1"/>
                <c:pt idx="0">
                  <c:v>Családi ház</c:v>
                </c:pt>
              </c:strCache>
            </c:strRef>
          </c:tx>
          <c:spPr>
            <a:solidFill>
              <a:schemeClr val="accent1"/>
            </a:solidFill>
            <a:ln>
              <a:noFill/>
            </a:ln>
            <a:effectLst/>
          </c:spPr>
          <c:invertIfNegative val="0"/>
          <c:cat>
            <c:multiLvlStrRef>
              <c:f>'4.2. ábra'!$F$11:$G$20</c:f>
              <c:multiLvlStrCache>
                <c:ptCount val="10"/>
                <c:lvl>
                  <c:pt idx="0">
                    <c:v>Q1</c:v>
                  </c:pt>
                  <c:pt idx="1">
                    <c:v>Q2</c:v>
                  </c:pt>
                  <c:pt idx="2">
                    <c:v>Q3</c:v>
                  </c:pt>
                  <c:pt idx="3">
                    <c:v>Q4</c:v>
                  </c:pt>
                  <c:pt idx="4">
                    <c:v>Q5</c:v>
                  </c:pt>
                  <c:pt idx="5">
                    <c:v>Q1</c:v>
                  </c:pt>
                  <c:pt idx="6">
                    <c:v>Q2</c:v>
                  </c:pt>
                  <c:pt idx="7">
                    <c:v>Q3</c:v>
                  </c:pt>
                  <c:pt idx="8">
                    <c:v>Q4</c:v>
                  </c:pt>
                  <c:pt idx="9">
                    <c:v>Q5</c:v>
                  </c:pt>
                </c:lvl>
                <c:lvl>
                  <c:pt idx="0">
                    <c:v>CC besorolás</c:v>
                  </c:pt>
                  <c:pt idx="5">
                    <c:v>30% csökkentés</c:v>
                  </c:pt>
                </c:lvl>
              </c:multiLvlStrCache>
            </c:multiLvlStrRef>
          </c:cat>
          <c:val>
            <c:numRef>
              <c:f>'4.2. ábra'!$H$11:$H$20</c:f>
              <c:numCache>
                <c:formatCode>General</c:formatCode>
                <c:ptCount val="10"/>
                <c:pt idx="0">
                  <c:v>-2.1999999999999997</c:v>
                </c:pt>
                <c:pt idx="1">
                  <c:v>-1.5</c:v>
                </c:pt>
                <c:pt idx="2">
                  <c:v>-1.5</c:v>
                </c:pt>
                <c:pt idx="3">
                  <c:v>-1.3</c:v>
                </c:pt>
                <c:pt idx="4">
                  <c:v>-0.89999999999999991</c:v>
                </c:pt>
                <c:pt idx="5">
                  <c:v>-0.6</c:v>
                </c:pt>
                <c:pt idx="6">
                  <c:v>-0.4</c:v>
                </c:pt>
                <c:pt idx="7">
                  <c:v>-0.5</c:v>
                </c:pt>
                <c:pt idx="8">
                  <c:v>-0.4</c:v>
                </c:pt>
                <c:pt idx="9">
                  <c:v>-0.3</c:v>
                </c:pt>
              </c:numCache>
            </c:numRef>
          </c:val>
          <c:extLst>
            <c:ext xmlns:c16="http://schemas.microsoft.com/office/drawing/2014/chart" uri="{C3380CC4-5D6E-409C-BE32-E72D297353CC}">
              <c16:uniqueId val="{00000000-01D4-4599-99E6-DD3664485FDE}"/>
            </c:ext>
          </c:extLst>
        </c:ser>
        <c:ser>
          <c:idx val="1"/>
          <c:order val="1"/>
          <c:tx>
            <c:strRef>
              <c:f>'4.2. ábra'!$I$10</c:f>
              <c:strCache>
                <c:ptCount val="1"/>
                <c:pt idx="0">
                  <c:v>Lakótelep</c:v>
                </c:pt>
              </c:strCache>
            </c:strRef>
          </c:tx>
          <c:spPr>
            <a:solidFill>
              <a:schemeClr val="accent5"/>
            </a:solidFill>
            <a:ln>
              <a:noFill/>
            </a:ln>
            <a:effectLst/>
          </c:spPr>
          <c:invertIfNegative val="0"/>
          <c:cat>
            <c:multiLvlStrRef>
              <c:f>'4.2. ábra'!$F$11:$G$20</c:f>
              <c:multiLvlStrCache>
                <c:ptCount val="10"/>
                <c:lvl>
                  <c:pt idx="0">
                    <c:v>Q1</c:v>
                  </c:pt>
                  <c:pt idx="1">
                    <c:v>Q2</c:v>
                  </c:pt>
                  <c:pt idx="2">
                    <c:v>Q3</c:v>
                  </c:pt>
                  <c:pt idx="3">
                    <c:v>Q4</c:v>
                  </c:pt>
                  <c:pt idx="4">
                    <c:v>Q5</c:v>
                  </c:pt>
                  <c:pt idx="5">
                    <c:v>Q1</c:v>
                  </c:pt>
                  <c:pt idx="6">
                    <c:v>Q2</c:v>
                  </c:pt>
                  <c:pt idx="7">
                    <c:v>Q3</c:v>
                  </c:pt>
                  <c:pt idx="8">
                    <c:v>Q4</c:v>
                  </c:pt>
                  <c:pt idx="9">
                    <c:v>Q5</c:v>
                  </c:pt>
                </c:lvl>
                <c:lvl>
                  <c:pt idx="0">
                    <c:v>CC besorolás</c:v>
                  </c:pt>
                  <c:pt idx="5">
                    <c:v>30% csökkentés</c:v>
                  </c:pt>
                </c:lvl>
              </c:multiLvlStrCache>
            </c:multiLvlStrRef>
          </c:cat>
          <c:val>
            <c:numRef>
              <c:f>'4.2. ábra'!$I$11:$I$20</c:f>
              <c:numCache>
                <c:formatCode>General</c:formatCode>
                <c:ptCount val="10"/>
                <c:pt idx="0">
                  <c:v>-1.3</c:v>
                </c:pt>
                <c:pt idx="1">
                  <c:v>-0.89999999999999991</c:v>
                </c:pt>
                <c:pt idx="2">
                  <c:v>-0.89999999999999991</c:v>
                </c:pt>
                <c:pt idx="3">
                  <c:v>-0.89999999999999991</c:v>
                </c:pt>
                <c:pt idx="4">
                  <c:v>-0.70000000000000007</c:v>
                </c:pt>
                <c:pt idx="5">
                  <c:v>-1.0999999999999999</c:v>
                </c:pt>
                <c:pt idx="6">
                  <c:v>-0.8</c:v>
                </c:pt>
                <c:pt idx="7">
                  <c:v>-0.8</c:v>
                </c:pt>
                <c:pt idx="8">
                  <c:v>-0.8</c:v>
                </c:pt>
                <c:pt idx="9">
                  <c:v>-0.6</c:v>
                </c:pt>
              </c:numCache>
            </c:numRef>
          </c:val>
          <c:extLst>
            <c:ext xmlns:c16="http://schemas.microsoft.com/office/drawing/2014/chart" uri="{C3380CC4-5D6E-409C-BE32-E72D297353CC}">
              <c16:uniqueId val="{00000001-01D4-4599-99E6-DD3664485FDE}"/>
            </c:ext>
          </c:extLst>
        </c:ser>
        <c:ser>
          <c:idx val="2"/>
          <c:order val="2"/>
          <c:tx>
            <c:strRef>
              <c:f>'4.2. ábra'!$J$10</c:f>
              <c:strCache>
                <c:ptCount val="1"/>
                <c:pt idx="0">
                  <c:v>Társasház</c:v>
                </c:pt>
              </c:strCache>
            </c:strRef>
          </c:tx>
          <c:spPr>
            <a:solidFill>
              <a:schemeClr val="accent3"/>
            </a:solidFill>
            <a:ln>
              <a:noFill/>
            </a:ln>
            <a:effectLst/>
          </c:spPr>
          <c:invertIfNegative val="0"/>
          <c:cat>
            <c:multiLvlStrRef>
              <c:f>'4.2. ábra'!$F$11:$G$20</c:f>
              <c:multiLvlStrCache>
                <c:ptCount val="10"/>
                <c:lvl>
                  <c:pt idx="0">
                    <c:v>Q1</c:v>
                  </c:pt>
                  <c:pt idx="1">
                    <c:v>Q2</c:v>
                  </c:pt>
                  <c:pt idx="2">
                    <c:v>Q3</c:v>
                  </c:pt>
                  <c:pt idx="3">
                    <c:v>Q4</c:v>
                  </c:pt>
                  <c:pt idx="4">
                    <c:v>Q5</c:v>
                  </c:pt>
                  <c:pt idx="5">
                    <c:v>Q1</c:v>
                  </c:pt>
                  <c:pt idx="6">
                    <c:v>Q2</c:v>
                  </c:pt>
                  <c:pt idx="7">
                    <c:v>Q3</c:v>
                  </c:pt>
                  <c:pt idx="8">
                    <c:v>Q4</c:v>
                  </c:pt>
                  <c:pt idx="9">
                    <c:v>Q5</c:v>
                  </c:pt>
                </c:lvl>
                <c:lvl>
                  <c:pt idx="0">
                    <c:v>CC besorolás</c:v>
                  </c:pt>
                  <c:pt idx="5">
                    <c:v>30% csökkentés</c:v>
                  </c:pt>
                </c:lvl>
              </c:multiLvlStrCache>
            </c:multiLvlStrRef>
          </c:cat>
          <c:val>
            <c:numRef>
              <c:f>'4.2. ábra'!$J$11:$J$20</c:f>
              <c:numCache>
                <c:formatCode>General</c:formatCode>
                <c:ptCount val="10"/>
                <c:pt idx="0">
                  <c:v>-1.2</c:v>
                </c:pt>
                <c:pt idx="1">
                  <c:v>-1</c:v>
                </c:pt>
                <c:pt idx="2">
                  <c:v>-1.2</c:v>
                </c:pt>
                <c:pt idx="3">
                  <c:v>-0.70000000000000007</c:v>
                </c:pt>
                <c:pt idx="4">
                  <c:v>-0.8</c:v>
                </c:pt>
                <c:pt idx="5">
                  <c:v>-0.70000000000000007</c:v>
                </c:pt>
                <c:pt idx="6">
                  <c:v>-0.6</c:v>
                </c:pt>
                <c:pt idx="7">
                  <c:v>-0.8</c:v>
                </c:pt>
                <c:pt idx="8">
                  <c:v>-0.4</c:v>
                </c:pt>
                <c:pt idx="9">
                  <c:v>-0.6</c:v>
                </c:pt>
              </c:numCache>
            </c:numRef>
          </c:val>
          <c:extLst>
            <c:ext xmlns:c16="http://schemas.microsoft.com/office/drawing/2014/chart" uri="{C3380CC4-5D6E-409C-BE32-E72D297353CC}">
              <c16:uniqueId val="{00000002-01D4-4599-99E6-DD3664485FDE}"/>
            </c:ext>
          </c:extLst>
        </c:ser>
        <c:dLbls>
          <c:showLegendKey val="0"/>
          <c:showVal val="0"/>
          <c:showCatName val="0"/>
          <c:showSerName val="0"/>
          <c:showPercent val="0"/>
          <c:showBubbleSize val="0"/>
        </c:dLbls>
        <c:gapWidth val="219"/>
        <c:overlap val="-27"/>
        <c:axId val="1214585016"/>
        <c:axId val="1214587640"/>
      </c:barChart>
      <c:barChart>
        <c:barDir val="col"/>
        <c:grouping val="clustered"/>
        <c:varyColors val="0"/>
        <c:ser>
          <c:idx val="3"/>
          <c:order val="3"/>
          <c:tx>
            <c:strRef>
              <c:f>'4.2. ábra'!$K$10</c:f>
              <c:strCache>
                <c:ptCount val="1"/>
              </c:strCache>
            </c:strRef>
          </c:tx>
          <c:spPr>
            <a:noFill/>
            <a:ln>
              <a:noFill/>
            </a:ln>
            <a:effectLst/>
          </c:spPr>
          <c:invertIfNegative val="0"/>
          <c:cat>
            <c:multiLvlStrRef>
              <c:f>'4.2. ábra'!$F$11:$G$20</c:f>
              <c:multiLvlStrCache>
                <c:ptCount val="10"/>
                <c:lvl>
                  <c:pt idx="0">
                    <c:v>Q1</c:v>
                  </c:pt>
                  <c:pt idx="1">
                    <c:v>Q2</c:v>
                  </c:pt>
                  <c:pt idx="2">
                    <c:v>Q3</c:v>
                  </c:pt>
                  <c:pt idx="3">
                    <c:v>Q4</c:v>
                  </c:pt>
                  <c:pt idx="4">
                    <c:v>Q5</c:v>
                  </c:pt>
                  <c:pt idx="5">
                    <c:v>Q1</c:v>
                  </c:pt>
                  <c:pt idx="6">
                    <c:v>Q2</c:v>
                  </c:pt>
                  <c:pt idx="7">
                    <c:v>Q3</c:v>
                  </c:pt>
                  <c:pt idx="8">
                    <c:v>Q4</c:v>
                  </c:pt>
                  <c:pt idx="9">
                    <c:v>Q5</c:v>
                  </c:pt>
                </c:lvl>
                <c:lvl>
                  <c:pt idx="0">
                    <c:v>CC besorolás</c:v>
                  </c:pt>
                  <c:pt idx="5">
                    <c:v>30% csökkentés</c:v>
                  </c:pt>
                </c:lvl>
              </c:multiLvlStrCache>
            </c:multiLvlStrRef>
          </c:cat>
          <c:val>
            <c:numRef>
              <c:f>'4.2. ábra'!$K$11:$K$20</c:f>
              <c:numCache>
                <c:formatCode>General</c:formatCode>
                <c:ptCount val="10"/>
                <c:pt idx="0">
                  <c:v>-1.2</c:v>
                </c:pt>
                <c:pt idx="1">
                  <c:v>-1</c:v>
                </c:pt>
                <c:pt idx="2">
                  <c:v>-1.2</c:v>
                </c:pt>
                <c:pt idx="3">
                  <c:v>-0.70000000000000007</c:v>
                </c:pt>
                <c:pt idx="4">
                  <c:v>-0.8</c:v>
                </c:pt>
                <c:pt idx="5">
                  <c:v>-0.70000000000000007</c:v>
                </c:pt>
                <c:pt idx="6">
                  <c:v>-0.6</c:v>
                </c:pt>
                <c:pt idx="7">
                  <c:v>-0.8</c:v>
                </c:pt>
                <c:pt idx="8">
                  <c:v>-0.4</c:v>
                </c:pt>
                <c:pt idx="9">
                  <c:v>-0.6</c:v>
                </c:pt>
              </c:numCache>
            </c:numRef>
          </c:val>
          <c:extLst>
            <c:ext xmlns:c16="http://schemas.microsoft.com/office/drawing/2014/chart" uri="{C3380CC4-5D6E-409C-BE32-E72D297353CC}">
              <c16:uniqueId val="{00000003-01D4-4599-99E6-DD3664485FDE}"/>
            </c:ext>
          </c:extLst>
        </c:ser>
        <c:dLbls>
          <c:showLegendKey val="0"/>
          <c:showVal val="0"/>
          <c:showCatName val="0"/>
          <c:showSerName val="0"/>
          <c:showPercent val="0"/>
          <c:showBubbleSize val="0"/>
        </c:dLbls>
        <c:gapWidth val="219"/>
        <c:overlap val="-27"/>
        <c:axId val="588363432"/>
        <c:axId val="588363104"/>
      </c:barChart>
      <c:catAx>
        <c:axId val="1214585016"/>
        <c:scaling>
          <c:orientation val="minMax"/>
        </c:scaling>
        <c:delete val="0"/>
        <c:axPos val="b"/>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high"/>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14587640"/>
        <c:crosses val="autoZero"/>
        <c:auto val="1"/>
        <c:lblAlgn val="ctr"/>
        <c:lblOffset val="100"/>
        <c:tickMarkSkip val="1"/>
        <c:noMultiLvlLbl val="0"/>
      </c:catAx>
      <c:valAx>
        <c:axId val="1214587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14585016"/>
        <c:crosses val="autoZero"/>
        <c:crossBetween val="between"/>
      </c:valAx>
      <c:valAx>
        <c:axId val="588363104"/>
        <c:scaling>
          <c:orientation val="minMax"/>
          <c:min val="-2.5"/>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88363432"/>
        <c:crosses val="max"/>
        <c:crossBetween val="between"/>
      </c:valAx>
      <c:catAx>
        <c:axId val="588363432"/>
        <c:scaling>
          <c:orientation val="minMax"/>
        </c:scaling>
        <c:delete val="1"/>
        <c:axPos val="b"/>
        <c:numFmt formatCode="General" sourceLinked="1"/>
        <c:majorTickMark val="out"/>
        <c:minorTickMark val="none"/>
        <c:tickLblPos val="nextTo"/>
        <c:crossAx val="5883631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7270149429499"/>
          <c:y val="0.10357252919054384"/>
          <c:w val="0.75676058332153473"/>
          <c:h val="0.75267572162963914"/>
        </c:manualLayout>
      </c:layout>
      <c:scatterChart>
        <c:scatterStyle val="lineMarker"/>
        <c:varyColors val="0"/>
        <c:ser>
          <c:idx val="0"/>
          <c:order val="0"/>
          <c:spPr>
            <a:ln w="25400" cap="rnd">
              <a:noFill/>
              <a:round/>
            </a:ln>
            <a:effectLst/>
          </c:spPr>
          <c:marker>
            <c:symbol val="circle"/>
            <c:size val="3"/>
            <c:spPr>
              <a:solidFill>
                <a:schemeClr val="tx1"/>
              </a:solidFill>
              <a:ln w="9525">
                <a:noFill/>
              </a:ln>
              <a:effectLst/>
            </c:spPr>
          </c:marker>
          <c:xVal>
            <c:numRef>
              <c:f>'2.3. ábra'!$C$13:$C$44</c:f>
              <c:numCache>
                <c:formatCode>General</c:formatCode>
                <c:ptCount val="32"/>
                <c:pt idx="0">
                  <c:v>50.865740944834862</c:v>
                </c:pt>
                <c:pt idx="1">
                  <c:v>60.311489380142739</c:v>
                </c:pt>
                <c:pt idx="2">
                  <c:v>64.937270600015552</c:v>
                </c:pt>
                <c:pt idx="3">
                  <c:v>62.427161847189502</c:v>
                </c:pt>
                <c:pt idx="4">
                  <c:v>50.149032677302444</c:v>
                </c:pt>
                <c:pt idx="5">
                  <c:v>69.63865500966881</c:v>
                </c:pt>
                <c:pt idx="6">
                  <c:v>57.582429438445679</c:v>
                </c:pt>
                <c:pt idx="7">
                  <c:v>61.875024175015305</c:v>
                </c:pt>
                <c:pt idx="8">
                  <c:v>38.953814742223095</c:v>
                </c:pt>
                <c:pt idx="9">
                  <c:v>67.834055780983164</c:v>
                </c:pt>
                <c:pt idx="10">
                  <c:v>55.445097005050016</c:v>
                </c:pt>
                <c:pt idx="11">
                  <c:v>67.820287974474127</c:v>
                </c:pt>
                <c:pt idx="12">
                  <c:v>52.700666813017435</c:v>
                </c:pt>
                <c:pt idx="13">
                  <c:v>51.990887748355831</c:v>
                </c:pt>
                <c:pt idx="14">
                  <c:v>66.949736596066984</c:v>
                </c:pt>
                <c:pt idx="15">
                  <c:v>99.960574074245031</c:v>
                </c:pt>
                <c:pt idx="16">
                  <c:v>99.590259742696219</c:v>
                </c:pt>
                <c:pt idx="17">
                  <c:v>100</c:v>
                </c:pt>
                <c:pt idx="18">
                  <c:v>0</c:v>
                </c:pt>
                <c:pt idx="19">
                  <c:v>73.587619595566579</c:v>
                </c:pt>
                <c:pt idx="20">
                  <c:v>62.26571154757643</c:v>
                </c:pt>
                <c:pt idx="21">
                  <c:v>64.921990543309803</c:v>
                </c:pt>
                <c:pt idx="22">
                  <c:v>55.100690334767876</c:v>
                </c:pt>
                <c:pt idx="23">
                  <c:v>80.733546214492193</c:v>
                </c:pt>
                <c:pt idx="24">
                  <c:v>79.1548513284759</c:v>
                </c:pt>
                <c:pt idx="25">
                  <c:v>55.841002481263658</c:v>
                </c:pt>
                <c:pt idx="26">
                  <c:v>57.625138020190505</c:v>
                </c:pt>
                <c:pt idx="27">
                  <c:v>0</c:v>
                </c:pt>
                <c:pt idx="28">
                  <c:v>100</c:v>
                </c:pt>
                <c:pt idx="29">
                  <c:v>61.201755666294652</c:v>
                </c:pt>
                <c:pt idx="30">
                  <c:v>51.653560810000108</c:v>
                </c:pt>
                <c:pt idx="31">
                  <c:v>93.038228814018851</c:v>
                </c:pt>
              </c:numCache>
            </c:numRef>
          </c:xVal>
          <c:yVal>
            <c:numRef>
              <c:f>'2.3. ábra'!$D$13:$D$44</c:f>
              <c:numCache>
                <c:formatCode>General</c:formatCode>
                <c:ptCount val="32"/>
                <c:pt idx="0">
                  <c:v>65.082655697354198</c:v>
                </c:pt>
                <c:pt idx="1">
                  <c:v>59.538697648169261</c:v>
                </c:pt>
                <c:pt idx="2">
                  <c:v>46.356751843265862</c:v>
                </c:pt>
                <c:pt idx="3">
                  <c:v>67.112799516406554</c:v>
                </c:pt>
                <c:pt idx="4">
                  <c:v>73.766737416173456</c:v>
                </c:pt>
                <c:pt idx="5">
                  <c:v>40.310813056484015</c:v>
                </c:pt>
                <c:pt idx="6">
                  <c:v>49.520130450623093</c:v>
                </c:pt>
                <c:pt idx="7">
                  <c:v>46.82231910008143</c:v>
                </c:pt>
                <c:pt idx="8">
                  <c:v>44.132217988615032</c:v>
                </c:pt>
                <c:pt idx="9">
                  <c:v>77.602845306002948</c:v>
                </c:pt>
                <c:pt idx="10">
                  <c:v>56.19058859801838</c:v>
                </c:pt>
                <c:pt idx="11">
                  <c:v>42.847211185524948</c:v>
                </c:pt>
                <c:pt idx="12">
                  <c:v>49.371587088157476</c:v>
                </c:pt>
                <c:pt idx="13">
                  <c:v>85.389466187191772</c:v>
                </c:pt>
                <c:pt idx="14">
                  <c:v>43.872831014412398</c:v>
                </c:pt>
                <c:pt idx="15">
                  <c:v>0</c:v>
                </c:pt>
                <c:pt idx="16">
                  <c:v>0</c:v>
                </c:pt>
                <c:pt idx="17">
                  <c:v>75.55791931914581</c:v>
                </c:pt>
                <c:pt idx="18">
                  <c:v>0</c:v>
                </c:pt>
                <c:pt idx="19">
                  <c:v>21.709727667818974</c:v>
                </c:pt>
                <c:pt idx="20">
                  <c:v>25.356015544285786</c:v>
                </c:pt>
                <c:pt idx="21">
                  <c:v>38.593080733190767</c:v>
                </c:pt>
                <c:pt idx="22">
                  <c:v>67.601049014778553</c:v>
                </c:pt>
                <c:pt idx="23">
                  <c:v>46.375895674121885</c:v>
                </c:pt>
                <c:pt idx="24">
                  <c:v>33.669038095389212</c:v>
                </c:pt>
                <c:pt idx="25">
                  <c:v>59.288017751152609</c:v>
                </c:pt>
                <c:pt idx="26">
                  <c:v>64.803151326438197</c:v>
                </c:pt>
                <c:pt idx="27">
                  <c:v>0</c:v>
                </c:pt>
                <c:pt idx="28">
                  <c:v>3.4498472086466241</c:v>
                </c:pt>
                <c:pt idx="29">
                  <c:v>36.175243686821922</c:v>
                </c:pt>
                <c:pt idx="30">
                  <c:v>51.803891719991334</c:v>
                </c:pt>
                <c:pt idx="31">
                  <c:v>60.495864125269328</c:v>
                </c:pt>
              </c:numCache>
            </c:numRef>
          </c:yVal>
          <c:smooth val="0"/>
          <c:extLst>
            <c:ext xmlns:c16="http://schemas.microsoft.com/office/drawing/2014/chart" uri="{C3380CC4-5D6E-409C-BE32-E72D297353CC}">
              <c16:uniqueId val="{00000000-393C-439C-BF92-680FFE19098C}"/>
            </c:ext>
          </c:extLst>
        </c:ser>
        <c:dLbls>
          <c:showLegendKey val="0"/>
          <c:showVal val="0"/>
          <c:showCatName val="0"/>
          <c:showSerName val="0"/>
          <c:showPercent val="0"/>
          <c:showBubbleSize val="0"/>
        </c:dLbls>
        <c:axId val="1052523376"/>
        <c:axId val="1052524032"/>
      </c:scatterChart>
      <c:scatterChart>
        <c:scatterStyle val="lineMarker"/>
        <c:varyColors val="0"/>
        <c:ser>
          <c:idx val="1"/>
          <c:order val="1"/>
          <c:spPr>
            <a:ln w="25400" cap="rnd">
              <a:noFill/>
              <a:round/>
            </a:ln>
            <a:effectLst/>
          </c:spPr>
          <c:marker>
            <c:symbol val="circle"/>
            <c:size val="3"/>
            <c:spPr>
              <a:solidFill>
                <a:schemeClr val="tx1"/>
              </a:solidFill>
              <a:ln w="9525">
                <a:noFill/>
              </a:ln>
              <a:effectLst/>
            </c:spPr>
          </c:marker>
          <c:xVal>
            <c:numRef>
              <c:f>'2.3. ábra'!$E$17:$E$48</c:f>
              <c:numCache>
                <c:formatCode>General</c:formatCode>
                <c:ptCount val="32"/>
                <c:pt idx="0">
                  <c:v>50.865740944834862</c:v>
                </c:pt>
                <c:pt idx="1">
                  <c:v>60.311489380142739</c:v>
                </c:pt>
                <c:pt idx="2">
                  <c:v>64.937270600015552</c:v>
                </c:pt>
                <c:pt idx="3">
                  <c:v>62.427161847189502</c:v>
                </c:pt>
                <c:pt idx="4">
                  <c:v>50.149032677302444</c:v>
                </c:pt>
                <c:pt idx="5">
                  <c:v>69.63865500966881</c:v>
                </c:pt>
                <c:pt idx="6">
                  <c:v>57.582429438445679</c:v>
                </c:pt>
                <c:pt idx="7">
                  <c:v>61.875024175015305</c:v>
                </c:pt>
                <c:pt idx="8">
                  <c:v>38.953814742223095</c:v>
                </c:pt>
                <c:pt idx="9">
                  <c:v>67.834055780983164</c:v>
                </c:pt>
                <c:pt idx="10">
                  <c:v>55.445097005050016</c:v>
                </c:pt>
                <c:pt idx="11">
                  <c:v>67.820287974474127</c:v>
                </c:pt>
                <c:pt idx="12">
                  <c:v>52.700666813017435</c:v>
                </c:pt>
                <c:pt idx="13">
                  <c:v>51.990887748355831</c:v>
                </c:pt>
                <c:pt idx="14">
                  <c:v>66.949736596066984</c:v>
                </c:pt>
                <c:pt idx="15">
                  <c:v>99.960574074245031</c:v>
                </c:pt>
                <c:pt idx="16">
                  <c:v>99.590259742696219</c:v>
                </c:pt>
                <c:pt idx="17">
                  <c:v>100</c:v>
                </c:pt>
                <c:pt idx="18">
                  <c:v>0</c:v>
                </c:pt>
                <c:pt idx="19">
                  <c:v>73.587619595566579</c:v>
                </c:pt>
                <c:pt idx="20">
                  <c:v>62.26571154757643</c:v>
                </c:pt>
                <c:pt idx="21">
                  <c:v>64.921990543309803</c:v>
                </c:pt>
                <c:pt idx="22">
                  <c:v>55.100690334767876</c:v>
                </c:pt>
                <c:pt idx="23">
                  <c:v>80.733546214492193</c:v>
                </c:pt>
                <c:pt idx="24">
                  <c:v>79.1548513284759</c:v>
                </c:pt>
                <c:pt idx="25">
                  <c:v>55.841002481263658</c:v>
                </c:pt>
                <c:pt idx="26">
                  <c:v>57.625138020190505</c:v>
                </c:pt>
                <c:pt idx="27">
                  <c:v>0</c:v>
                </c:pt>
                <c:pt idx="28">
                  <c:v>100</c:v>
                </c:pt>
                <c:pt idx="29">
                  <c:v>61.201755666294652</c:v>
                </c:pt>
                <c:pt idx="30">
                  <c:v>51.653560810000108</c:v>
                </c:pt>
                <c:pt idx="31">
                  <c:v>93.038228814018851</c:v>
                </c:pt>
              </c:numCache>
            </c:numRef>
          </c:xVal>
          <c:yVal>
            <c:numRef>
              <c:f>'2.3. ábra'!$F$17:$F$48</c:f>
              <c:numCache>
                <c:formatCode>General</c:formatCode>
                <c:ptCount val="32"/>
                <c:pt idx="0">
                  <c:v>65.082655697354198</c:v>
                </c:pt>
                <c:pt idx="1">
                  <c:v>59.538697648169261</c:v>
                </c:pt>
                <c:pt idx="2">
                  <c:v>46.356751843265862</c:v>
                </c:pt>
                <c:pt idx="3">
                  <c:v>67.112799516406554</c:v>
                </c:pt>
                <c:pt idx="4">
                  <c:v>73.766737416173456</c:v>
                </c:pt>
                <c:pt idx="5">
                  <c:v>40.310813056484015</c:v>
                </c:pt>
                <c:pt idx="6">
                  <c:v>49.520130450623093</c:v>
                </c:pt>
                <c:pt idx="7">
                  <c:v>46.82231910008143</c:v>
                </c:pt>
                <c:pt idx="8">
                  <c:v>44.132217988615032</c:v>
                </c:pt>
                <c:pt idx="9">
                  <c:v>77.602845306002948</c:v>
                </c:pt>
                <c:pt idx="10">
                  <c:v>56.19058859801838</c:v>
                </c:pt>
                <c:pt idx="11">
                  <c:v>42.847211185524948</c:v>
                </c:pt>
                <c:pt idx="12">
                  <c:v>49.371587088157476</c:v>
                </c:pt>
                <c:pt idx="13">
                  <c:v>85.389466187191772</c:v>
                </c:pt>
                <c:pt idx="14">
                  <c:v>43.872831014412398</c:v>
                </c:pt>
                <c:pt idx="15">
                  <c:v>0</c:v>
                </c:pt>
                <c:pt idx="16">
                  <c:v>0</c:v>
                </c:pt>
                <c:pt idx="17">
                  <c:v>75.55791931914581</c:v>
                </c:pt>
                <c:pt idx="18">
                  <c:v>0</c:v>
                </c:pt>
                <c:pt idx="19">
                  <c:v>21.709727667818974</c:v>
                </c:pt>
                <c:pt idx="20">
                  <c:v>25.356015544285786</c:v>
                </c:pt>
                <c:pt idx="21">
                  <c:v>38.593080733190767</c:v>
                </c:pt>
                <c:pt idx="22">
                  <c:v>67.601049014778553</c:v>
                </c:pt>
                <c:pt idx="23">
                  <c:v>46.375895674121885</c:v>
                </c:pt>
                <c:pt idx="24">
                  <c:v>33.669038095389212</c:v>
                </c:pt>
                <c:pt idx="25">
                  <c:v>59.288017751152609</c:v>
                </c:pt>
                <c:pt idx="26">
                  <c:v>64.803151326438197</c:v>
                </c:pt>
                <c:pt idx="27">
                  <c:v>0</c:v>
                </c:pt>
                <c:pt idx="28">
                  <c:v>3.4498472086466241</c:v>
                </c:pt>
                <c:pt idx="29">
                  <c:v>36.175243686821922</c:v>
                </c:pt>
                <c:pt idx="30">
                  <c:v>51.803891719991334</c:v>
                </c:pt>
                <c:pt idx="31">
                  <c:v>60.495864125269328</c:v>
                </c:pt>
              </c:numCache>
            </c:numRef>
          </c:yVal>
          <c:smooth val="0"/>
          <c:extLst>
            <c:ext xmlns:c16="http://schemas.microsoft.com/office/drawing/2014/chart" uri="{C3380CC4-5D6E-409C-BE32-E72D297353CC}">
              <c16:uniqueId val="{00000001-393C-439C-BF92-680FFE19098C}"/>
            </c:ext>
          </c:extLst>
        </c:ser>
        <c:dLbls>
          <c:showLegendKey val="0"/>
          <c:showVal val="0"/>
          <c:showCatName val="0"/>
          <c:showSerName val="0"/>
          <c:showPercent val="0"/>
          <c:showBubbleSize val="0"/>
        </c:dLbls>
        <c:axId val="1096956736"/>
        <c:axId val="1096950832"/>
      </c:scatterChart>
      <c:valAx>
        <c:axId val="1052523376"/>
        <c:scaling>
          <c:orientation val="minMax"/>
          <c:max val="100"/>
        </c:scaling>
        <c:delete val="0"/>
        <c:axPos val="b"/>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4032"/>
        <c:crosses val="autoZero"/>
        <c:crossBetween val="midCat"/>
        <c:majorUnit val="10"/>
      </c:valAx>
      <c:valAx>
        <c:axId val="1052524032"/>
        <c:scaling>
          <c:orientation val="minMax"/>
          <c:max val="100"/>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3376"/>
        <c:crosses val="autoZero"/>
        <c:crossBetween val="midCat"/>
      </c:valAx>
      <c:valAx>
        <c:axId val="1096950832"/>
        <c:scaling>
          <c:orientation val="minMax"/>
          <c:max val="100"/>
        </c:scaling>
        <c:delete val="0"/>
        <c:axPos val="r"/>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96956736"/>
        <c:crosses val="max"/>
        <c:crossBetween val="midCat"/>
        <c:majorUnit val="10"/>
      </c:valAx>
      <c:valAx>
        <c:axId val="1096956736"/>
        <c:scaling>
          <c:orientation val="minMax"/>
        </c:scaling>
        <c:delete val="1"/>
        <c:axPos val="b"/>
        <c:numFmt formatCode="General" sourceLinked="1"/>
        <c:majorTickMark val="out"/>
        <c:minorTickMark val="none"/>
        <c:tickLblPos val="nextTo"/>
        <c:crossAx val="1096950832"/>
        <c:crosses val="autoZero"/>
        <c:crossBetween val="midCat"/>
      </c:valAx>
      <c:spPr>
        <a:noFill/>
        <a:ln>
          <a:solidFill>
            <a:schemeClr val="bg1">
              <a:alpha val="5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'4.2. ábra'!$H$9</c:f>
              <c:strCache>
                <c:ptCount val="1"/>
                <c:pt idx="0">
                  <c:v>Single Family Home</c:v>
                </c:pt>
              </c:strCache>
            </c:strRef>
          </c:tx>
          <c:spPr>
            <a:solidFill>
              <a:schemeClr val="accent1"/>
            </a:solidFill>
            <a:ln>
              <a:noFill/>
            </a:ln>
            <a:effectLst/>
          </c:spPr>
          <c:invertIfNegative val="0"/>
          <c:cat>
            <c:multiLvlStrRef>
              <c:f>'4.2. ábra'!$D$11:$E$20</c:f>
              <c:multiLvlStrCache>
                <c:ptCount val="10"/>
                <c:lvl>
                  <c:pt idx="0">
                    <c:v>Q1</c:v>
                  </c:pt>
                  <c:pt idx="1">
                    <c:v>Q2</c:v>
                  </c:pt>
                  <c:pt idx="2">
                    <c:v>Q3</c:v>
                  </c:pt>
                  <c:pt idx="3">
                    <c:v>Q4</c:v>
                  </c:pt>
                  <c:pt idx="4">
                    <c:v>Q5</c:v>
                  </c:pt>
                  <c:pt idx="5">
                    <c:v>Q1</c:v>
                  </c:pt>
                  <c:pt idx="6">
                    <c:v>Q2</c:v>
                  </c:pt>
                  <c:pt idx="7">
                    <c:v>Q3</c:v>
                  </c:pt>
                  <c:pt idx="8">
                    <c:v>Q4</c:v>
                  </c:pt>
                  <c:pt idx="9">
                    <c:v>Q5</c:v>
                  </c:pt>
                </c:lvl>
                <c:lvl>
                  <c:pt idx="0">
                    <c:v>CC EPC label</c:v>
                  </c:pt>
                  <c:pt idx="5">
                    <c:v>30% reduction</c:v>
                  </c:pt>
                </c:lvl>
              </c:multiLvlStrCache>
            </c:multiLvlStrRef>
          </c:cat>
          <c:val>
            <c:numRef>
              <c:f>'4.2. ábra'!$H$11:$H$20</c:f>
              <c:numCache>
                <c:formatCode>General</c:formatCode>
                <c:ptCount val="10"/>
                <c:pt idx="0">
                  <c:v>-2.1999999999999997</c:v>
                </c:pt>
                <c:pt idx="1">
                  <c:v>-1.5</c:v>
                </c:pt>
                <c:pt idx="2">
                  <c:v>-1.5</c:v>
                </c:pt>
                <c:pt idx="3">
                  <c:v>-1.3</c:v>
                </c:pt>
                <c:pt idx="4">
                  <c:v>-0.89999999999999991</c:v>
                </c:pt>
                <c:pt idx="5">
                  <c:v>-0.6</c:v>
                </c:pt>
                <c:pt idx="6">
                  <c:v>-0.4</c:v>
                </c:pt>
                <c:pt idx="7">
                  <c:v>-0.5</c:v>
                </c:pt>
                <c:pt idx="8">
                  <c:v>-0.4</c:v>
                </c:pt>
                <c:pt idx="9">
                  <c:v>-0.3</c:v>
                </c:pt>
              </c:numCache>
            </c:numRef>
          </c:val>
          <c:extLst>
            <c:ext xmlns:c16="http://schemas.microsoft.com/office/drawing/2014/chart" uri="{C3380CC4-5D6E-409C-BE32-E72D297353CC}">
              <c16:uniqueId val="{00000000-5E74-4300-98EF-B7118BAE2EFA}"/>
            </c:ext>
          </c:extLst>
        </c:ser>
        <c:ser>
          <c:idx val="1"/>
          <c:order val="1"/>
          <c:tx>
            <c:strRef>
              <c:f>'4.2. ábra'!$I$9</c:f>
              <c:strCache>
                <c:ptCount val="1"/>
                <c:pt idx="0">
                  <c:v>Apartment building</c:v>
                </c:pt>
              </c:strCache>
            </c:strRef>
          </c:tx>
          <c:spPr>
            <a:solidFill>
              <a:schemeClr val="accent5"/>
            </a:solidFill>
            <a:ln>
              <a:noFill/>
            </a:ln>
            <a:effectLst/>
          </c:spPr>
          <c:invertIfNegative val="0"/>
          <c:cat>
            <c:multiLvlStrRef>
              <c:f>'4.2. ábra'!$D$11:$E$20</c:f>
              <c:multiLvlStrCache>
                <c:ptCount val="10"/>
                <c:lvl>
                  <c:pt idx="0">
                    <c:v>Q1</c:v>
                  </c:pt>
                  <c:pt idx="1">
                    <c:v>Q2</c:v>
                  </c:pt>
                  <c:pt idx="2">
                    <c:v>Q3</c:v>
                  </c:pt>
                  <c:pt idx="3">
                    <c:v>Q4</c:v>
                  </c:pt>
                  <c:pt idx="4">
                    <c:v>Q5</c:v>
                  </c:pt>
                  <c:pt idx="5">
                    <c:v>Q1</c:v>
                  </c:pt>
                  <c:pt idx="6">
                    <c:v>Q2</c:v>
                  </c:pt>
                  <c:pt idx="7">
                    <c:v>Q3</c:v>
                  </c:pt>
                  <c:pt idx="8">
                    <c:v>Q4</c:v>
                  </c:pt>
                  <c:pt idx="9">
                    <c:v>Q5</c:v>
                  </c:pt>
                </c:lvl>
                <c:lvl>
                  <c:pt idx="0">
                    <c:v>CC EPC label</c:v>
                  </c:pt>
                  <c:pt idx="5">
                    <c:v>30% reduction</c:v>
                  </c:pt>
                </c:lvl>
              </c:multiLvlStrCache>
            </c:multiLvlStrRef>
          </c:cat>
          <c:val>
            <c:numRef>
              <c:f>'4.2. ábra'!$I$11:$I$20</c:f>
              <c:numCache>
                <c:formatCode>General</c:formatCode>
                <c:ptCount val="10"/>
                <c:pt idx="0">
                  <c:v>-1.3</c:v>
                </c:pt>
                <c:pt idx="1">
                  <c:v>-0.89999999999999991</c:v>
                </c:pt>
                <c:pt idx="2">
                  <c:v>-0.89999999999999991</c:v>
                </c:pt>
                <c:pt idx="3">
                  <c:v>-0.89999999999999991</c:v>
                </c:pt>
                <c:pt idx="4">
                  <c:v>-0.70000000000000007</c:v>
                </c:pt>
                <c:pt idx="5">
                  <c:v>-1.0999999999999999</c:v>
                </c:pt>
                <c:pt idx="6">
                  <c:v>-0.8</c:v>
                </c:pt>
                <c:pt idx="7">
                  <c:v>-0.8</c:v>
                </c:pt>
                <c:pt idx="8">
                  <c:v>-0.8</c:v>
                </c:pt>
                <c:pt idx="9">
                  <c:v>-0.6</c:v>
                </c:pt>
              </c:numCache>
            </c:numRef>
          </c:val>
          <c:extLst>
            <c:ext xmlns:c16="http://schemas.microsoft.com/office/drawing/2014/chart" uri="{C3380CC4-5D6E-409C-BE32-E72D297353CC}">
              <c16:uniqueId val="{00000001-5E74-4300-98EF-B7118BAE2EFA}"/>
            </c:ext>
          </c:extLst>
        </c:ser>
        <c:ser>
          <c:idx val="2"/>
          <c:order val="2"/>
          <c:tx>
            <c:strRef>
              <c:f>'4.2. ábra'!$J$9</c:f>
              <c:strCache>
                <c:ptCount val="1"/>
                <c:pt idx="0">
                  <c:v>Multi-Family Home</c:v>
                </c:pt>
              </c:strCache>
            </c:strRef>
          </c:tx>
          <c:spPr>
            <a:solidFill>
              <a:schemeClr val="accent3"/>
            </a:solidFill>
            <a:ln>
              <a:noFill/>
            </a:ln>
            <a:effectLst/>
          </c:spPr>
          <c:invertIfNegative val="0"/>
          <c:cat>
            <c:multiLvlStrRef>
              <c:f>'4.2. ábra'!$D$11:$E$20</c:f>
              <c:multiLvlStrCache>
                <c:ptCount val="10"/>
                <c:lvl>
                  <c:pt idx="0">
                    <c:v>Q1</c:v>
                  </c:pt>
                  <c:pt idx="1">
                    <c:v>Q2</c:v>
                  </c:pt>
                  <c:pt idx="2">
                    <c:v>Q3</c:v>
                  </c:pt>
                  <c:pt idx="3">
                    <c:v>Q4</c:v>
                  </c:pt>
                  <c:pt idx="4">
                    <c:v>Q5</c:v>
                  </c:pt>
                  <c:pt idx="5">
                    <c:v>Q1</c:v>
                  </c:pt>
                  <c:pt idx="6">
                    <c:v>Q2</c:v>
                  </c:pt>
                  <c:pt idx="7">
                    <c:v>Q3</c:v>
                  </c:pt>
                  <c:pt idx="8">
                    <c:v>Q4</c:v>
                  </c:pt>
                  <c:pt idx="9">
                    <c:v>Q5</c:v>
                  </c:pt>
                </c:lvl>
                <c:lvl>
                  <c:pt idx="0">
                    <c:v>CC EPC label</c:v>
                  </c:pt>
                  <c:pt idx="5">
                    <c:v>30% reduction</c:v>
                  </c:pt>
                </c:lvl>
              </c:multiLvlStrCache>
            </c:multiLvlStrRef>
          </c:cat>
          <c:val>
            <c:numRef>
              <c:f>'4.2. ábra'!$J$11:$J$20</c:f>
              <c:numCache>
                <c:formatCode>General</c:formatCode>
                <c:ptCount val="10"/>
                <c:pt idx="0">
                  <c:v>-1.2</c:v>
                </c:pt>
                <c:pt idx="1">
                  <c:v>-1</c:v>
                </c:pt>
                <c:pt idx="2">
                  <c:v>-1.2</c:v>
                </c:pt>
                <c:pt idx="3">
                  <c:v>-0.70000000000000007</c:v>
                </c:pt>
                <c:pt idx="4">
                  <c:v>-0.8</c:v>
                </c:pt>
                <c:pt idx="5">
                  <c:v>-0.70000000000000007</c:v>
                </c:pt>
                <c:pt idx="6">
                  <c:v>-0.6</c:v>
                </c:pt>
                <c:pt idx="7">
                  <c:v>-0.8</c:v>
                </c:pt>
                <c:pt idx="8">
                  <c:v>-0.4</c:v>
                </c:pt>
                <c:pt idx="9">
                  <c:v>-0.6</c:v>
                </c:pt>
              </c:numCache>
            </c:numRef>
          </c:val>
          <c:extLst>
            <c:ext xmlns:c16="http://schemas.microsoft.com/office/drawing/2014/chart" uri="{C3380CC4-5D6E-409C-BE32-E72D297353CC}">
              <c16:uniqueId val="{00000002-5E74-4300-98EF-B7118BAE2EFA}"/>
            </c:ext>
          </c:extLst>
        </c:ser>
        <c:dLbls>
          <c:showLegendKey val="0"/>
          <c:showVal val="0"/>
          <c:showCatName val="0"/>
          <c:showSerName val="0"/>
          <c:showPercent val="0"/>
          <c:showBubbleSize val="0"/>
        </c:dLbls>
        <c:gapWidth val="219"/>
        <c:overlap val="-27"/>
        <c:axId val="1214585016"/>
        <c:axId val="1214587640"/>
      </c:barChart>
      <c:barChart>
        <c:barDir val="col"/>
        <c:grouping val="clustered"/>
        <c:varyColors val="0"/>
        <c:ser>
          <c:idx val="3"/>
          <c:order val="3"/>
          <c:tx>
            <c:strRef>
              <c:f>'4.2. ábra'!$K$10</c:f>
              <c:strCache>
                <c:ptCount val="1"/>
              </c:strCache>
            </c:strRef>
          </c:tx>
          <c:spPr>
            <a:noFill/>
            <a:ln>
              <a:noFill/>
            </a:ln>
            <a:effectLst/>
          </c:spPr>
          <c:invertIfNegative val="0"/>
          <c:cat>
            <c:multiLvlStrRef>
              <c:f>'4.2. ábra'!$F$11:$G$20</c:f>
              <c:multiLvlStrCache>
                <c:ptCount val="10"/>
                <c:lvl>
                  <c:pt idx="0">
                    <c:v>Q1</c:v>
                  </c:pt>
                  <c:pt idx="1">
                    <c:v>Q2</c:v>
                  </c:pt>
                  <c:pt idx="2">
                    <c:v>Q3</c:v>
                  </c:pt>
                  <c:pt idx="3">
                    <c:v>Q4</c:v>
                  </c:pt>
                  <c:pt idx="4">
                    <c:v>Q5</c:v>
                  </c:pt>
                  <c:pt idx="5">
                    <c:v>Q1</c:v>
                  </c:pt>
                  <c:pt idx="6">
                    <c:v>Q2</c:v>
                  </c:pt>
                  <c:pt idx="7">
                    <c:v>Q3</c:v>
                  </c:pt>
                  <c:pt idx="8">
                    <c:v>Q4</c:v>
                  </c:pt>
                  <c:pt idx="9">
                    <c:v>Q5</c:v>
                  </c:pt>
                </c:lvl>
                <c:lvl>
                  <c:pt idx="0">
                    <c:v>CC besorolás</c:v>
                  </c:pt>
                  <c:pt idx="5">
                    <c:v>30% csökkentés</c:v>
                  </c:pt>
                </c:lvl>
              </c:multiLvlStrCache>
            </c:multiLvlStrRef>
          </c:cat>
          <c:val>
            <c:numRef>
              <c:f>'4.2. ábra'!$K$11:$K$20</c:f>
              <c:numCache>
                <c:formatCode>General</c:formatCode>
                <c:ptCount val="10"/>
                <c:pt idx="0">
                  <c:v>-1.2</c:v>
                </c:pt>
                <c:pt idx="1">
                  <c:v>-1</c:v>
                </c:pt>
                <c:pt idx="2">
                  <c:v>-1.2</c:v>
                </c:pt>
                <c:pt idx="3">
                  <c:v>-0.70000000000000007</c:v>
                </c:pt>
                <c:pt idx="4">
                  <c:v>-0.8</c:v>
                </c:pt>
                <c:pt idx="5">
                  <c:v>-0.70000000000000007</c:v>
                </c:pt>
                <c:pt idx="6">
                  <c:v>-0.6</c:v>
                </c:pt>
                <c:pt idx="7">
                  <c:v>-0.8</c:v>
                </c:pt>
                <c:pt idx="8">
                  <c:v>-0.4</c:v>
                </c:pt>
                <c:pt idx="9">
                  <c:v>-0.6</c:v>
                </c:pt>
              </c:numCache>
            </c:numRef>
          </c:val>
          <c:extLst>
            <c:ext xmlns:c16="http://schemas.microsoft.com/office/drawing/2014/chart" uri="{C3380CC4-5D6E-409C-BE32-E72D297353CC}">
              <c16:uniqueId val="{00000003-5E74-4300-98EF-B7118BAE2EFA}"/>
            </c:ext>
          </c:extLst>
        </c:ser>
        <c:dLbls>
          <c:showLegendKey val="0"/>
          <c:showVal val="0"/>
          <c:showCatName val="0"/>
          <c:showSerName val="0"/>
          <c:showPercent val="0"/>
          <c:showBubbleSize val="0"/>
        </c:dLbls>
        <c:gapWidth val="219"/>
        <c:overlap val="-27"/>
        <c:axId val="588363432"/>
        <c:axId val="588363104"/>
      </c:barChart>
      <c:catAx>
        <c:axId val="1214585016"/>
        <c:scaling>
          <c:orientation val="minMax"/>
        </c:scaling>
        <c:delete val="0"/>
        <c:axPos val="b"/>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high"/>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14587640"/>
        <c:crosses val="autoZero"/>
        <c:auto val="1"/>
        <c:lblAlgn val="ctr"/>
        <c:lblOffset val="100"/>
        <c:tickMarkSkip val="1"/>
        <c:noMultiLvlLbl val="0"/>
      </c:catAx>
      <c:valAx>
        <c:axId val="1214587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14585016"/>
        <c:crosses val="autoZero"/>
        <c:crossBetween val="between"/>
      </c:valAx>
      <c:valAx>
        <c:axId val="588363104"/>
        <c:scaling>
          <c:orientation val="minMax"/>
          <c:min val="-2.5"/>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88363432"/>
        <c:crosses val="max"/>
        <c:crossBetween val="between"/>
      </c:valAx>
      <c:catAx>
        <c:axId val="588363432"/>
        <c:scaling>
          <c:orientation val="minMax"/>
        </c:scaling>
        <c:delete val="1"/>
        <c:axPos val="b"/>
        <c:numFmt formatCode="General" sourceLinked="1"/>
        <c:majorTickMark val="out"/>
        <c:minorTickMark val="none"/>
        <c:tickLblPos val="nextTo"/>
        <c:crossAx val="5883631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hu-HU"/>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0.10185185185185185"/>
          <c:w val="0.90286351706036749"/>
          <c:h val="0.79074876057159504"/>
        </c:manualLayout>
      </c:layout>
      <c:lineChart>
        <c:grouping val="standard"/>
        <c:varyColors val="0"/>
        <c:ser>
          <c:idx val="0"/>
          <c:order val="0"/>
          <c:spPr>
            <a:ln w="28575" cap="rnd">
              <a:solidFill>
                <a:schemeClr val="accent1"/>
              </a:solidFill>
              <a:round/>
            </a:ln>
            <a:effectLst/>
          </c:spPr>
          <c:marker>
            <c:symbol val="none"/>
          </c:marker>
          <c:cat>
            <c:numRef>
              <c:f>'4.3. ábra'!$D$10:$D$154</c:f>
              <c:numCache>
                <c:formatCode>m/d/yyyy</c:formatCode>
                <c:ptCount val="145"/>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numCache>
            </c:numRef>
          </c:cat>
          <c:val>
            <c:numRef>
              <c:f>'4.3. ábra'!$E$10:$E$154</c:f>
              <c:numCache>
                <c:formatCode>General</c:formatCode>
                <c:ptCount val="145"/>
                <c:pt idx="0">
                  <c:v>11.46</c:v>
                </c:pt>
                <c:pt idx="1">
                  <c:v>13</c:v>
                </c:pt>
                <c:pt idx="2">
                  <c:v>12.83</c:v>
                </c:pt>
                <c:pt idx="3">
                  <c:v>15.95</c:v>
                </c:pt>
                <c:pt idx="4">
                  <c:v>15.1</c:v>
                </c:pt>
                <c:pt idx="5">
                  <c:v>15.26</c:v>
                </c:pt>
                <c:pt idx="6">
                  <c:v>14.05</c:v>
                </c:pt>
                <c:pt idx="7">
                  <c:v>15.31</c:v>
                </c:pt>
                <c:pt idx="8">
                  <c:v>15.45</c:v>
                </c:pt>
                <c:pt idx="9">
                  <c:v>14.61</c:v>
                </c:pt>
                <c:pt idx="10">
                  <c:v>14.75</c:v>
                </c:pt>
                <c:pt idx="11">
                  <c:v>14.2</c:v>
                </c:pt>
                <c:pt idx="12">
                  <c:v>14.9</c:v>
                </c:pt>
                <c:pt idx="13">
                  <c:v>15.46</c:v>
                </c:pt>
                <c:pt idx="14">
                  <c:v>17.3</c:v>
                </c:pt>
                <c:pt idx="15">
                  <c:v>17.239999999999998</c:v>
                </c:pt>
                <c:pt idx="16">
                  <c:v>16.690000000000001</c:v>
                </c:pt>
                <c:pt idx="17">
                  <c:v>13.2</c:v>
                </c:pt>
                <c:pt idx="18">
                  <c:v>12.15</c:v>
                </c:pt>
                <c:pt idx="19">
                  <c:v>12.95</c:v>
                </c:pt>
                <c:pt idx="20">
                  <c:v>10.8</c:v>
                </c:pt>
                <c:pt idx="21">
                  <c:v>10.220000000000001</c:v>
                </c:pt>
                <c:pt idx="22">
                  <c:v>8.32</c:v>
                </c:pt>
                <c:pt idx="23">
                  <c:v>7.4</c:v>
                </c:pt>
                <c:pt idx="24">
                  <c:v>8</c:v>
                </c:pt>
                <c:pt idx="25">
                  <c:v>8.9</c:v>
                </c:pt>
                <c:pt idx="26">
                  <c:v>6.86</c:v>
                </c:pt>
                <c:pt idx="27">
                  <c:v>7.53</c:v>
                </c:pt>
                <c:pt idx="28">
                  <c:v>6.47</c:v>
                </c:pt>
                <c:pt idx="29">
                  <c:v>8.2799999999999994</c:v>
                </c:pt>
                <c:pt idx="30">
                  <c:v>6.84</c:v>
                </c:pt>
                <c:pt idx="31">
                  <c:v>7.78</c:v>
                </c:pt>
                <c:pt idx="32">
                  <c:v>7.87</c:v>
                </c:pt>
                <c:pt idx="33">
                  <c:v>8.2100000000000009</c:v>
                </c:pt>
                <c:pt idx="34">
                  <c:v>6.85</c:v>
                </c:pt>
                <c:pt idx="35">
                  <c:v>6.75</c:v>
                </c:pt>
                <c:pt idx="36">
                  <c:v>3.58</c:v>
                </c:pt>
                <c:pt idx="37">
                  <c:v>4.91</c:v>
                </c:pt>
                <c:pt idx="38">
                  <c:v>4.8</c:v>
                </c:pt>
                <c:pt idx="39">
                  <c:v>3.22</c:v>
                </c:pt>
                <c:pt idx="40">
                  <c:v>3.82</c:v>
                </c:pt>
                <c:pt idx="41">
                  <c:v>4.4000000000000004</c:v>
                </c:pt>
                <c:pt idx="42">
                  <c:v>4.3</c:v>
                </c:pt>
                <c:pt idx="43">
                  <c:v>4.58</c:v>
                </c:pt>
                <c:pt idx="44">
                  <c:v>5.25</c:v>
                </c:pt>
                <c:pt idx="45">
                  <c:v>5.0199999999999996</c:v>
                </c:pt>
                <c:pt idx="46">
                  <c:v>4.38</c:v>
                </c:pt>
                <c:pt idx="47">
                  <c:v>4.93</c:v>
                </c:pt>
                <c:pt idx="48">
                  <c:v>5.62</c:v>
                </c:pt>
                <c:pt idx="49">
                  <c:v>7.15</c:v>
                </c:pt>
                <c:pt idx="50">
                  <c:v>4.6399999999999997</c:v>
                </c:pt>
                <c:pt idx="51">
                  <c:v>5.37</c:v>
                </c:pt>
                <c:pt idx="52">
                  <c:v>5.25</c:v>
                </c:pt>
                <c:pt idx="53">
                  <c:v>5.87</c:v>
                </c:pt>
                <c:pt idx="54">
                  <c:v>6.05</c:v>
                </c:pt>
                <c:pt idx="55">
                  <c:v>6.4</c:v>
                </c:pt>
                <c:pt idx="56">
                  <c:v>5.82</c:v>
                </c:pt>
                <c:pt idx="57">
                  <c:v>6.35</c:v>
                </c:pt>
                <c:pt idx="58">
                  <c:v>7.03</c:v>
                </c:pt>
                <c:pt idx="59">
                  <c:v>7.15</c:v>
                </c:pt>
                <c:pt idx="60">
                  <c:v>7.15</c:v>
                </c:pt>
                <c:pt idx="61">
                  <c:v>7.15</c:v>
                </c:pt>
                <c:pt idx="62">
                  <c:v>6.94</c:v>
                </c:pt>
                <c:pt idx="63">
                  <c:v>7.52</c:v>
                </c:pt>
                <c:pt idx="64">
                  <c:v>7.3</c:v>
                </c:pt>
                <c:pt idx="65">
                  <c:v>7.4</c:v>
                </c:pt>
                <c:pt idx="66">
                  <c:v>7.86</c:v>
                </c:pt>
                <c:pt idx="67">
                  <c:v>8.08</c:v>
                </c:pt>
                <c:pt idx="68">
                  <c:v>8.14</c:v>
                </c:pt>
                <c:pt idx="69">
                  <c:v>8.59</c:v>
                </c:pt>
                <c:pt idx="70">
                  <c:v>8.6</c:v>
                </c:pt>
                <c:pt idx="71">
                  <c:v>8.2899999999999991</c:v>
                </c:pt>
                <c:pt idx="72">
                  <c:v>6.1</c:v>
                </c:pt>
                <c:pt idx="73">
                  <c:v>4.99</c:v>
                </c:pt>
                <c:pt idx="74">
                  <c:v>5.21</c:v>
                </c:pt>
                <c:pt idx="75">
                  <c:v>6.17</c:v>
                </c:pt>
                <c:pt idx="76">
                  <c:v>6.03</c:v>
                </c:pt>
                <c:pt idx="77">
                  <c:v>4.5</c:v>
                </c:pt>
                <c:pt idx="78">
                  <c:v>4.43</c:v>
                </c:pt>
                <c:pt idx="79">
                  <c:v>4.5</c:v>
                </c:pt>
                <c:pt idx="80">
                  <c:v>4.95</c:v>
                </c:pt>
                <c:pt idx="81">
                  <c:v>5.78</c:v>
                </c:pt>
                <c:pt idx="82">
                  <c:v>4.5</c:v>
                </c:pt>
                <c:pt idx="83">
                  <c:v>5.65</c:v>
                </c:pt>
                <c:pt idx="84">
                  <c:v>5.23</c:v>
                </c:pt>
                <c:pt idx="85">
                  <c:v>5.18</c:v>
                </c:pt>
                <c:pt idx="86">
                  <c:v>4.88</c:v>
                </c:pt>
                <c:pt idx="87">
                  <c:v>4.53</c:v>
                </c:pt>
                <c:pt idx="88">
                  <c:v>5</c:v>
                </c:pt>
                <c:pt idx="89">
                  <c:v>5.07</c:v>
                </c:pt>
                <c:pt idx="90">
                  <c:v>5.24</c:v>
                </c:pt>
                <c:pt idx="91">
                  <c:v>5.92</c:v>
                </c:pt>
                <c:pt idx="92">
                  <c:v>7.15</c:v>
                </c:pt>
                <c:pt idx="93">
                  <c:v>7.36</c:v>
                </c:pt>
                <c:pt idx="94">
                  <c:v>7.62</c:v>
                </c:pt>
                <c:pt idx="95">
                  <c:v>7.53</c:v>
                </c:pt>
                <c:pt idx="96">
                  <c:v>8.85</c:v>
                </c:pt>
                <c:pt idx="97">
                  <c:v>10.1</c:v>
                </c:pt>
                <c:pt idx="98">
                  <c:v>13.28</c:v>
                </c:pt>
                <c:pt idx="99">
                  <c:v>13.63</c:v>
                </c:pt>
                <c:pt idx="100">
                  <c:v>15.01</c:v>
                </c:pt>
                <c:pt idx="101">
                  <c:v>14.91</c:v>
                </c:pt>
                <c:pt idx="102">
                  <c:v>16.96</c:v>
                </c:pt>
                <c:pt idx="103">
                  <c:v>21.18</c:v>
                </c:pt>
                <c:pt idx="104">
                  <c:v>19.940000000000001</c:v>
                </c:pt>
                <c:pt idx="105">
                  <c:v>15.92</c:v>
                </c:pt>
                <c:pt idx="106">
                  <c:v>20.49</c:v>
                </c:pt>
                <c:pt idx="107">
                  <c:v>24.35</c:v>
                </c:pt>
                <c:pt idx="108">
                  <c:v>22.48</c:v>
                </c:pt>
                <c:pt idx="109">
                  <c:v>20.91</c:v>
                </c:pt>
                <c:pt idx="110">
                  <c:v>21.84</c:v>
                </c:pt>
                <c:pt idx="111">
                  <c:v>25.96</c:v>
                </c:pt>
                <c:pt idx="112">
                  <c:v>25.35</c:v>
                </c:pt>
                <c:pt idx="113">
                  <c:v>27.17</c:v>
                </c:pt>
                <c:pt idx="114">
                  <c:v>28.08</c:v>
                </c:pt>
                <c:pt idx="115">
                  <c:v>26.9</c:v>
                </c:pt>
                <c:pt idx="116">
                  <c:v>25.18</c:v>
                </c:pt>
                <c:pt idx="117">
                  <c:v>25.67</c:v>
                </c:pt>
                <c:pt idx="118">
                  <c:v>25.06</c:v>
                </c:pt>
                <c:pt idx="119">
                  <c:v>26.3</c:v>
                </c:pt>
                <c:pt idx="120">
                  <c:v>23.59</c:v>
                </c:pt>
                <c:pt idx="121">
                  <c:v>23.52</c:v>
                </c:pt>
                <c:pt idx="122">
                  <c:v>17.829999999999998</c:v>
                </c:pt>
                <c:pt idx="123">
                  <c:v>20.079999999999998</c:v>
                </c:pt>
                <c:pt idx="124">
                  <c:v>21.55</c:v>
                </c:pt>
                <c:pt idx="125">
                  <c:v>27.01</c:v>
                </c:pt>
                <c:pt idx="126">
                  <c:v>26.39</c:v>
                </c:pt>
                <c:pt idx="127">
                  <c:v>26.64</c:v>
                </c:pt>
                <c:pt idx="128">
                  <c:v>27.77</c:v>
                </c:pt>
                <c:pt idx="129">
                  <c:v>23.57</c:v>
                </c:pt>
                <c:pt idx="130">
                  <c:v>27.27</c:v>
                </c:pt>
                <c:pt idx="131">
                  <c:v>30.67</c:v>
                </c:pt>
                <c:pt idx="132">
                  <c:v>33.61</c:v>
                </c:pt>
                <c:pt idx="133">
                  <c:v>37.56</c:v>
                </c:pt>
                <c:pt idx="134">
                  <c:v>42.75</c:v>
                </c:pt>
                <c:pt idx="135">
                  <c:v>48.25</c:v>
                </c:pt>
                <c:pt idx="136">
                  <c:v>54.1</c:v>
                </c:pt>
                <c:pt idx="137">
                  <c:v>55.9</c:v>
                </c:pt>
                <c:pt idx="138">
                  <c:v>53.4</c:v>
                </c:pt>
                <c:pt idx="139">
                  <c:v>57.59</c:v>
                </c:pt>
                <c:pt idx="140">
                  <c:v>61.5</c:v>
                </c:pt>
                <c:pt idx="141">
                  <c:v>59.55</c:v>
                </c:pt>
                <c:pt idx="142">
                  <c:v>74.87</c:v>
                </c:pt>
                <c:pt idx="143">
                  <c:v>74.87</c:v>
                </c:pt>
                <c:pt idx="144">
                  <c:v>81.849999999999994</c:v>
                </c:pt>
              </c:numCache>
            </c:numRef>
          </c:val>
          <c:smooth val="0"/>
          <c:extLst>
            <c:ext xmlns:c16="http://schemas.microsoft.com/office/drawing/2014/chart" uri="{C3380CC4-5D6E-409C-BE32-E72D297353CC}">
              <c16:uniqueId val="{00000000-1F36-47BC-9554-B7CA964FF4D2}"/>
            </c:ext>
          </c:extLst>
        </c:ser>
        <c:dLbls>
          <c:showLegendKey val="0"/>
          <c:showVal val="0"/>
          <c:showCatName val="0"/>
          <c:showSerName val="0"/>
          <c:showPercent val="0"/>
          <c:showBubbleSize val="0"/>
        </c:dLbls>
        <c:marker val="1"/>
        <c:smooth val="0"/>
        <c:axId val="1324956568"/>
        <c:axId val="1324953288"/>
      </c:lineChart>
      <c:lineChart>
        <c:grouping val="standard"/>
        <c:varyColors val="0"/>
        <c:ser>
          <c:idx val="1"/>
          <c:order val="1"/>
          <c:spPr>
            <a:ln w="28575" cap="rnd">
              <a:solidFill>
                <a:schemeClr val="tx1">
                  <a:alpha val="0"/>
                </a:schemeClr>
              </a:solidFill>
              <a:round/>
            </a:ln>
            <a:effectLst/>
          </c:spPr>
          <c:marker>
            <c:symbol val="none"/>
          </c:marker>
          <c:cat>
            <c:numRef>
              <c:f>'4.3. ábra'!$D$10:$D$154</c:f>
              <c:numCache>
                <c:formatCode>m/d/yyyy</c:formatCode>
                <c:ptCount val="145"/>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numCache>
            </c:numRef>
          </c:cat>
          <c:val>
            <c:numRef>
              <c:f>'4.3. ábra'!$F$10:$F$154</c:f>
              <c:numCache>
                <c:formatCode>General</c:formatCode>
                <c:ptCount val="145"/>
                <c:pt idx="0">
                  <c:v>11.46</c:v>
                </c:pt>
                <c:pt idx="1">
                  <c:v>11.46</c:v>
                </c:pt>
                <c:pt idx="2">
                  <c:v>11.46</c:v>
                </c:pt>
                <c:pt idx="3">
                  <c:v>11.46</c:v>
                </c:pt>
                <c:pt idx="4">
                  <c:v>11.46</c:v>
                </c:pt>
                <c:pt idx="5">
                  <c:v>11.46</c:v>
                </c:pt>
                <c:pt idx="6">
                  <c:v>11.46</c:v>
                </c:pt>
                <c:pt idx="7">
                  <c:v>11.46</c:v>
                </c:pt>
                <c:pt idx="8">
                  <c:v>11.46</c:v>
                </c:pt>
                <c:pt idx="9">
                  <c:v>11.46</c:v>
                </c:pt>
                <c:pt idx="10">
                  <c:v>11.46</c:v>
                </c:pt>
                <c:pt idx="11">
                  <c:v>11.46</c:v>
                </c:pt>
                <c:pt idx="12">
                  <c:v>11.46</c:v>
                </c:pt>
                <c:pt idx="13">
                  <c:v>11.46</c:v>
                </c:pt>
                <c:pt idx="14">
                  <c:v>11.46</c:v>
                </c:pt>
                <c:pt idx="15">
                  <c:v>11.46</c:v>
                </c:pt>
                <c:pt idx="16">
                  <c:v>11.46</c:v>
                </c:pt>
                <c:pt idx="17">
                  <c:v>11.46</c:v>
                </c:pt>
                <c:pt idx="18">
                  <c:v>11.46</c:v>
                </c:pt>
                <c:pt idx="19">
                  <c:v>11.46</c:v>
                </c:pt>
                <c:pt idx="20">
                  <c:v>11.46</c:v>
                </c:pt>
                <c:pt idx="21">
                  <c:v>11.46</c:v>
                </c:pt>
                <c:pt idx="22">
                  <c:v>11.46</c:v>
                </c:pt>
                <c:pt idx="23">
                  <c:v>11.46</c:v>
                </c:pt>
                <c:pt idx="24">
                  <c:v>11.46</c:v>
                </c:pt>
                <c:pt idx="25">
                  <c:v>11.46</c:v>
                </c:pt>
                <c:pt idx="26">
                  <c:v>11.46</c:v>
                </c:pt>
                <c:pt idx="27">
                  <c:v>11.46</c:v>
                </c:pt>
                <c:pt idx="28">
                  <c:v>11.46</c:v>
                </c:pt>
                <c:pt idx="29">
                  <c:v>11.46</c:v>
                </c:pt>
                <c:pt idx="30">
                  <c:v>11.46</c:v>
                </c:pt>
                <c:pt idx="31">
                  <c:v>11.46</c:v>
                </c:pt>
                <c:pt idx="32">
                  <c:v>11.46</c:v>
                </c:pt>
                <c:pt idx="33">
                  <c:v>11.46</c:v>
                </c:pt>
                <c:pt idx="34">
                  <c:v>11.46</c:v>
                </c:pt>
                <c:pt idx="35">
                  <c:v>11.46</c:v>
                </c:pt>
                <c:pt idx="36">
                  <c:v>11.46</c:v>
                </c:pt>
                <c:pt idx="37">
                  <c:v>11.46</c:v>
                </c:pt>
                <c:pt idx="38">
                  <c:v>11.46</c:v>
                </c:pt>
                <c:pt idx="39">
                  <c:v>11.46</c:v>
                </c:pt>
                <c:pt idx="40">
                  <c:v>11.46</c:v>
                </c:pt>
                <c:pt idx="41">
                  <c:v>11.46</c:v>
                </c:pt>
                <c:pt idx="42">
                  <c:v>11.46</c:v>
                </c:pt>
                <c:pt idx="43">
                  <c:v>11.46</c:v>
                </c:pt>
                <c:pt idx="44">
                  <c:v>11.46</c:v>
                </c:pt>
                <c:pt idx="45">
                  <c:v>11.46</c:v>
                </c:pt>
                <c:pt idx="46">
                  <c:v>11.46</c:v>
                </c:pt>
                <c:pt idx="47">
                  <c:v>11.46</c:v>
                </c:pt>
                <c:pt idx="48">
                  <c:v>11.46</c:v>
                </c:pt>
                <c:pt idx="49">
                  <c:v>11.46</c:v>
                </c:pt>
                <c:pt idx="50">
                  <c:v>11.46</c:v>
                </c:pt>
                <c:pt idx="51">
                  <c:v>11.46</c:v>
                </c:pt>
                <c:pt idx="52">
                  <c:v>11.46</c:v>
                </c:pt>
                <c:pt idx="53">
                  <c:v>11.46</c:v>
                </c:pt>
                <c:pt idx="54">
                  <c:v>11.46</c:v>
                </c:pt>
                <c:pt idx="55">
                  <c:v>11.46</c:v>
                </c:pt>
                <c:pt idx="56">
                  <c:v>11.46</c:v>
                </c:pt>
                <c:pt idx="57">
                  <c:v>11.46</c:v>
                </c:pt>
                <c:pt idx="58">
                  <c:v>11.46</c:v>
                </c:pt>
                <c:pt idx="59">
                  <c:v>11.46</c:v>
                </c:pt>
                <c:pt idx="60">
                  <c:v>11.46</c:v>
                </c:pt>
                <c:pt idx="61">
                  <c:v>11.46</c:v>
                </c:pt>
                <c:pt idx="62">
                  <c:v>11.46</c:v>
                </c:pt>
                <c:pt idx="63">
                  <c:v>11.46</c:v>
                </c:pt>
                <c:pt idx="64">
                  <c:v>11.46</c:v>
                </c:pt>
                <c:pt idx="65">
                  <c:v>11.46</c:v>
                </c:pt>
                <c:pt idx="66">
                  <c:v>11.46</c:v>
                </c:pt>
                <c:pt idx="67">
                  <c:v>11.46</c:v>
                </c:pt>
                <c:pt idx="68">
                  <c:v>11.46</c:v>
                </c:pt>
                <c:pt idx="69">
                  <c:v>11.46</c:v>
                </c:pt>
                <c:pt idx="70">
                  <c:v>11.46</c:v>
                </c:pt>
                <c:pt idx="71">
                  <c:v>11.46</c:v>
                </c:pt>
                <c:pt idx="72">
                  <c:v>11.46</c:v>
                </c:pt>
                <c:pt idx="73">
                  <c:v>11.46</c:v>
                </c:pt>
                <c:pt idx="74">
                  <c:v>11.46</c:v>
                </c:pt>
                <c:pt idx="75">
                  <c:v>11.46</c:v>
                </c:pt>
                <c:pt idx="76">
                  <c:v>11.46</c:v>
                </c:pt>
                <c:pt idx="77">
                  <c:v>11.46</c:v>
                </c:pt>
                <c:pt idx="78">
                  <c:v>11.46</c:v>
                </c:pt>
                <c:pt idx="79">
                  <c:v>11.46</c:v>
                </c:pt>
                <c:pt idx="80">
                  <c:v>11.46</c:v>
                </c:pt>
                <c:pt idx="81">
                  <c:v>11.46</c:v>
                </c:pt>
                <c:pt idx="82">
                  <c:v>11.46</c:v>
                </c:pt>
                <c:pt idx="83">
                  <c:v>11.46</c:v>
                </c:pt>
                <c:pt idx="84">
                  <c:v>11.46</c:v>
                </c:pt>
                <c:pt idx="85">
                  <c:v>11.46</c:v>
                </c:pt>
                <c:pt idx="86">
                  <c:v>11.46</c:v>
                </c:pt>
                <c:pt idx="87">
                  <c:v>11.46</c:v>
                </c:pt>
                <c:pt idx="88">
                  <c:v>11.46</c:v>
                </c:pt>
                <c:pt idx="89">
                  <c:v>11.46</c:v>
                </c:pt>
                <c:pt idx="90">
                  <c:v>11.46</c:v>
                </c:pt>
                <c:pt idx="91">
                  <c:v>11.46</c:v>
                </c:pt>
                <c:pt idx="92">
                  <c:v>11.46</c:v>
                </c:pt>
                <c:pt idx="93">
                  <c:v>11.46</c:v>
                </c:pt>
                <c:pt idx="94">
                  <c:v>11.46</c:v>
                </c:pt>
                <c:pt idx="95">
                  <c:v>11.46</c:v>
                </c:pt>
                <c:pt idx="96">
                  <c:v>11.46</c:v>
                </c:pt>
                <c:pt idx="97">
                  <c:v>11.46</c:v>
                </c:pt>
                <c:pt idx="98">
                  <c:v>11.46</c:v>
                </c:pt>
                <c:pt idx="99">
                  <c:v>11.46</c:v>
                </c:pt>
                <c:pt idx="100">
                  <c:v>11.46</c:v>
                </c:pt>
                <c:pt idx="101">
                  <c:v>11.46</c:v>
                </c:pt>
                <c:pt idx="102">
                  <c:v>11.46</c:v>
                </c:pt>
                <c:pt idx="103">
                  <c:v>11.46</c:v>
                </c:pt>
                <c:pt idx="104">
                  <c:v>11.46</c:v>
                </c:pt>
                <c:pt idx="105">
                  <c:v>11.46</c:v>
                </c:pt>
                <c:pt idx="106">
                  <c:v>11.46</c:v>
                </c:pt>
                <c:pt idx="107">
                  <c:v>11.46</c:v>
                </c:pt>
                <c:pt idx="108">
                  <c:v>11.46</c:v>
                </c:pt>
                <c:pt idx="109">
                  <c:v>11.46</c:v>
                </c:pt>
                <c:pt idx="110">
                  <c:v>11.46</c:v>
                </c:pt>
                <c:pt idx="111">
                  <c:v>11.46</c:v>
                </c:pt>
                <c:pt idx="112">
                  <c:v>11.46</c:v>
                </c:pt>
                <c:pt idx="113">
                  <c:v>11.46</c:v>
                </c:pt>
                <c:pt idx="114">
                  <c:v>11.46</c:v>
                </c:pt>
                <c:pt idx="115">
                  <c:v>11.46</c:v>
                </c:pt>
                <c:pt idx="116">
                  <c:v>11.46</c:v>
                </c:pt>
                <c:pt idx="117">
                  <c:v>11.46</c:v>
                </c:pt>
                <c:pt idx="118">
                  <c:v>11.46</c:v>
                </c:pt>
                <c:pt idx="119">
                  <c:v>11.46</c:v>
                </c:pt>
                <c:pt idx="120">
                  <c:v>11.46</c:v>
                </c:pt>
                <c:pt idx="121">
                  <c:v>11.46</c:v>
                </c:pt>
                <c:pt idx="122">
                  <c:v>11.46</c:v>
                </c:pt>
                <c:pt idx="123">
                  <c:v>11.46</c:v>
                </c:pt>
                <c:pt idx="124">
                  <c:v>11.46</c:v>
                </c:pt>
                <c:pt idx="125">
                  <c:v>11.46</c:v>
                </c:pt>
                <c:pt idx="126">
                  <c:v>11.46</c:v>
                </c:pt>
                <c:pt idx="127">
                  <c:v>11.46</c:v>
                </c:pt>
                <c:pt idx="128">
                  <c:v>11.46</c:v>
                </c:pt>
                <c:pt idx="129">
                  <c:v>11.46</c:v>
                </c:pt>
                <c:pt idx="130">
                  <c:v>11.46</c:v>
                </c:pt>
                <c:pt idx="131">
                  <c:v>11.46</c:v>
                </c:pt>
                <c:pt idx="132">
                  <c:v>11.46</c:v>
                </c:pt>
                <c:pt idx="133">
                  <c:v>11.46</c:v>
                </c:pt>
                <c:pt idx="134">
                  <c:v>11.46</c:v>
                </c:pt>
                <c:pt idx="135">
                  <c:v>11.46</c:v>
                </c:pt>
                <c:pt idx="136">
                  <c:v>11.46</c:v>
                </c:pt>
                <c:pt idx="137">
                  <c:v>11.46</c:v>
                </c:pt>
                <c:pt idx="138">
                  <c:v>11.46</c:v>
                </c:pt>
                <c:pt idx="139">
                  <c:v>11.46</c:v>
                </c:pt>
                <c:pt idx="140">
                  <c:v>11.46</c:v>
                </c:pt>
                <c:pt idx="141">
                  <c:v>11.46</c:v>
                </c:pt>
                <c:pt idx="142">
                  <c:v>11.46</c:v>
                </c:pt>
                <c:pt idx="143">
                  <c:v>11.46</c:v>
                </c:pt>
                <c:pt idx="144">
                  <c:v>11.46</c:v>
                </c:pt>
              </c:numCache>
            </c:numRef>
          </c:val>
          <c:smooth val="0"/>
          <c:extLst>
            <c:ext xmlns:c16="http://schemas.microsoft.com/office/drawing/2014/chart" uri="{C3380CC4-5D6E-409C-BE32-E72D297353CC}">
              <c16:uniqueId val="{00000001-1F36-47BC-9554-B7CA964FF4D2}"/>
            </c:ext>
          </c:extLst>
        </c:ser>
        <c:dLbls>
          <c:showLegendKey val="0"/>
          <c:showVal val="0"/>
          <c:showCatName val="0"/>
          <c:showSerName val="0"/>
          <c:showPercent val="0"/>
          <c:showBubbleSize val="0"/>
        </c:dLbls>
        <c:marker val="1"/>
        <c:smooth val="0"/>
        <c:axId val="1323265032"/>
        <c:axId val="1323263064"/>
      </c:lineChart>
      <c:dateAx>
        <c:axId val="1324956568"/>
        <c:scaling>
          <c:orientation val="minMax"/>
        </c:scaling>
        <c:delete val="0"/>
        <c:axPos val="b"/>
        <c:numFmt formatCode="yyyy"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4953288"/>
        <c:crosses val="autoZero"/>
        <c:auto val="1"/>
        <c:lblOffset val="100"/>
        <c:baseTimeUnit val="months"/>
        <c:majorUnit val="12"/>
        <c:majorTimeUnit val="months"/>
      </c:dateAx>
      <c:valAx>
        <c:axId val="132495328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4956568"/>
        <c:crosses val="autoZero"/>
        <c:crossBetween val="between"/>
      </c:valAx>
      <c:valAx>
        <c:axId val="1323263064"/>
        <c:scaling>
          <c:orientation val="minMax"/>
          <c:max val="9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3265032"/>
        <c:crosses val="max"/>
        <c:crossBetween val="between"/>
      </c:valAx>
      <c:dateAx>
        <c:axId val="1323265032"/>
        <c:scaling>
          <c:orientation val="minMax"/>
        </c:scaling>
        <c:delete val="1"/>
        <c:axPos val="b"/>
        <c:numFmt formatCode="m/d/yyyy" sourceLinked="1"/>
        <c:majorTickMark val="out"/>
        <c:minorTickMark val="none"/>
        <c:tickLblPos val="nextTo"/>
        <c:crossAx val="1323263064"/>
        <c:crosses val="autoZero"/>
        <c:auto val="1"/>
        <c:lblOffset val="100"/>
        <c:baseTimeUnit val="month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hu-HU"/>
    </a:p>
  </c:txPr>
  <c:printSettings>
    <c:headerFooter/>
    <c:pageMargins b="0.75" l="0.7" r="0.7" t="0.75" header="0.3" footer="0.3"/>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0.10185185185185185"/>
          <c:w val="0.90286351706036749"/>
          <c:h val="0.79074876057159504"/>
        </c:manualLayout>
      </c:layout>
      <c:lineChart>
        <c:grouping val="standard"/>
        <c:varyColors val="0"/>
        <c:ser>
          <c:idx val="0"/>
          <c:order val="0"/>
          <c:spPr>
            <a:ln w="28575" cap="rnd">
              <a:solidFill>
                <a:schemeClr val="accent1"/>
              </a:solidFill>
              <a:round/>
            </a:ln>
            <a:effectLst/>
          </c:spPr>
          <c:marker>
            <c:symbol val="none"/>
          </c:marker>
          <c:cat>
            <c:numRef>
              <c:f>'4.3. ábra'!$D$10:$D$154</c:f>
              <c:numCache>
                <c:formatCode>m/d/yyyy</c:formatCode>
                <c:ptCount val="145"/>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numCache>
            </c:numRef>
          </c:cat>
          <c:val>
            <c:numRef>
              <c:f>'4.3. ábra'!$E$10:$E$154</c:f>
              <c:numCache>
                <c:formatCode>General</c:formatCode>
                <c:ptCount val="145"/>
                <c:pt idx="0">
                  <c:v>11.46</c:v>
                </c:pt>
                <c:pt idx="1">
                  <c:v>13</c:v>
                </c:pt>
                <c:pt idx="2">
                  <c:v>12.83</c:v>
                </c:pt>
                <c:pt idx="3">
                  <c:v>15.95</c:v>
                </c:pt>
                <c:pt idx="4">
                  <c:v>15.1</c:v>
                </c:pt>
                <c:pt idx="5">
                  <c:v>15.26</c:v>
                </c:pt>
                <c:pt idx="6">
                  <c:v>14.05</c:v>
                </c:pt>
                <c:pt idx="7">
                  <c:v>15.31</c:v>
                </c:pt>
                <c:pt idx="8">
                  <c:v>15.45</c:v>
                </c:pt>
                <c:pt idx="9">
                  <c:v>14.61</c:v>
                </c:pt>
                <c:pt idx="10">
                  <c:v>14.75</c:v>
                </c:pt>
                <c:pt idx="11">
                  <c:v>14.2</c:v>
                </c:pt>
                <c:pt idx="12">
                  <c:v>14.9</c:v>
                </c:pt>
                <c:pt idx="13">
                  <c:v>15.46</c:v>
                </c:pt>
                <c:pt idx="14">
                  <c:v>17.3</c:v>
                </c:pt>
                <c:pt idx="15">
                  <c:v>17.239999999999998</c:v>
                </c:pt>
                <c:pt idx="16">
                  <c:v>16.690000000000001</c:v>
                </c:pt>
                <c:pt idx="17">
                  <c:v>13.2</c:v>
                </c:pt>
                <c:pt idx="18">
                  <c:v>12.15</c:v>
                </c:pt>
                <c:pt idx="19">
                  <c:v>12.95</c:v>
                </c:pt>
                <c:pt idx="20">
                  <c:v>10.8</c:v>
                </c:pt>
                <c:pt idx="21">
                  <c:v>10.220000000000001</c:v>
                </c:pt>
                <c:pt idx="22">
                  <c:v>8.32</c:v>
                </c:pt>
                <c:pt idx="23">
                  <c:v>7.4</c:v>
                </c:pt>
                <c:pt idx="24">
                  <c:v>8</c:v>
                </c:pt>
                <c:pt idx="25">
                  <c:v>8.9</c:v>
                </c:pt>
                <c:pt idx="26">
                  <c:v>6.86</c:v>
                </c:pt>
                <c:pt idx="27">
                  <c:v>7.53</c:v>
                </c:pt>
                <c:pt idx="28">
                  <c:v>6.47</c:v>
                </c:pt>
                <c:pt idx="29">
                  <c:v>8.2799999999999994</c:v>
                </c:pt>
                <c:pt idx="30">
                  <c:v>6.84</c:v>
                </c:pt>
                <c:pt idx="31">
                  <c:v>7.78</c:v>
                </c:pt>
                <c:pt idx="32">
                  <c:v>7.87</c:v>
                </c:pt>
                <c:pt idx="33">
                  <c:v>8.2100000000000009</c:v>
                </c:pt>
                <c:pt idx="34">
                  <c:v>6.85</c:v>
                </c:pt>
                <c:pt idx="35">
                  <c:v>6.75</c:v>
                </c:pt>
                <c:pt idx="36">
                  <c:v>3.58</c:v>
                </c:pt>
                <c:pt idx="37">
                  <c:v>4.91</c:v>
                </c:pt>
                <c:pt idx="38">
                  <c:v>4.8</c:v>
                </c:pt>
                <c:pt idx="39">
                  <c:v>3.22</c:v>
                </c:pt>
                <c:pt idx="40">
                  <c:v>3.82</c:v>
                </c:pt>
                <c:pt idx="41">
                  <c:v>4.4000000000000004</c:v>
                </c:pt>
                <c:pt idx="42">
                  <c:v>4.3</c:v>
                </c:pt>
                <c:pt idx="43">
                  <c:v>4.58</c:v>
                </c:pt>
                <c:pt idx="44">
                  <c:v>5.25</c:v>
                </c:pt>
                <c:pt idx="45">
                  <c:v>5.0199999999999996</c:v>
                </c:pt>
                <c:pt idx="46">
                  <c:v>4.38</c:v>
                </c:pt>
                <c:pt idx="47">
                  <c:v>4.93</c:v>
                </c:pt>
                <c:pt idx="48">
                  <c:v>5.62</c:v>
                </c:pt>
                <c:pt idx="49">
                  <c:v>7.15</c:v>
                </c:pt>
                <c:pt idx="50">
                  <c:v>4.6399999999999997</c:v>
                </c:pt>
                <c:pt idx="51">
                  <c:v>5.37</c:v>
                </c:pt>
                <c:pt idx="52">
                  <c:v>5.25</c:v>
                </c:pt>
                <c:pt idx="53">
                  <c:v>5.87</c:v>
                </c:pt>
                <c:pt idx="54">
                  <c:v>6.05</c:v>
                </c:pt>
                <c:pt idx="55">
                  <c:v>6.4</c:v>
                </c:pt>
                <c:pt idx="56">
                  <c:v>5.82</c:v>
                </c:pt>
                <c:pt idx="57">
                  <c:v>6.35</c:v>
                </c:pt>
                <c:pt idx="58">
                  <c:v>7.03</c:v>
                </c:pt>
                <c:pt idx="59">
                  <c:v>7.15</c:v>
                </c:pt>
                <c:pt idx="60">
                  <c:v>7.15</c:v>
                </c:pt>
                <c:pt idx="61">
                  <c:v>7.15</c:v>
                </c:pt>
                <c:pt idx="62">
                  <c:v>6.94</c:v>
                </c:pt>
                <c:pt idx="63">
                  <c:v>7.52</c:v>
                </c:pt>
                <c:pt idx="64">
                  <c:v>7.3</c:v>
                </c:pt>
                <c:pt idx="65">
                  <c:v>7.4</c:v>
                </c:pt>
                <c:pt idx="66">
                  <c:v>7.86</c:v>
                </c:pt>
                <c:pt idx="67">
                  <c:v>8.08</c:v>
                </c:pt>
                <c:pt idx="68">
                  <c:v>8.14</c:v>
                </c:pt>
                <c:pt idx="69">
                  <c:v>8.59</c:v>
                </c:pt>
                <c:pt idx="70">
                  <c:v>8.6</c:v>
                </c:pt>
                <c:pt idx="71">
                  <c:v>8.2899999999999991</c:v>
                </c:pt>
                <c:pt idx="72">
                  <c:v>6.1</c:v>
                </c:pt>
                <c:pt idx="73">
                  <c:v>4.99</c:v>
                </c:pt>
                <c:pt idx="74">
                  <c:v>5.21</c:v>
                </c:pt>
                <c:pt idx="75">
                  <c:v>6.17</c:v>
                </c:pt>
                <c:pt idx="76">
                  <c:v>6.03</c:v>
                </c:pt>
                <c:pt idx="77">
                  <c:v>4.5</c:v>
                </c:pt>
                <c:pt idx="78">
                  <c:v>4.43</c:v>
                </c:pt>
                <c:pt idx="79">
                  <c:v>4.5</c:v>
                </c:pt>
                <c:pt idx="80">
                  <c:v>4.95</c:v>
                </c:pt>
                <c:pt idx="81">
                  <c:v>5.78</c:v>
                </c:pt>
                <c:pt idx="82">
                  <c:v>4.5</c:v>
                </c:pt>
                <c:pt idx="83">
                  <c:v>5.65</c:v>
                </c:pt>
                <c:pt idx="84">
                  <c:v>5.23</c:v>
                </c:pt>
                <c:pt idx="85">
                  <c:v>5.18</c:v>
                </c:pt>
                <c:pt idx="86">
                  <c:v>4.88</c:v>
                </c:pt>
                <c:pt idx="87">
                  <c:v>4.53</c:v>
                </c:pt>
                <c:pt idx="88">
                  <c:v>5</c:v>
                </c:pt>
                <c:pt idx="89">
                  <c:v>5.07</c:v>
                </c:pt>
                <c:pt idx="90">
                  <c:v>5.24</c:v>
                </c:pt>
                <c:pt idx="91">
                  <c:v>5.92</c:v>
                </c:pt>
                <c:pt idx="92">
                  <c:v>7.15</c:v>
                </c:pt>
                <c:pt idx="93">
                  <c:v>7.36</c:v>
                </c:pt>
                <c:pt idx="94">
                  <c:v>7.62</c:v>
                </c:pt>
                <c:pt idx="95">
                  <c:v>7.53</c:v>
                </c:pt>
                <c:pt idx="96">
                  <c:v>8.85</c:v>
                </c:pt>
                <c:pt idx="97">
                  <c:v>10.1</c:v>
                </c:pt>
                <c:pt idx="98">
                  <c:v>13.28</c:v>
                </c:pt>
                <c:pt idx="99">
                  <c:v>13.63</c:v>
                </c:pt>
                <c:pt idx="100">
                  <c:v>15.01</c:v>
                </c:pt>
                <c:pt idx="101">
                  <c:v>14.91</c:v>
                </c:pt>
                <c:pt idx="102">
                  <c:v>16.96</c:v>
                </c:pt>
                <c:pt idx="103">
                  <c:v>21.18</c:v>
                </c:pt>
                <c:pt idx="104">
                  <c:v>19.940000000000001</c:v>
                </c:pt>
                <c:pt idx="105">
                  <c:v>15.92</c:v>
                </c:pt>
                <c:pt idx="106">
                  <c:v>20.49</c:v>
                </c:pt>
                <c:pt idx="107">
                  <c:v>24.35</c:v>
                </c:pt>
                <c:pt idx="108">
                  <c:v>22.48</c:v>
                </c:pt>
                <c:pt idx="109">
                  <c:v>20.91</c:v>
                </c:pt>
                <c:pt idx="110">
                  <c:v>21.84</c:v>
                </c:pt>
                <c:pt idx="111">
                  <c:v>25.96</c:v>
                </c:pt>
                <c:pt idx="112">
                  <c:v>25.35</c:v>
                </c:pt>
                <c:pt idx="113">
                  <c:v>27.17</c:v>
                </c:pt>
                <c:pt idx="114">
                  <c:v>28.08</c:v>
                </c:pt>
                <c:pt idx="115">
                  <c:v>26.9</c:v>
                </c:pt>
                <c:pt idx="116">
                  <c:v>25.18</c:v>
                </c:pt>
                <c:pt idx="117">
                  <c:v>25.67</c:v>
                </c:pt>
                <c:pt idx="118">
                  <c:v>25.06</c:v>
                </c:pt>
                <c:pt idx="119">
                  <c:v>26.3</c:v>
                </c:pt>
                <c:pt idx="120">
                  <c:v>23.59</c:v>
                </c:pt>
                <c:pt idx="121">
                  <c:v>23.52</c:v>
                </c:pt>
                <c:pt idx="122">
                  <c:v>17.829999999999998</c:v>
                </c:pt>
                <c:pt idx="123">
                  <c:v>20.079999999999998</c:v>
                </c:pt>
                <c:pt idx="124">
                  <c:v>21.55</c:v>
                </c:pt>
                <c:pt idx="125">
                  <c:v>27.01</c:v>
                </c:pt>
                <c:pt idx="126">
                  <c:v>26.39</c:v>
                </c:pt>
                <c:pt idx="127">
                  <c:v>26.64</c:v>
                </c:pt>
                <c:pt idx="128">
                  <c:v>27.77</c:v>
                </c:pt>
                <c:pt idx="129">
                  <c:v>23.57</c:v>
                </c:pt>
                <c:pt idx="130">
                  <c:v>27.27</c:v>
                </c:pt>
                <c:pt idx="131">
                  <c:v>30.67</c:v>
                </c:pt>
                <c:pt idx="132">
                  <c:v>33.61</c:v>
                </c:pt>
                <c:pt idx="133">
                  <c:v>37.56</c:v>
                </c:pt>
                <c:pt idx="134">
                  <c:v>42.75</c:v>
                </c:pt>
                <c:pt idx="135">
                  <c:v>48.25</c:v>
                </c:pt>
                <c:pt idx="136">
                  <c:v>54.1</c:v>
                </c:pt>
                <c:pt idx="137">
                  <c:v>55.9</c:v>
                </c:pt>
                <c:pt idx="138">
                  <c:v>53.4</c:v>
                </c:pt>
                <c:pt idx="139">
                  <c:v>57.59</c:v>
                </c:pt>
                <c:pt idx="140">
                  <c:v>61.5</c:v>
                </c:pt>
                <c:pt idx="141">
                  <c:v>59.55</c:v>
                </c:pt>
                <c:pt idx="142">
                  <c:v>74.87</c:v>
                </c:pt>
                <c:pt idx="143">
                  <c:v>74.87</c:v>
                </c:pt>
                <c:pt idx="144">
                  <c:v>81.849999999999994</c:v>
                </c:pt>
              </c:numCache>
            </c:numRef>
          </c:val>
          <c:smooth val="0"/>
          <c:extLst>
            <c:ext xmlns:c16="http://schemas.microsoft.com/office/drawing/2014/chart" uri="{C3380CC4-5D6E-409C-BE32-E72D297353CC}">
              <c16:uniqueId val="{00000000-6074-448C-8A63-F684238FF60A}"/>
            </c:ext>
          </c:extLst>
        </c:ser>
        <c:dLbls>
          <c:showLegendKey val="0"/>
          <c:showVal val="0"/>
          <c:showCatName val="0"/>
          <c:showSerName val="0"/>
          <c:showPercent val="0"/>
          <c:showBubbleSize val="0"/>
        </c:dLbls>
        <c:marker val="1"/>
        <c:smooth val="0"/>
        <c:axId val="1324956568"/>
        <c:axId val="1324953288"/>
      </c:lineChart>
      <c:lineChart>
        <c:grouping val="standard"/>
        <c:varyColors val="0"/>
        <c:ser>
          <c:idx val="1"/>
          <c:order val="1"/>
          <c:spPr>
            <a:ln w="28575" cap="rnd">
              <a:solidFill>
                <a:schemeClr val="tx1">
                  <a:alpha val="0"/>
                </a:schemeClr>
              </a:solidFill>
              <a:round/>
            </a:ln>
            <a:effectLst/>
          </c:spPr>
          <c:marker>
            <c:symbol val="none"/>
          </c:marker>
          <c:cat>
            <c:numRef>
              <c:f>'4.3. ábra'!$D$10:$D$154</c:f>
              <c:numCache>
                <c:formatCode>m/d/yyyy</c:formatCode>
                <c:ptCount val="145"/>
                <c:pt idx="0">
                  <c:v>40207</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numCache>
            </c:numRef>
          </c:cat>
          <c:val>
            <c:numRef>
              <c:f>'4.3. ábra'!$F$10:$F$154</c:f>
              <c:numCache>
                <c:formatCode>General</c:formatCode>
                <c:ptCount val="145"/>
                <c:pt idx="0">
                  <c:v>11.46</c:v>
                </c:pt>
                <c:pt idx="1">
                  <c:v>11.46</c:v>
                </c:pt>
                <c:pt idx="2">
                  <c:v>11.46</c:v>
                </c:pt>
                <c:pt idx="3">
                  <c:v>11.46</c:v>
                </c:pt>
                <c:pt idx="4">
                  <c:v>11.46</c:v>
                </c:pt>
                <c:pt idx="5">
                  <c:v>11.46</c:v>
                </c:pt>
                <c:pt idx="6">
                  <c:v>11.46</c:v>
                </c:pt>
                <c:pt idx="7">
                  <c:v>11.46</c:v>
                </c:pt>
                <c:pt idx="8">
                  <c:v>11.46</c:v>
                </c:pt>
                <c:pt idx="9">
                  <c:v>11.46</c:v>
                </c:pt>
                <c:pt idx="10">
                  <c:v>11.46</c:v>
                </c:pt>
                <c:pt idx="11">
                  <c:v>11.46</c:v>
                </c:pt>
                <c:pt idx="12">
                  <c:v>11.46</c:v>
                </c:pt>
                <c:pt idx="13">
                  <c:v>11.46</c:v>
                </c:pt>
                <c:pt idx="14">
                  <c:v>11.46</c:v>
                </c:pt>
                <c:pt idx="15">
                  <c:v>11.46</c:v>
                </c:pt>
                <c:pt idx="16">
                  <c:v>11.46</c:v>
                </c:pt>
                <c:pt idx="17">
                  <c:v>11.46</c:v>
                </c:pt>
                <c:pt idx="18">
                  <c:v>11.46</c:v>
                </c:pt>
                <c:pt idx="19">
                  <c:v>11.46</c:v>
                </c:pt>
                <c:pt idx="20">
                  <c:v>11.46</c:v>
                </c:pt>
                <c:pt idx="21">
                  <c:v>11.46</c:v>
                </c:pt>
                <c:pt idx="22">
                  <c:v>11.46</c:v>
                </c:pt>
                <c:pt idx="23">
                  <c:v>11.46</c:v>
                </c:pt>
                <c:pt idx="24">
                  <c:v>11.46</c:v>
                </c:pt>
                <c:pt idx="25">
                  <c:v>11.46</c:v>
                </c:pt>
                <c:pt idx="26">
                  <c:v>11.46</c:v>
                </c:pt>
                <c:pt idx="27">
                  <c:v>11.46</c:v>
                </c:pt>
                <c:pt idx="28">
                  <c:v>11.46</c:v>
                </c:pt>
                <c:pt idx="29">
                  <c:v>11.46</c:v>
                </c:pt>
                <c:pt idx="30">
                  <c:v>11.46</c:v>
                </c:pt>
                <c:pt idx="31">
                  <c:v>11.46</c:v>
                </c:pt>
                <c:pt idx="32">
                  <c:v>11.46</c:v>
                </c:pt>
                <c:pt idx="33">
                  <c:v>11.46</c:v>
                </c:pt>
                <c:pt idx="34">
                  <c:v>11.46</c:v>
                </c:pt>
                <c:pt idx="35">
                  <c:v>11.46</c:v>
                </c:pt>
                <c:pt idx="36">
                  <c:v>11.46</c:v>
                </c:pt>
                <c:pt idx="37">
                  <c:v>11.46</c:v>
                </c:pt>
                <c:pt idx="38">
                  <c:v>11.46</c:v>
                </c:pt>
                <c:pt idx="39">
                  <c:v>11.46</c:v>
                </c:pt>
                <c:pt idx="40">
                  <c:v>11.46</c:v>
                </c:pt>
                <c:pt idx="41">
                  <c:v>11.46</c:v>
                </c:pt>
                <c:pt idx="42">
                  <c:v>11.46</c:v>
                </c:pt>
                <c:pt idx="43">
                  <c:v>11.46</c:v>
                </c:pt>
                <c:pt idx="44">
                  <c:v>11.46</c:v>
                </c:pt>
                <c:pt idx="45">
                  <c:v>11.46</c:v>
                </c:pt>
                <c:pt idx="46">
                  <c:v>11.46</c:v>
                </c:pt>
                <c:pt idx="47">
                  <c:v>11.46</c:v>
                </c:pt>
                <c:pt idx="48">
                  <c:v>11.46</c:v>
                </c:pt>
                <c:pt idx="49">
                  <c:v>11.46</c:v>
                </c:pt>
                <c:pt idx="50">
                  <c:v>11.46</c:v>
                </c:pt>
                <c:pt idx="51">
                  <c:v>11.46</c:v>
                </c:pt>
                <c:pt idx="52">
                  <c:v>11.46</c:v>
                </c:pt>
                <c:pt idx="53">
                  <c:v>11.46</c:v>
                </c:pt>
                <c:pt idx="54">
                  <c:v>11.46</c:v>
                </c:pt>
                <c:pt idx="55">
                  <c:v>11.46</c:v>
                </c:pt>
                <c:pt idx="56">
                  <c:v>11.46</c:v>
                </c:pt>
                <c:pt idx="57">
                  <c:v>11.46</c:v>
                </c:pt>
                <c:pt idx="58">
                  <c:v>11.46</c:v>
                </c:pt>
                <c:pt idx="59">
                  <c:v>11.46</c:v>
                </c:pt>
                <c:pt idx="60">
                  <c:v>11.46</c:v>
                </c:pt>
                <c:pt idx="61">
                  <c:v>11.46</c:v>
                </c:pt>
                <c:pt idx="62">
                  <c:v>11.46</c:v>
                </c:pt>
                <c:pt idx="63">
                  <c:v>11.46</c:v>
                </c:pt>
                <c:pt idx="64">
                  <c:v>11.46</c:v>
                </c:pt>
                <c:pt idx="65">
                  <c:v>11.46</c:v>
                </c:pt>
                <c:pt idx="66">
                  <c:v>11.46</c:v>
                </c:pt>
                <c:pt idx="67">
                  <c:v>11.46</c:v>
                </c:pt>
                <c:pt idx="68">
                  <c:v>11.46</c:v>
                </c:pt>
                <c:pt idx="69">
                  <c:v>11.46</c:v>
                </c:pt>
                <c:pt idx="70">
                  <c:v>11.46</c:v>
                </c:pt>
                <c:pt idx="71">
                  <c:v>11.46</c:v>
                </c:pt>
                <c:pt idx="72">
                  <c:v>11.46</c:v>
                </c:pt>
                <c:pt idx="73">
                  <c:v>11.46</c:v>
                </c:pt>
                <c:pt idx="74">
                  <c:v>11.46</c:v>
                </c:pt>
                <c:pt idx="75">
                  <c:v>11.46</c:v>
                </c:pt>
                <c:pt idx="76">
                  <c:v>11.46</c:v>
                </c:pt>
                <c:pt idx="77">
                  <c:v>11.46</c:v>
                </c:pt>
                <c:pt idx="78">
                  <c:v>11.46</c:v>
                </c:pt>
                <c:pt idx="79">
                  <c:v>11.46</c:v>
                </c:pt>
                <c:pt idx="80">
                  <c:v>11.46</c:v>
                </c:pt>
                <c:pt idx="81">
                  <c:v>11.46</c:v>
                </c:pt>
                <c:pt idx="82">
                  <c:v>11.46</c:v>
                </c:pt>
                <c:pt idx="83">
                  <c:v>11.46</c:v>
                </c:pt>
                <c:pt idx="84">
                  <c:v>11.46</c:v>
                </c:pt>
                <c:pt idx="85">
                  <c:v>11.46</c:v>
                </c:pt>
                <c:pt idx="86">
                  <c:v>11.46</c:v>
                </c:pt>
                <c:pt idx="87">
                  <c:v>11.46</c:v>
                </c:pt>
                <c:pt idx="88">
                  <c:v>11.46</c:v>
                </c:pt>
                <c:pt idx="89">
                  <c:v>11.46</c:v>
                </c:pt>
                <c:pt idx="90">
                  <c:v>11.46</c:v>
                </c:pt>
                <c:pt idx="91">
                  <c:v>11.46</c:v>
                </c:pt>
                <c:pt idx="92">
                  <c:v>11.46</c:v>
                </c:pt>
                <c:pt idx="93">
                  <c:v>11.46</c:v>
                </c:pt>
                <c:pt idx="94">
                  <c:v>11.46</c:v>
                </c:pt>
                <c:pt idx="95">
                  <c:v>11.46</c:v>
                </c:pt>
                <c:pt idx="96">
                  <c:v>11.46</c:v>
                </c:pt>
                <c:pt idx="97">
                  <c:v>11.46</c:v>
                </c:pt>
                <c:pt idx="98">
                  <c:v>11.46</c:v>
                </c:pt>
                <c:pt idx="99">
                  <c:v>11.46</c:v>
                </c:pt>
                <c:pt idx="100">
                  <c:v>11.46</c:v>
                </c:pt>
                <c:pt idx="101">
                  <c:v>11.46</c:v>
                </c:pt>
                <c:pt idx="102">
                  <c:v>11.46</c:v>
                </c:pt>
                <c:pt idx="103">
                  <c:v>11.46</c:v>
                </c:pt>
                <c:pt idx="104">
                  <c:v>11.46</c:v>
                </c:pt>
                <c:pt idx="105">
                  <c:v>11.46</c:v>
                </c:pt>
                <c:pt idx="106">
                  <c:v>11.46</c:v>
                </c:pt>
                <c:pt idx="107">
                  <c:v>11.46</c:v>
                </c:pt>
                <c:pt idx="108">
                  <c:v>11.46</c:v>
                </c:pt>
                <c:pt idx="109">
                  <c:v>11.46</c:v>
                </c:pt>
                <c:pt idx="110">
                  <c:v>11.46</c:v>
                </c:pt>
                <c:pt idx="111">
                  <c:v>11.46</c:v>
                </c:pt>
                <c:pt idx="112">
                  <c:v>11.46</c:v>
                </c:pt>
                <c:pt idx="113">
                  <c:v>11.46</c:v>
                </c:pt>
                <c:pt idx="114">
                  <c:v>11.46</c:v>
                </c:pt>
                <c:pt idx="115">
                  <c:v>11.46</c:v>
                </c:pt>
                <c:pt idx="116">
                  <c:v>11.46</c:v>
                </c:pt>
                <c:pt idx="117">
                  <c:v>11.46</c:v>
                </c:pt>
                <c:pt idx="118">
                  <c:v>11.46</c:v>
                </c:pt>
                <c:pt idx="119">
                  <c:v>11.46</c:v>
                </c:pt>
                <c:pt idx="120">
                  <c:v>11.46</c:v>
                </c:pt>
                <c:pt idx="121">
                  <c:v>11.46</c:v>
                </c:pt>
                <c:pt idx="122">
                  <c:v>11.46</c:v>
                </c:pt>
                <c:pt idx="123">
                  <c:v>11.46</c:v>
                </c:pt>
                <c:pt idx="124">
                  <c:v>11.46</c:v>
                </c:pt>
                <c:pt idx="125">
                  <c:v>11.46</c:v>
                </c:pt>
                <c:pt idx="126">
                  <c:v>11.46</c:v>
                </c:pt>
                <c:pt idx="127">
                  <c:v>11.46</c:v>
                </c:pt>
                <c:pt idx="128">
                  <c:v>11.46</c:v>
                </c:pt>
                <c:pt idx="129">
                  <c:v>11.46</c:v>
                </c:pt>
                <c:pt idx="130">
                  <c:v>11.46</c:v>
                </c:pt>
                <c:pt idx="131">
                  <c:v>11.46</c:v>
                </c:pt>
                <c:pt idx="132">
                  <c:v>11.46</c:v>
                </c:pt>
                <c:pt idx="133">
                  <c:v>11.46</c:v>
                </c:pt>
                <c:pt idx="134">
                  <c:v>11.46</c:v>
                </c:pt>
                <c:pt idx="135">
                  <c:v>11.46</c:v>
                </c:pt>
                <c:pt idx="136">
                  <c:v>11.46</c:v>
                </c:pt>
                <c:pt idx="137">
                  <c:v>11.46</c:v>
                </c:pt>
                <c:pt idx="138">
                  <c:v>11.46</c:v>
                </c:pt>
                <c:pt idx="139">
                  <c:v>11.46</c:v>
                </c:pt>
                <c:pt idx="140">
                  <c:v>11.46</c:v>
                </c:pt>
                <c:pt idx="141">
                  <c:v>11.46</c:v>
                </c:pt>
                <c:pt idx="142">
                  <c:v>11.46</c:v>
                </c:pt>
                <c:pt idx="143">
                  <c:v>11.46</c:v>
                </c:pt>
                <c:pt idx="144">
                  <c:v>11.46</c:v>
                </c:pt>
              </c:numCache>
            </c:numRef>
          </c:val>
          <c:smooth val="0"/>
          <c:extLst>
            <c:ext xmlns:c16="http://schemas.microsoft.com/office/drawing/2014/chart" uri="{C3380CC4-5D6E-409C-BE32-E72D297353CC}">
              <c16:uniqueId val="{00000001-6074-448C-8A63-F684238FF60A}"/>
            </c:ext>
          </c:extLst>
        </c:ser>
        <c:dLbls>
          <c:showLegendKey val="0"/>
          <c:showVal val="0"/>
          <c:showCatName val="0"/>
          <c:showSerName val="0"/>
          <c:showPercent val="0"/>
          <c:showBubbleSize val="0"/>
        </c:dLbls>
        <c:marker val="1"/>
        <c:smooth val="0"/>
        <c:axId val="1323265032"/>
        <c:axId val="1323263064"/>
      </c:lineChart>
      <c:dateAx>
        <c:axId val="1324956568"/>
        <c:scaling>
          <c:orientation val="minMax"/>
        </c:scaling>
        <c:delete val="0"/>
        <c:axPos val="b"/>
        <c:numFmt formatCode="yyyy"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4953288"/>
        <c:crosses val="autoZero"/>
        <c:auto val="1"/>
        <c:lblOffset val="100"/>
        <c:baseTimeUnit val="months"/>
        <c:majorUnit val="12"/>
        <c:majorTimeUnit val="months"/>
      </c:dateAx>
      <c:valAx>
        <c:axId val="132495328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4956568"/>
        <c:crosses val="autoZero"/>
        <c:crossBetween val="between"/>
      </c:valAx>
      <c:valAx>
        <c:axId val="1323263064"/>
        <c:scaling>
          <c:orientation val="minMax"/>
          <c:max val="9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3265032"/>
        <c:crosses val="max"/>
        <c:crossBetween val="between"/>
      </c:valAx>
      <c:dateAx>
        <c:axId val="1323265032"/>
        <c:scaling>
          <c:orientation val="minMax"/>
        </c:scaling>
        <c:delete val="1"/>
        <c:axPos val="b"/>
        <c:numFmt formatCode="m/d/yyyy" sourceLinked="1"/>
        <c:majorTickMark val="out"/>
        <c:minorTickMark val="none"/>
        <c:tickLblPos val="nextTo"/>
        <c:crossAx val="1323263064"/>
        <c:crosses val="autoZero"/>
        <c:auto val="1"/>
        <c:lblOffset val="100"/>
        <c:baseTimeUnit val="month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hu-HU"/>
    </a:p>
  </c:txPr>
  <c:printSettings>
    <c:headerFooter/>
    <c:pageMargins b="0.75" l="0.7" r="0.7" t="0.75" header="0.3" footer="0.3"/>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7003499562555E-2"/>
          <c:y val="9.7222222222222224E-2"/>
          <c:w val="0.8390599300087489"/>
          <c:h val="0.68947506561679794"/>
        </c:manualLayout>
      </c:layout>
      <c:lineChart>
        <c:grouping val="standard"/>
        <c:varyColors val="0"/>
        <c:ser>
          <c:idx val="0"/>
          <c:order val="0"/>
          <c:tx>
            <c:strRef>
              <c:f>'4.4. ábra'!$E$8</c:f>
              <c:strCache>
                <c:ptCount val="1"/>
                <c:pt idx="0">
                  <c:v>Eddigi intézkedések</c:v>
                </c:pt>
              </c:strCache>
            </c:strRef>
          </c:tx>
          <c:spPr>
            <a:ln w="28575" cap="rnd">
              <a:solidFill>
                <a:schemeClr val="accent1"/>
              </a:solidFill>
              <a:round/>
            </a:ln>
            <a:effectLst/>
          </c:spPr>
          <c:marker>
            <c:symbol val="none"/>
          </c:marker>
          <c:cat>
            <c:numRef>
              <c:f>'4.4. ábra'!$D$9:$D$39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'4.4. ábra'!$E$9:$E$39</c:f>
              <c:numCache>
                <c:formatCode>General</c:formatCode>
                <c:ptCount val="31"/>
                <c:pt idx="0">
                  <c:v>0</c:v>
                </c:pt>
                <c:pt idx="1">
                  <c:v>-2.5935769081115698E-2</c:v>
                </c:pt>
                <c:pt idx="2">
                  <c:v>-4.0376991033554001E-2</c:v>
                </c:pt>
                <c:pt idx="3">
                  <c:v>4.2415976524353E-2</c:v>
                </c:pt>
                <c:pt idx="4">
                  <c:v>8.4557861089706393E-2</c:v>
                </c:pt>
                <c:pt idx="5">
                  <c:v>8.6882948875427204E-2</c:v>
                </c:pt>
                <c:pt idx="6">
                  <c:v>9.1694891452789307E-2</c:v>
                </c:pt>
                <c:pt idx="7">
                  <c:v>0.102067798376083</c:v>
                </c:pt>
                <c:pt idx="8">
                  <c:v>0.109843283891677</c:v>
                </c:pt>
                <c:pt idx="9">
                  <c:v>0.111883431673049</c:v>
                </c:pt>
                <c:pt idx="10">
                  <c:v>0.110578268766403</c:v>
                </c:pt>
                <c:pt idx="11">
                  <c:v>0.10818046331405599</c:v>
                </c:pt>
                <c:pt idx="12">
                  <c:v>0.10665181279182399</c:v>
                </c:pt>
                <c:pt idx="13">
                  <c:v>0.10687866806983901</c:v>
                </c:pt>
                <c:pt idx="14">
                  <c:v>0.10885801911354</c:v>
                </c:pt>
                <c:pt idx="15">
                  <c:v>0.111739128828048</c:v>
                </c:pt>
                <c:pt idx="16">
                  <c:v>0.115556150674819</c:v>
                </c:pt>
                <c:pt idx="17">
                  <c:v>0.119471907615661</c:v>
                </c:pt>
                <c:pt idx="18">
                  <c:v>0.122243672609329</c:v>
                </c:pt>
                <c:pt idx="19">
                  <c:v>0.125536859035491</c:v>
                </c:pt>
                <c:pt idx="20">
                  <c:v>0.12932464480399999</c:v>
                </c:pt>
                <c:pt idx="21">
                  <c:v>0.13377839326858501</c:v>
                </c:pt>
                <c:pt idx="22">
                  <c:v>0.140888690948486</c:v>
                </c:pt>
                <c:pt idx="23">
                  <c:v>0.14888888597488401</c:v>
                </c:pt>
                <c:pt idx="24">
                  <c:v>0.15401899814605699</c:v>
                </c:pt>
                <c:pt idx="25">
                  <c:v>0.15882772207260101</c:v>
                </c:pt>
                <c:pt idx="26">
                  <c:v>0.16526630520820601</c:v>
                </c:pt>
                <c:pt idx="27">
                  <c:v>0.17072558403015101</c:v>
                </c:pt>
                <c:pt idx="28">
                  <c:v>0.17266267538070601</c:v>
                </c:pt>
                <c:pt idx="29">
                  <c:v>0.17174345254897999</c:v>
                </c:pt>
                <c:pt idx="30">
                  <c:v>0.17062693834304801</c:v>
                </c:pt>
              </c:numCache>
            </c:numRef>
          </c:val>
          <c:smooth val="0"/>
          <c:extLst>
            <c:ext xmlns:c16="http://schemas.microsoft.com/office/drawing/2014/chart" uri="{C3380CC4-5D6E-409C-BE32-E72D297353CC}">
              <c16:uniqueId val="{00000000-7733-423C-A9EB-51A10532F530}"/>
            </c:ext>
          </c:extLst>
        </c:ser>
        <c:ser>
          <c:idx val="1"/>
          <c:order val="1"/>
          <c:tx>
            <c:strRef>
              <c:f>'4.4. ábra'!$F$8</c:f>
              <c:strCache>
                <c:ptCount val="1"/>
                <c:pt idx="0">
                  <c:v>Késleltetett átmenet</c:v>
                </c:pt>
              </c:strCache>
            </c:strRef>
          </c:tx>
          <c:spPr>
            <a:ln w="28575" cap="rnd">
              <a:solidFill>
                <a:schemeClr val="accent5"/>
              </a:solidFill>
              <a:round/>
            </a:ln>
            <a:effectLst/>
          </c:spPr>
          <c:marker>
            <c:symbol val="none"/>
          </c:marker>
          <c:cat>
            <c:numRef>
              <c:f>'4.4. ábra'!$D$9:$D$39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'4.4. ábra'!$F$9:$F$39</c:f>
              <c:numCache>
                <c:formatCode>General</c:formatCode>
                <c:ptCount val="31"/>
                <c:pt idx="0">
                  <c:v>0</c:v>
                </c:pt>
                <c:pt idx="1">
                  <c:v>-1.8011175096035E-2</c:v>
                </c:pt>
                <c:pt idx="2">
                  <c:v>-2.9734194278716999E-2</c:v>
                </c:pt>
                <c:pt idx="3">
                  <c:v>2.4264127016067501E-2</c:v>
                </c:pt>
                <c:pt idx="4">
                  <c:v>4.7463089227676301E-2</c:v>
                </c:pt>
                <c:pt idx="5">
                  <c:v>3.7005245685577302E-2</c:v>
                </c:pt>
                <c:pt idx="6">
                  <c:v>1.8740892410278299E-2</c:v>
                </c:pt>
                <c:pt idx="7">
                  <c:v>8.9847445487976005E-3</c:v>
                </c:pt>
                <c:pt idx="8">
                  <c:v>9.89779829978942E-3</c:v>
                </c:pt>
                <c:pt idx="9">
                  <c:v>1.42419338226318E-2</c:v>
                </c:pt>
                <c:pt idx="10">
                  <c:v>-2.43627727031707E-2</c:v>
                </c:pt>
                <c:pt idx="11">
                  <c:v>-0.48564606904983498</c:v>
                </c:pt>
                <c:pt idx="12">
                  <c:v>-5.6378901004791197E-2</c:v>
                </c:pt>
                <c:pt idx="13">
                  <c:v>0.28457850217819203</c:v>
                </c:pt>
                <c:pt idx="14">
                  <c:v>0.56450125575065602</c:v>
                </c:pt>
                <c:pt idx="15">
                  <c:v>0.51855283975601196</c:v>
                </c:pt>
                <c:pt idx="16">
                  <c:v>0.38723599910736001</c:v>
                </c:pt>
                <c:pt idx="17">
                  <c:v>0.35767787694931003</c:v>
                </c:pt>
                <c:pt idx="18">
                  <c:v>0.37808868288993802</c:v>
                </c:pt>
                <c:pt idx="19">
                  <c:v>0.35297077894210799</c:v>
                </c:pt>
                <c:pt idx="20">
                  <c:v>0.29123410582542397</c:v>
                </c:pt>
                <c:pt idx="21">
                  <c:v>0.40759778022766102</c:v>
                </c:pt>
                <c:pt idx="22">
                  <c:v>0.52828747034072798</c:v>
                </c:pt>
                <c:pt idx="23">
                  <c:v>0.52467277646064703</c:v>
                </c:pt>
                <c:pt idx="24">
                  <c:v>0.50215673446655196</c:v>
                </c:pt>
                <c:pt idx="25">
                  <c:v>0.46417754888534501</c:v>
                </c:pt>
                <c:pt idx="26">
                  <c:v>0.67489260435104304</c:v>
                </c:pt>
                <c:pt idx="27">
                  <c:v>0.83207458257675104</c:v>
                </c:pt>
                <c:pt idx="28">
                  <c:v>0.75440979003906194</c:v>
                </c:pt>
                <c:pt idx="29">
                  <c:v>0.64483571052551203</c:v>
                </c:pt>
                <c:pt idx="30">
                  <c:v>0.51982426643371504</c:v>
                </c:pt>
              </c:numCache>
            </c:numRef>
          </c:val>
          <c:smooth val="0"/>
          <c:extLst>
            <c:ext xmlns:c16="http://schemas.microsoft.com/office/drawing/2014/chart" uri="{C3380CC4-5D6E-409C-BE32-E72D297353CC}">
              <c16:uniqueId val="{00000001-7733-423C-A9EB-51A10532F530}"/>
            </c:ext>
          </c:extLst>
        </c:ser>
        <c:dLbls>
          <c:showLegendKey val="0"/>
          <c:showVal val="0"/>
          <c:showCatName val="0"/>
          <c:showSerName val="0"/>
          <c:showPercent val="0"/>
          <c:showBubbleSize val="0"/>
        </c:dLbls>
        <c:marker val="1"/>
        <c:smooth val="0"/>
        <c:axId val="1326094184"/>
        <c:axId val="1326096808"/>
      </c:lineChart>
      <c:lineChart>
        <c:grouping val="standard"/>
        <c:varyColors val="0"/>
        <c:ser>
          <c:idx val="2"/>
          <c:order val="2"/>
          <c:tx>
            <c:strRef>
              <c:f>'4.4. ábra'!$G$8</c:f>
              <c:strCache>
                <c:ptCount val="1"/>
                <c:pt idx="0">
                  <c:v>Normál átmenet</c:v>
                </c:pt>
              </c:strCache>
            </c:strRef>
          </c:tx>
          <c:spPr>
            <a:ln w="28575" cap="rnd">
              <a:solidFill>
                <a:schemeClr val="accent3"/>
              </a:solidFill>
              <a:round/>
            </a:ln>
            <a:effectLst/>
          </c:spPr>
          <c:marker>
            <c:symbol val="none"/>
          </c:marker>
          <c:cat>
            <c:numRef>
              <c:f>'4.4. ábra'!$D$9:$D$39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'4.4. ábra'!$G$9:$G$39</c:f>
              <c:numCache>
                <c:formatCode>General</c:formatCode>
                <c:ptCount val="31"/>
                <c:pt idx="0">
                  <c:v>0</c:v>
                </c:pt>
                <c:pt idx="1">
                  <c:v>-6.8224649876356097E-2</c:v>
                </c:pt>
                <c:pt idx="2">
                  <c:v>0.47025382518768299</c:v>
                </c:pt>
                <c:pt idx="3">
                  <c:v>0.67349404096603305</c:v>
                </c:pt>
                <c:pt idx="4">
                  <c:v>0.84253302216529802</c:v>
                </c:pt>
                <c:pt idx="5">
                  <c:v>0.93027943372726396</c:v>
                </c:pt>
                <c:pt idx="6">
                  <c:v>0.92065602540969804</c:v>
                </c:pt>
                <c:pt idx="7">
                  <c:v>0.87890407443046503</c:v>
                </c:pt>
                <c:pt idx="8">
                  <c:v>0.84815648198127702</c:v>
                </c:pt>
                <c:pt idx="9">
                  <c:v>0.82066205143928495</c:v>
                </c:pt>
                <c:pt idx="10">
                  <c:v>0.78842189908027605</c:v>
                </c:pt>
                <c:pt idx="11">
                  <c:v>0.80350998044013899</c:v>
                </c:pt>
                <c:pt idx="12">
                  <c:v>0.84221324324607805</c:v>
                </c:pt>
                <c:pt idx="13">
                  <c:v>0.84870699048042297</c:v>
                </c:pt>
                <c:pt idx="14">
                  <c:v>0.83822950720787004</c:v>
                </c:pt>
                <c:pt idx="15">
                  <c:v>0.81177735328674305</c:v>
                </c:pt>
                <c:pt idx="16">
                  <c:v>0.76604220271110501</c:v>
                </c:pt>
                <c:pt idx="17">
                  <c:v>0.71533095836639404</c:v>
                </c:pt>
                <c:pt idx="18">
                  <c:v>0.65543469786643904</c:v>
                </c:pt>
                <c:pt idx="19">
                  <c:v>0.58593261241912797</c:v>
                </c:pt>
                <c:pt idx="20">
                  <c:v>0.51196610927581698</c:v>
                </c:pt>
                <c:pt idx="21">
                  <c:v>0.54092982411384505</c:v>
                </c:pt>
                <c:pt idx="22">
                  <c:v>0.59650951623916604</c:v>
                </c:pt>
                <c:pt idx="23">
                  <c:v>0.579813152551651</c:v>
                </c:pt>
                <c:pt idx="24">
                  <c:v>0.53735440969467096</c:v>
                </c:pt>
                <c:pt idx="25">
                  <c:v>0.48373323678970298</c:v>
                </c:pt>
                <c:pt idx="26">
                  <c:v>0.58753228187561002</c:v>
                </c:pt>
                <c:pt idx="27">
                  <c:v>0.64461648464202803</c:v>
                </c:pt>
                <c:pt idx="28">
                  <c:v>0.53323006629943803</c:v>
                </c:pt>
                <c:pt idx="29">
                  <c:v>0.39681774377822798</c:v>
                </c:pt>
                <c:pt idx="30">
                  <c:v>0.25681614875793402</c:v>
                </c:pt>
              </c:numCache>
            </c:numRef>
          </c:val>
          <c:smooth val="0"/>
          <c:extLst>
            <c:ext xmlns:c16="http://schemas.microsoft.com/office/drawing/2014/chart" uri="{C3380CC4-5D6E-409C-BE32-E72D297353CC}">
              <c16:uniqueId val="{00000002-7733-423C-A9EB-51A10532F530}"/>
            </c:ext>
          </c:extLst>
        </c:ser>
        <c:dLbls>
          <c:showLegendKey val="0"/>
          <c:showVal val="0"/>
          <c:showCatName val="0"/>
          <c:showSerName val="0"/>
          <c:showPercent val="0"/>
          <c:showBubbleSize val="0"/>
        </c:dLbls>
        <c:marker val="1"/>
        <c:smooth val="0"/>
        <c:axId val="591585512"/>
        <c:axId val="591592728"/>
      </c:lineChart>
      <c:catAx>
        <c:axId val="1326094184"/>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6096808"/>
        <c:crossesAt val="-0.8"/>
        <c:auto val="1"/>
        <c:lblAlgn val="ctr"/>
        <c:lblOffset val="100"/>
        <c:tickLblSkip val="5"/>
        <c:tickMarkSkip val="5"/>
        <c:noMultiLvlLbl val="0"/>
      </c:catAx>
      <c:valAx>
        <c:axId val="1326096808"/>
        <c:scaling>
          <c:orientation val="minMax"/>
          <c:max val="1.2"/>
          <c:min val="-0.8"/>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6094184"/>
        <c:crosses val="autoZero"/>
        <c:crossBetween val="between"/>
        <c:majorUnit val="0.4"/>
      </c:valAx>
      <c:valAx>
        <c:axId val="591592728"/>
        <c:scaling>
          <c:orientation val="minMax"/>
          <c:min val="-0.8"/>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91585512"/>
        <c:crosses val="max"/>
        <c:crossBetween val="between"/>
        <c:majorUnit val="0.4"/>
      </c:valAx>
      <c:catAx>
        <c:axId val="591585512"/>
        <c:scaling>
          <c:orientation val="minMax"/>
        </c:scaling>
        <c:delete val="1"/>
        <c:axPos val="b"/>
        <c:numFmt formatCode="General" sourceLinked="1"/>
        <c:majorTickMark val="out"/>
        <c:minorTickMark val="none"/>
        <c:tickLblPos val="nextTo"/>
        <c:crossAx val="591592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hu-HU"/>
    </a:p>
  </c:txPr>
  <c:printSettings>
    <c:headerFooter/>
    <c:pageMargins b="0.75" l="0.7" r="0.7" t="0.75" header="0.3" footer="0.3"/>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7003499562555E-2"/>
          <c:y val="9.7222222222222224E-2"/>
          <c:w val="0.8390599300087489"/>
          <c:h val="0.68947506561679794"/>
        </c:manualLayout>
      </c:layout>
      <c:lineChart>
        <c:grouping val="standard"/>
        <c:varyColors val="0"/>
        <c:ser>
          <c:idx val="0"/>
          <c:order val="0"/>
          <c:tx>
            <c:strRef>
              <c:f>'4.4. ábra'!$E$7</c:f>
              <c:strCache>
                <c:ptCount val="1"/>
                <c:pt idx="0">
                  <c:v>Current policies</c:v>
                </c:pt>
              </c:strCache>
            </c:strRef>
          </c:tx>
          <c:spPr>
            <a:ln w="28575" cap="rnd">
              <a:solidFill>
                <a:schemeClr val="accent1"/>
              </a:solidFill>
              <a:round/>
            </a:ln>
            <a:effectLst/>
          </c:spPr>
          <c:marker>
            <c:symbol val="none"/>
          </c:marker>
          <c:cat>
            <c:numRef>
              <c:f>'4.4. ábra'!$D$9:$D$39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'4.4. ábra'!$E$9:$E$39</c:f>
              <c:numCache>
                <c:formatCode>General</c:formatCode>
                <c:ptCount val="31"/>
                <c:pt idx="0">
                  <c:v>0</c:v>
                </c:pt>
                <c:pt idx="1">
                  <c:v>-2.5935769081115698E-2</c:v>
                </c:pt>
                <c:pt idx="2">
                  <c:v>-4.0376991033554001E-2</c:v>
                </c:pt>
                <c:pt idx="3">
                  <c:v>4.2415976524353E-2</c:v>
                </c:pt>
                <c:pt idx="4">
                  <c:v>8.4557861089706393E-2</c:v>
                </c:pt>
                <c:pt idx="5">
                  <c:v>8.6882948875427204E-2</c:v>
                </c:pt>
                <c:pt idx="6">
                  <c:v>9.1694891452789307E-2</c:v>
                </c:pt>
                <c:pt idx="7">
                  <c:v>0.102067798376083</c:v>
                </c:pt>
                <c:pt idx="8">
                  <c:v>0.109843283891677</c:v>
                </c:pt>
                <c:pt idx="9">
                  <c:v>0.111883431673049</c:v>
                </c:pt>
                <c:pt idx="10">
                  <c:v>0.110578268766403</c:v>
                </c:pt>
                <c:pt idx="11">
                  <c:v>0.10818046331405599</c:v>
                </c:pt>
                <c:pt idx="12">
                  <c:v>0.10665181279182399</c:v>
                </c:pt>
                <c:pt idx="13">
                  <c:v>0.10687866806983901</c:v>
                </c:pt>
                <c:pt idx="14">
                  <c:v>0.10885801911354</c:v>
                </c:pt>
                <c:pt idx="15">
                  <c:v>0.111739128828048</c:v>
                </c:pt>
                <c:pt idx="16">
                  <c:v>0.115556150674819</c:v>
                </c:pt>
                <c:pt idx="17">
                  <c:v>0.119471907615661</c:v>
                </c:pt>
                <c:pt idx="18">
                  <c:v>0.122243672609329</c:v>
                </c:pt>
                <c:pt idx="19">
                  <c:v>0.125536859035491</c:v>
                </c:pt>
                <c:pt idx="20">
                  <c:v>0.12932464480399999</c:v>
                </c:pt>
                <c:pt idx="21">
                  <c:v>0.13377839326858501</c:v>
                </c:pt>
                <c:pt idx="22">
                  <c:v>0.140888690948486</c:v>
                </c:pt>
                <c:pt idx="23">
                  <c:v>0.14888888597488401</c:v>
                </c:pt>
                <c:pt idx="24">
                  <c:v>0.15401899814605699</c:v>
                </c:pt>
                <c:pt idx="25">
                  <c:v>0.15882772207260101</c:v>
                </c:pt>
                <c:pt idx="26">
                  <c:v>0.16526630520820601</c:v>
                </c:pt>
                <c:pt idx="27">
                  <c:v>0.17072558403015101</c:v>
                </c:pt>
                <c:pt idx="28">
                  <c:v>0.17266267538070601</c:v>
                </c:pt>
                <c:pt idx="29">
                  <c:v>0.17174345254897999</c:v>
                </c:pt>
                <c:pt idx="30">
                  <c:v>0.17062693834304801</c:v>
                </c:pt>
              </c:numCache>
            </c:numRef>
          </c:val>
          <c:smooth val="0"/>
          <c:extLst>
            <c:ext xmlns:c16="http://schemas.microsoft.com/office/drawing/2014/chart" uri="{C3380CC4-5D6E-409C-BE32-E72D297353CC}">
              <c16:uniqueId val="{00000000-7536-457C-85F0-3E8F4D404ECF}"/>
            </c:ext>
          </c:extLst>
        </c:ser>
        <c:ser>
          <c:idx val="1"/>
          <c:order val="1"/>
          <c:tx>
            <c:strRef>
              <c:f>'4.4. ábra'!$F$7</c:f>
              <c:strCache>
                <c:ptCount val="1"/>
                <c:pt idx="0">
                  <c:v>Delayed transition</c:v>
                </c:pt>
              </c:strCache>
            </c:strRef>
          </c:tx>
          <c:spPr>
            <a:ln w="28575" cap="rnd">
              <a:solidFill>
                <a:schemeClr val="accent5"/>
              </a:solidFill>
              <a:round/>
            </a:ln>
            <a:effectLst/>
          </c:spPr>
          <c:marker>
            <c:symbol val="none"/>
          </c:marker>
          <c:cat>
            <c:numRef>
              <c:f>'4.4. ábra'!$D$9:$D$39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'4.4. ábra'!$F$9:$F$39</c:f>
              <c:numCache>
                <c:formatCode>General</c:formatCode>
                <c:ptCount val="31"/>
                <c:pt idx="0">
                  <c:v>0</c:v>
                </c:pt>
                <c:pt idx="1">
                  <c:v>-1.8011175096035E-2</c:v>
                </c:pt>
                <c:pt idx="2">
                  <c:v>-2.9734194278716999E-2</c:v>
                </c:pt>
                <c:pt idx="3">
                  <c:v>2.4264127016067501E-2</c:v>
                </c:pt>
                <c:pt idx="4">
                  <c:v>4.7463089227676301E-2</c:v>
                </c:pt>
                <c:pt idx="5">
                  <c:v>3.7005245685577302E-2</c:v>
                </c:pt>
                <c:pt idx="6">
                  <c:v>1.8740892410278299E-2</c:v>
                </c:pt>
                <c:pt idx="7">
                  <c:v>8.9847445487976005E-3</c:v>
                </c:pt>
                <c:pt idx="8">
                  <c:v>9.89779829978942E-3</c:v>
                </c:pt>
                <c:pt idx="9">
                  <c:v>1.42419338226318E-2</c:v>
                </c:pt>
                <c:pt idx="10">
                  <c:v>-2.43627727031707E-2</c:v>
                </c:pt>
                <c:pt idx="11">
                  <c:v>-0.48564606904983498</c:v>
                </c:pt>
                <c:pt idx="12">
                  <c:v>-5.6378901004791197E-2</c:v>
                </c:pt>
                <c:pt idx="13">
                  <c:v>0.28457850217819203</c:v>
                </c:pt>
                <c:pt idx="14">
                  <c:v>0.56450125575065602</c:v>
                </c:pt>
                <c:pt idx="15">
                  <c:v>0.51855283975601196</c:v>
                </c:pt>
                <c:pt idx="16">
                  <c:v>0.38723599910736001</c:v>
                </c:pt>
                <c:pt idx="17">
                  <c:v>0.35767787694931003</c:v>
                </c:pt>
                <c:pt idx="18">
                  <c:v>0.37808868288993802</c:v>
                </c:pt>
                <c:pt idx="19">
                  <c:v>0.35297077894210799</c:v>
                </c:pt>
                <c:pt idx="20">
                  <c:v>0.29123410582542397</c:v>
                </c:pt>
                <c:pt idx="21">
                  <c:v>0.40759778022766102</c:v>
                </c:pt>
                <c:pt idx="22">
                  <c:v>0.52828747034072798</c:v>
                </c:pt>
                <c:pt idx="23">
                  <c:v>0.52467277646064703</c:v>
                </c:pt>
                <c:pt idx="24">
                  <c:v>0.50215673446655196</c:v>
                </c:pt>
                <c:pt idx="25">
                  <c:v>0.46417754888534501</c:v>
                </c:pt>
                <c:pt idx="26">
                  <c:v>0.67489260435104304</c:v>
                </c:pt>
                <c:pt idx="27">
                  <c:v>0.83207458257675104</c:v>
                </c:pt>
                <c:pt idx="28">
                  <c:v>0.75440979003906194</c:v>
                </c:pt>
                <c:pt idx="29">
                  <c:v>0.64483571052551203</c:v>
                </c:pt>
                <c:pt idx="30">
                  <c:v>0.51982426643371504</c:v>
                </c:pt>
              </c:numCache>
            </c:numRef>
          </c:val>
          <c:smooth val="0"/>
          <c:extLst>
            <c:ext xmlns:c16="http://schemas.microsoft.com/office/drawing/2014/chart" uri="{C3380CC4-5D6E-409C-BE32-E72D297353CC}">
              <c16:uniqueId val="{00000001-7536-457C-85F0-3E8F4D404ECF}"/>
            </c:ext>
          </c:extLst>
        </c:ser>
        <c:dLbls>
          <c:showLegendKey val="0"/>
          <c:showVal val="0"/>
          <c:showCatName val="0"/>
          <c:showSerName val="0"/>
          <c:showPercent val="0"/>
          <c:showBubbleSize val="0"/>
        </c:dLbls>
        <c:marker val="1"/>
        <c:smooth val="0"/>
        <c:axId val="1326094184"/>
        <c:axId val="1326096808"/>
      </c:lineChart>
      <c:lineChart>
        <c:grouping val="standard"/>
        <c:varyColors val="0"/>
        <c:ser>
          <c:idx val="2"/>
          <c:order val="2"/>
          <c:tx>
            <c:strRef>
              <c:f>'4.4. ábra'!$G$7</c:f>
              <c:strCache>
                <c:ptCount val="1"/>
                <c:pt idx="0">
                  <c:v>Net zero 2050</c:v>
                </c:pt>
              </c:strCache>
            </c:strRef>
          </c:tx>
          <c:spPr>
            <a:ln w="28575" cap="rnd">
              <a:solidFill>
                <a:schemeClr val="accent3"/>
              </a:solidFill>
              <a:round/>
            </a:ln>
            <a:effectLst/>
          </c:spPr>
          <c:marker>
            <c:symbol val="none"/>
          </c:marker>
          <c:cat>
            <c:numRef>
              <c:f>'4.4. ábra'!$D$9:$D$39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'4.4. ábra'!$G$9:$G$39</c:f>
              <c:numCache>
                <c:formatCode>General</c:formatCode>
                <c:ptCount val="31"/>
                <c:pt idx="0">
                  <c:v>0</c:v>
                </c:pt>
                <c:pt idx="1">
                  <c:v>-6.8224649876356097E-2</c:v>
                </c:pt>
                <c:pt idx="2">
                  <c:v>0.47025382518768299</c:v>
                </c:pt>
                <c:pt idx="3">
                  <c:v>0.67349404096603305</c:v>
                </c:pt>
                <c:pt idx="4">
                  <c:v>0.84253302216529802</c:v>
                </c:pt>
                <c:pt idx="5">
                  <c:v>0.93027943372726396</c:v>
                </c:pt>
                <c:pt idx="6">
                  <c:v>0.92065602540969804</c:v>
                </c:pt>
                <c:pt idx="7">
                  <c:v>0.87890407443046503</c:v>
                </c:pt>
                <c:pt idx="8">
                  <c:v>0.84815648198127702</c:v>
                </c:pt>
                <c:pt idx="9">
                  <c:v>0.82066205143928495</c:v>
                </c:pt>
                <c:pt idx="10">
                  <c:v>0.78842189908027605</c:v>
                </c:pt>
                <c:pt idx="11">
                  <c:v>0.80350998044013899</c:v>
                </c:pt>
                <c:pt idx="12">
                  <c:v>0.84221324324607805</c:v>
                </c:pt>
                <c:pt idx="13">
                  <c:v>0.84870699048042297</c:v>
                </c:pt>
                <c:pt idx="14">
                  <c:v>0.83822950720787004</c:v>
                </c:pt>
                <c:pt idx="15">
                  <c:v>0.81177735328674305</c:v>
                </c:pt>
                <c:pt idx="16">
                  <c:v>0.76604220271110501</c:v>
                </c:pt>
                <c:pt idx="17">
                  <c:v>0.71533095836639404</c:v>
                </c:pt>
                <c:pt idx="18">
                  <c:v>0.65543469786643904</c:v>
                </c:pt>
                <c:pt idx="19">
                  <c:v>0.58593261241912797</c:v>
                </c:pt>
                <c:pt idx="20">
                  <c:v>0.51196610927581698</c:v>
                </c:pt>
                <c:pt idx="21">
                  <c:v>0.54092982411384505</c:v>
                </c:pt>
                <c:pt idx="22">
                  <c:v>0.59650951623916604</c:v>
                </c:pt>
                <c:pt idx="23">
                  <c:v>0.579813152551651</c:v>
                </c:pt>
                <c:pt idx="24">
                  <c:v>0.53735440969467096</c:v>
                </c:pt>
                <c:pt idx="25">
                  <c:v>0.48373323678970298</c:v>
                </c:pt>
                <c:pt idx="26">
                  <c:v>0.58753228187561002</c:v>
                </c:pt>
                <c:pt idx="27">
                  <c:v>0.64461648464202803</c:v>
                </c:pt>
                <c:pt idx="28">
                  <c:v>0.53323006629943803</c:v>
                </c:pt>
                <c:pt idx="29">
                  <c:v>0.39681774377822798</c:v>
                </c:pt>
                <c:pt idx="30">
                  <c:v>0.25681614875793402</c:v>
                </c:pt>
              </c:numCache>
            </c:numRef>
          </c:val>
          <c:smooth val="0"/>
          <c:extLst>
            <c:ext xmlns:c16="http://schemas.microsoft.com/office/drawing/2014/chart" uri="{C3380CC4-5D6E-409C-BE32-E72D297353CC}">
              <c16:uniqueId val="{00000002-7536-457C-85F0-3E8F4D404ECF}"/>
            </c:ext>
          </c:extLst>
        </c:ser>
        <c:dLbls>
          <c:showLegendKey val="0"/>
          <c:showVal val="0"/>
          <c:showCatName val="0"/>
          <c:showSerName val="0"/>
          <c:showPercent val="0"/>
          <c:showBubbleSize val="0"/>
        </c:dLbls>
        <c:marker val="1"/>
        <c:smooth val="0"/>
        <c:axId val="591585512"/>
        <c:axId val="591592728"/>
      </c:lineChart>
      <c:catAx>
        <c:axId val="1326094184"/>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6096808"/>
        <c:crossesAt val="-0.8"/>
        <c:auto val="1"/>
        <c:lblAlgn val="ctr"/>
        <c:lblOffset val="100"/>
        <c:tickLblSkip val="5"/>
        <c:tickMarkSkip val="5"/>
        <c:noMultiLvlLbl val="0"/>
      </c:catAx>
      <c:valAx>
        <c:axId val="1326096808"/>
        <c:scaling>
          <c:orientation val="minMax"/>
          <c:max val="1.2"/>
          <c:min val="-0.8"/>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6094184"/>
        <c:crosses val="autoZero"/>
        <c:crossBetween val="between"/>
        <c:majorUnit val="0.4"/>
      </c:valAx>
      <c:valAx>
        <c:axId val="591592728"/>
        <c:scaling>
          <c:orientation val="minMax"/>
          <c:min val="-0.8"/>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91585512"/>
        <c:crosses val="max"/>
        <c:crossBetween val="between"/>
        <c:majorUnit val="0.4"/>
      </c:valAx>
      <c:catAx>
        <c:axId val="591585512"/>
        <c:scaling>
          <c:orientation val="minMax"/>
        </c:scaling>
        <c:delete val="1"/>
        <c:axPos val="b"/>
        <c:numFmt formatCode="General" sourceLinked="1"/>
        <c:majorTickMark val="out"/>
        <c:minorTickMark val="none"/>
        <c:tickLblPos val="nextTo"/>
        <c:crossAx val="591592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hu-HU"/>
    </a:p>
  </c:txPr>
  <c:printSettings>
    <c:headerFooter/>
    <c:pageMargins b="0.75" l="0.7" r="0.7" t="0.75" header="0.3" footer="0.3"/>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7003499562555E-2"/>
          <c:y val="9.7222222222222224E-2"/>
          <c:w val="0.8390599300087489"/>
          <c:h val="0.68947506561679794"/>
        </c:manualLayout>
      </c:layout>
      <c:lineChart>
        <c:grouping val="standard"/>
        <c:varyColors val="0"/>
        <c:ser>
          <c:idx val="0"/>
          <c:order val="0"/>
          <c:tx>
            <c:strRef>
              <c:f>'4.5. ábra'!$E$8</c:f>
              <c:strCache>
                <c:ptCount val="1"/>
                <c:pt idx="0">
                  <c:v>Eddigi intézkedések</c:v>
                </c:pt>
              </c:strCache>
            </c:strRef>
          </c:tx>
          <c:spPr>
            <a:ln w="28575" cap="rnd">
              <a:solidFill>
                <a:schemeClr val="accent1"/>
              </a:solidFill>
              <a:round/>
            </a:ln>
            <a:effectLst/>
          </c:spPr>
          <c:marker>
            <c:symbol val="none"/>
          </c:marker>
          <c:cat>
            <c:numRef>
              <c:f>'4.5. ábra'!$D$9:$D$39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'4.5. ábra'!$E$9:$E$39</c:f>
              <c:numCache>
                <c:formatCode>General</c:formatCode>
                <c:ptCount val="31"/>
                <c:pt idx="0">
                  <c:v>0</c:v>
                </c:pt>
                <c:pt idx="1">
                  <c:v>5.2866309881210299E-2</c:v>
                </c:pt>
                <c:pt idx="2">
                  <c:v>0.120141923427581</c:v>
                </c:pt>
                <c:pt idx="3">
                  <c:v>6.6577881574630696E-2</c:v>
                </c:pt>
                <c:pt idx="4">
                  <c:v>9.7040295600891099E-2</c:v>
                </c:pt>
                <c:pt idx="5">
                  <c:v>0.106070518493652</c:v>
                </c:pt>
                <c:pt idx="6">
                  <c:v>0.112371921539306</c:v>
                </c:pt>
                <c:pt idx="7">
                  <c:v>0.121422410011291</c:v>
                </c:pt>
                <c:pt idx="8">
                  <c:v>0.12926116585731501</c:v>
                </c:pt>
                <c:pt idx="9">
                  <c:v>0.13392803072929299</c:v>
                </c:pt>
                <c:pt idx="10">
                  <c:v>0.134172558784484</c:v>
                </c:pt>
                <c:pt idx="11">
                  <c:v>0.13321039080619801</c:v>
                </c:pt>
                <c:pt idx="12">
                  <c:v>0.13540261983871399</c:v>
                </c:pt>
                <c:pt idx="13">
                  <c:v>0.14064538478851299</c:v>
                </c:pt>
                <c:pt idx="14">
                  <c:v>0.14197728037834101</c:v>
                </c:pt>
                <c:pt idx="15">
                  <c:v>0.14020228385925201</c:v>
                </c:pt>
                <c:pt idx="16">
                  <c:v>0.14064809679984999</c:v>
                </c:pt>
                <c:pt idx="17">
                  <c:v>0.14273002743721</c:v>
                </c:pt>
                <c:pt idx="18">
                  <c:v>0.14662942290306</c:v>
                </c:pt>
                <c:pt idx="19">
                  <c:v>0.15143084526062001</c:v>
                </c:pt>
                <c:pt idx="20">
                  <c:v>0.15577402710914601</c:v>
                </c:pt>
                <c:pt idx="21">
                  <c:v>0.160469025373458</c:v>
                </c:pt>
                <c:pt idx="22">
                  <c:v>0.16191917657852101</c:v>
                </c:pt>
                <c:pt idx="23">
                  <c:v>0.163642883300781</c:v>
                </c:pt>
                <c:pt idx="24">
                  <c:v>0.16761332750320401</c:v>
                </c:pt>
                <c:pt idx="25">
                  <c:v>0.171112030744552</c:v>
                </c:pt>
                <c:pt idx="26">
                  <c:v>0.17302760481834401</c:v>
                </c:pt>
                <c:pt idx="27">
                  <c:v>0.172670572996139</c:v>
                </c:pt>
                <c:pt idx="28">
                  <c:v>0.17088994383811901</c:v>
                </c:pt>
                <c:pt idx="29">
                  <c:v>0.173512518405914</c:v>
                </c:pt>
                <c:pt idx="30">
                  <c:v>0.18097499012946999</c:v>
                </c:pt>
              </c:numCache>
            </c:numRef>
          </c:val>
          <c:smooth val="0"/>
          <c:extLst>
            <c:ext xmlns:c16="http://schemas.microsoft.com/office/drawing/2014/chart" uri="{C3380CC4-5D6E-409C-BE32-E72D297353CC}">
              <c16:uniqueId val="{00000000-7C9A-4142-88B0-35E0A141D839}"/>
            </c:ext>
          </c:extLst>
        </c:ser>
        <c:ser>
          <c:idx val="1"/>
          <c:order val="1"/>
          <c:tx>
            <c:strRef>
              <c:f>'4.5. ábra'!$F$8</c:f>
              <c:strCache>
                <c:ptCount val="1"/>
                <c:pt idx="0">
                  <c:v>Késleltetett átmenet</c:v>
                </c:pt>
              </c:strCache>
            </c:strRef>
          </c:tx>
          <c:spPr>
            <a:ln w="28575" cap="rnd">
              <a:solidFill>
                <a:schemeClr val="accent5"/>
              </a:solidFill>
              <a:round/>
            </a:ln>
            <a:effectLst/>
          </c:spPr>
          <c:marker>
            <c:symbol val="none"/>
          </c:marker>
          <c:cat>
            <c:numRef>
              <c:f>'4.5. ábra'!$D$9:$D$39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'4.5. ábra'!$F$9:$F$39</c:f>
              <c:numCache>
                <c:formatCode>General</c:formatCode>
                <c:ptCount val="31"/>
                <c:pt idx="0">
                  <c:v>0</c:v>
                </c:pt>
                <c:pt idx="1">
                  <c:v>3.8419812917709302E-2</c:v>
                </c:pt>
                <c:pt idx="2">
                  <c:v>8.5059314966201699E-2</c:v>
                </c:pt>
                <c:pt idx="3">
                  <c:v>3.64390313625335E-2</c:v>
                </c:pt>
                <c:pt idx="4">
                  <c:v>4.5051574707031201E-2</c:v>
                </c:pt>
                <c:pt idx="5">
                  <c:v>3.9757609367370599E-2</c:v>
                </c:pt>
                <c:pt idx="6">
                  <c:v>3.2545328140258699E-2</c:v>
                </c:pt>
                <c:pt idx="7">
                  <c:v>3.0736982822418199E-2</c:v>
                </c:pt>
                <c:pt idx="8">
                  <c:v>3.1976968050003003E-2</c:v>
                </c:pt>
                <c:pt idx="9">
                  <c:v>3.36653888225555E-2</c:v>
                </c:pt>
                <c:pt idx="10">
                  <c:v>-3.7377595901489202E-2</c:v>
                </c:pt>
                <c:pt idx="11">
                  <c:v>0.53471133112907399</c:v>
                </c:pt>
                <c:pt idx="12">
                  <c:v>0.55926674604415805</c:v>
                </c:pt>
                <c:pt idx="13">
                  <c:v>0.75099959969520502</c:v>
                </c:pt>
                <c:pt idx="14">
                  <c:v>0.82375127077102595</c:v>
                </c:pt>
                <c:pt idx="15">
                  <c:v>0.77922406792640597</c:v>
                </c:pt>
                <c:pt idx="16">
                  <c:v>0.69422456622123696</c:v>
                </c:pt>
                <c:pt idx="17">
                  <c:v>0.60932973027229298</c:v>
                </c:pt>
                <c:pt idx="18">
                  <c:v>0.51267188787460305</c:v>
                </c:pt>
                <c:pt idx="19">
                  <c:v>0.38898691534995999</c:v>
                </c:pt>
                <c:pt idx="20">
                  <c:v>0.277961075305938</c:v>
                </c:pt>
                <c:pt idx="21">
                  <c:v>0.41021978855133001</c:v>
                </c:pt>
                <c:pt idx="22">
                  <c:v>0.51712140440940801</c:v>
                </c:pt>
                <c:pt idx="23">
                  <c:v>0.47772267460822998</c:v>
                </c:pt>
                <c:pt idx="24">
                  <c:v>0.43107452988624501</c:v>
                </c:pt>
                <c:pt idx="25">
                  <c:v>0.378505408763885</c:v>
                </c:pt>
                <c:pt idx="26">
                  <c:v>0.66710081696510304</c:v>
                </c:pt>
                <c:pt idx="27">
                  <c:v>0.88317981362342801</c:v>
                </c:pt>
                <c:pt idx="28">
                  <c:v>0.82693722844123796</c:v>
                </c:pt>
                <c:pt idx="29">
                  <c:v>0.73352086544036799</c:v>
                </c:pt>
                <c:pt idx="30">
                  <c:v>0.60695847868919295</c:v>
                </c:pt>
              </c:numCache>
            </c:numRef>
          </c:val>
          <c:smooth val="0"/>
          <c:extLst>
            <c:ext xmlns:c16="http://schemas.microsoft.com/office/drawing/2014/chart" uri="{C3380CC4-5D6E-409C-BE32-E72D297353CC}">
              <c16:uniqueId val="{00000001-7C9A-4142-88B0-35E0A141D839}"/>
            </c:ext>
          </c:extLst>
        </c:ser>
        <c:dLbls>
          <c:showLegendKey val="0"/>
          <c:showVal val="0"/>
          <c:showCatName val="0"/>
          <c:showSerName val="0"/>
          <c:showPercent val="0"/>
          <c:showBubbleSize val="0"/>
        </c:dLbls>
        <c:marker val="1"/>
        <c:smooth val="0"/>
        <c:axId val="1326094184"/>
        <c:axId val="1326096808"/>
      </c:lineChart>
      <c:lineChart>
        <c:grouping val="standard"/>
        <c:varyColors val="0"/>
        <c:ser>
          <c:idx val="2"/>
          <c:order val="2"/>
          <c:tx>
            <c:strRef>
              <c:f>'4.5. ábra'!$G$8</c:f>
              <c:strCache>
                <c:ptCount val="1"/>
                <c:pt idx="0">
                  <c:v>Normál átmenet</c:v>
                </c:pt>
              </c:strCache>
            </c:strRef>
          </c:tx>
          <c:spPr>
            <a:ln w="28575" cap="rnd">
              <a:solidFill>
                <a:schemeClr val="accent3"/>
              </a:solidFill>
              <a:round/>
            </a:ln>
            <a:effectLst/>
          </c:spPr>
          <c:marker>
            <c:symbol val="none"/>
          </c:marker>
          <c:cat>
            <c:numRef>
              <c:f>'4.5. ábra'!$D$9:$D$39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'4.5. ábra'!$G$9:$G$39</c:f>
              <c:numCache>
                <c:formatCode>General</c:formatCode>
                <c:ptCount val="31"/>
                <c:pt idx="0">
                  <c:v>0</c:v>
                </c:pt>
                <c:pt idx="1">
                  <c:v>0.66727972030639604</c:v>
                </c:pt>
                <c:pt idx="2">
                  <c:v>1.0102947056293401</c:v>
                </c:pt>
                <c:pt idx="3">
                  <c:v>1.07250091433525</c:v>
                </c:pt>
                <c:pt idx="4">
                  <c:v>1.2246112823486299</c:v>
                </c:pt>
                <c:pt idx="5">
                  <c:v>1.28702872991561</c:v>
                </c:pt>
                <c:pt idx="6">
                  <c:v>1.1965639591217001</c:v>
                </c:pt>
                <c:pt idx="7">
                  <c:v>1.0618304014205899</c:v>
                </c:pt>
                <c:pt idx="8">
                  <c:v>0.96327430009841897</c:v>
                </c:pt>
                <c:pt idx="9">
                  <c:v>0.87055939435958796</c:v>
                </c:pt>
                <c:pt idx="10">
                  <c:v>0.786162048578262</c:v>
                </c:pt>
                <c:pt idx="11">
                  <c:v>0.74891707301139798</c:v>
                </c:pt>
                <c:pt idx="12">
                  <c:v>0.72415608167648304</c:v>
                </c:pt>
                <c:pt idx="13">
                  <c:v>0.67039009928703297</c:v>
                </c:pt>
                <c:pt idx="14">
                  <c:v>0.61043435335159302</c:v>
                </c:pt>
                <c:pt idx="15">
                  <c:v>0.54326793551444996</c:v>
                </c:pt>
                <c:pt idx="16">
                  <c:v>0.48069986701011602</c:v>
                </c:pt>
                <c:pt idx="17">
                  <c:v>0.41945755481719899</c:v>
                </c:pt>
                <c:pt idx="18">
                  <c:v>0.33521252870559598</c:v>
                </c:pt>
                <c:pt idx="19">
                  <c:v>0.23717451095580999</c:v>
                </c:pt>
                <c:pt idx="20">
                  <c:v>0.14158099889755199</c:v>
                </c:pt>
                <c:pt idx="21">
                  <c:v>0.19433230161666801</c:v>
                </c:pt>
                <c:pt idx="22">
                  <c:v>0.26892119646072299</c:v>
                </c:pt>
                <c:pt idx="23">
                  <c:v>0.23013430833816501</c:v>
                </c:pt>
                <c:pt idx="24">
                  <c:v>0.17351928353309601</c:v>
                </c:pt>
                <c:pt idx="25">
                  <c:v>0.110728591680526</c:v>
                </c:pt>
                <c:pt idx="26">
                  <c:v>0.29631385207176197</c:v>
                </c:pt>
                <c:pt idx="27">
                  <c:v>0.41531017422675998</c:v>
                </c:pt>
                <c:pt idx="28">
                  <c:v>0.30082431435585</c:v>
                </c:pt>
                <c:pt idx="29">
                  <c:v>0.146777689456939</c:v>
                </c:pt>
                <c:pt idx="30">
                  <c:v>-2.87334024906158E-2</c:v>
                </c:pt>
              </c:numCache>
            </c:numRef>
          </c:val>
          <c:smooth val="0"/>
          <c:extLst>
            <c:ext xmlns:c16="http://schemas.microsoft.com/office/drawing/2014/chart" uri="{C3380CC4-5D6E-409C-BE32-E72D297353CC}">
              <c16:uniqueId val="{00000002-7C9A-4142-88B0-35E0A141D839}"/>
            </c:ext>
          </c:extLst>
        </c:ser>
        <c:dLbls>
          <c:showLegendKey val="0"/>
          <c:showVal val="0"/>
          <c:showCatName val="0"/>
          <c:showSerName val="0"/>
          <c:showPercent val="0"/>
          <c:showBubbleSize val="0"/>
        </c:dLbls>
        <c:marker val="1"/>
        <c:smooth val="0"/>
        <c:axId val="591585512"/>
        <c:axId val="591592728"/>
      </c:lineChart>
      <c:catAx>
        <c:axId val="1326094184"/>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6096808"/>
        <c:crossesAt val="-0.60000000000000009"/>
        <c:auto val="1"/>
        <c:lblAlgn val="ctr"/>
        <c:lblOffset val="100"/>
        <c:tickLblSkip val="5"/>
        <c:tickMarkSkip val="5"/>
        <c:noMultiLvlLbl val="0"/>
      </c:catAx>
      <c:valAx>
        <c:axId val="1326096808"/>
        <c:scaling>
          <c:orientation val="minMax"/>
          <c:max val="1.4"/>
          <c:min val="-0.4"/>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6094184"/>
        <c:crosses val="autoZero"/>
        <c:crossBetween val="between"/>
        <c:majorUnit val="0.4"/>
      </c:valAx>
      <c:valAx>
        <c:axId val="591592728"/>
        <c:scaling>
          <c:orientation val="minMax"/>
          <c:max val="1.4"/>
          <c:min val="-0.4"/>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91585512"/>
        <c:crosses val="max"/>
        <c:crossBetween val="between"/>
        <c:majorUnit val="0.4"/>
      </c:valAx>
      <c:catAx>
        <c:axId val="591585512"/>
        <c:scaling>
          <c:orientation val="minMax"/>
        </c:scaling>
        <c:delete val="1"/>
        <c:axPos val="b"/>
        <c:numFmt formatCode="General" sourceLinked="1"/>
        <c:majorTickMark val="out"/>
        <c:minorTickMark val="none"/>
        <c:tickLblPos val="nextTo"/>
        <c:crossAx val="591592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hu-HU"/>
    </a:p>
  </c:txPr>
  <c:printSettings>
    <c:headerFooter/>
    <c:pageMargins b="0.75" l="0.7" r="0.7" t="0.75" header="0.3" footer="0.3"/>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7003499562555E-2"/>
          <c:y val="9.7222222222222224E-2"/>
          <c:w val="0.8390599300087489"/>
          <c:h val="0.68947506561679794"/>
        </c:manualLayout>
      </c:layout>
      <c:lineChart>
        <c:grouping val="standard"/>
        <c:varyColors val="0"/>
        <c:ser>
          <c:idx val="0"/>
          <c:order val="0"/>
          <c:tx>
            <c:strRef>
              <c:f>'4.5. ábra'!$E$7</c:f>
              <c:strCache>
                <c:ptCount val="1"/>
                <c:pt idx="0">
                  <c:v>Current policies</c:v>
                </c:pt>
              </c:strCache>
            </c:strRef>
          </c:tx>
          <c:spPr>
            <a:ln w="28575" cap="rnd">
              <a:solidFill>
                <a:schemeClr val="accent1"/>
              </a:solidFill>
              <a:round/>
            </a:ln>
            <a:effectLst/>
          </c:spPr>
          <c:marker>
            <c:symbol val="none"/>
          </c:marker>
          <c:cat>
            <c:numRef>
              <c:f>'4.5. ábra'!$D$9:$D$39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'4.5. ábra'!$E$9:$E$39</c:f>
              <c:numCache>
                <c:formatCode>General</c:formatCode>
                <c:ptCount val="31"/>
                <c:pt idx="0">
                  <c:v>0</c:v>
                </c:pt>
                <c:pt idx="1">
                  <c:v>5.2866309881210299E-2</c:v>
                </c:pt>
                <c:pt idx="2">
                  <c:v>0.120141923427581</c:v>
                </c:pt>
                <c:pt idx="3">
                  <c:v>6.6577881574630696E-2</c:v>
                </c:pt>
                <c:pt idx="4">
                  <c:v>9.7040295600891099E-2</c:v>
                </c:pt>
                <c:pt idx="5">
                  <c:v>0.106070518493652</c:v>
                </c:pt>
                <c:pt idx="6">
                  <c:v>0.112371921539306</c:v>
                </c:pt>
                <c:pt idx="7">
                  <c:v>0.121422410011291</c:v>
                </c:pt>
                <c:pt idx="8">
                  <c:v>0.12926116585731501</c:v>
                </c:pt>
                <c:pt idx="9">
                  <c:v>0.13392803072929299</c:v>
                </c:pt>
                <c:pt idx="10">
                  <c:v>0.134172558784484</c:v>
                </c:pt>
                <c:pt idx="11">
                  <c:v>0.13321039080619801</c:v>
                </c:pt>
                <c:pt idx="12">
                  <c:v>0.13540261983871399</c:v>
                </c:pt>
                <c:pt idx="13">
                  <c:v>0.14064538478851299</c:v>
                </c:pt>
                <c:pt idx="14">
                  <c:v>0.14197728037834101</c:v>
                </c:pt>
                <c:pt idx="15">
                  <c:v>0.14020228385925201</c:v>
                </c:pt>
                <c:pt idx="16">
                  <c:v>0.14064809679984999</c:v>
                </c:pt>
                <c:pt idx="17">
                  <c:v>0.14273002743721</c:v>
                </c:pt>
                <c:pt idx="18">
                  <c:v>0.14662942290306</c:v>
                </c:pt>
                <c:pt idx="19">
                  <c:v>0.15143084526062001</c:v>
                </c:pt>
                <c:pt idx="20">
                  <c:v>0.15577402710914601</c:v>
                </c:pt>
                <c:pt idx="21">
                  <c:v>0.160469025373458</c:v>
                </c:pt>
                <c:pt idx="22">
                  <c:v>0.16191917657852101</c:v>
                </c:pt>
                <c:pt idx="23">
                  <c:v>0.163642883300781</c:v>
                </c:pt>
                <c:pt idx="24">
                  <c:v>0.16761332750320401</c:v>
                </c:pt>
                <c:pt idx="25">
                  <c:v>0.171112030744552</c:v>
                </c:pt>
                <c:pt idx="26">
                  <c:v>0.17302760481834401</c:v>
                </c:pt>
                <c:pt idx="27">
                  <c:v>0.172670572996139</c:v>
                </c:pt>
                <c:pt idx="28">
                  <c:v>0.17088994383811901</c:v>
                </c:pt>
                <c:pt idx="29">
                  <c:v>0.173512518405914</c:v>
                </c:pt>
                <c:pt idx="30">
                  <c:v>0.18097499012946999</c:v>
                </c:pt>
              </c:numCache>
            </c:numRef>
          </c:val>
          <c:smooth val="0"/>
          <c:extLst>
            <c:ext xmlns:c16="http://schemas.microsoft.com/office/drawing/2014/chart" uri="{C3380CC4-5D6E-409C-BE32-E72D297353CC}">
              <c16:uniqueId val="{00000000-029D-4F1C-A468-DEC6612F0678}"/>
            </c:ext>
          </c:extLst>
        </c:ser>
        <c:ser>
          <c:idx val="1"/>
          <c:order val="1"/>
          <c:tx>
            <c:strRef>
              <c:f>'4.5. ábra'!$F$7</c:f>
              <c:strCache>
                <c:ptCount val="1"/>
                <c:pt idx="0">
                  <c:v>Delayed transition</c:v>
                </c:pt>
              </c:strCache>
            </c:strRef>
          </c:tx>
          <c:spPr>
            <a:ln w="28575" cap="rnd">
              <a:solidFill>
                <a:schemeClr val="accent5"/>
              </a:solidFill>
              <a:round/>
            </a:ln>
            <a:effectLst/>
          </c:spPr>
          <c:marker>
            <c:symbol val="none"/>
          </c:marker>
          <c:cat>
            <c:numRef>
              <c:f>'4.5. ábra'!$D$9:$D$39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'4.5. ábra'!$F$9:$F$39</c:f>
              <c:numCache>
                <c:formatCode>General</c:formatCode>
                <c:ptCount val="31"/>
                <c:pt idx="0">
                  <c:v>0</c:v>
                </c:pt>
                <c:pt idx="1">
                  <c:v>3.8419812917709302E-2</c:v>
                </c:pt>
                <c:pt idx="2">
                  <c:v>8.5059314966201699E-2</c:v>
                </c:pt>
                <c:pt idx="3">
                  <c:v>3.64390313625335E-2</c:v>
                </c:pt>
                <c:pt idx="4">
                  <c:v>4.5051574707031201E-2</c:v>
                </c:pt>
                <c:pt idx="5">
                  <c:v>3.9757609367370599E-2</c:v>
                </c:pt>
                <c:pt idx="6">
                  <c:v>3.2545328140258699E-2</c:v>
                </c:pt>
                <c:pt idx="7">
                  <c:v>3.0736982822418199E-2</c:v>
                </c:pt>
                <c:pt idx="8">
                  <c:v>3.1976968050003003E-2</c:v>
                </c:pt>
                <c:pt idx="9">
                  <c:v>3.36653888225555E-2</c:v>
                </c:pt>
                <c:pt idx="10">
                  <c:v>-3.7377595901489202E-2</c:v>
                </c:pt>
                <c:pt idx="11">
                  <c:v>0.53471133112907399</c:v>
                </c:pt>
                <c:pt idx="12">
                  <c:v>0.55926674604415805</c:v>
                </c:pt>
                <c:pt idx="13">
                  <c:v>0.75099959969520502</c:v>
                </c:pt>
                <c:pt idx="14">
                  <c:v>0.82375127077102595</c:v>
                </c:pt>
                <c:pt idx="15">
                  <c:v>0.77922406792640597</c:v>
                </c:pt>
                <c:pt idx="16">
                  <c:v>0.69422456622123696</c:v>
                </c:pt>
                <c:pt idx="17">
                  <c:v>0.60932973027229298</c:v>
                </c:pt>
                <c:pt idx="18">
                  <c:v>0.51267188787460305</c:v>
                </c:pt>
                <c:pt idx="19">
                  <c:v>0.38898691534995999</c:v>
                </c:pt>
                <c:pt idx="20">
                  <c:v>0.277961075305938</c:v>
                </c:pt>
                <c:pt idx="21">
                  <c:v>0.41021978855133001</c:v>
                </c:pt>
                <c:pt idx="22">
                  <c:v>0.51712140440940801</c:v>
                </c:pt>
                <c:pt idx="23">
                  <c:v>0.47772267460822998</c:v>
                </c:pt>
                <c:pt idx="24">
                  <c:v>0.43107452988624501</c:v>
                </c:pt>
                <c:pt idx="25">
                  <c:v>0.378505408763885</c:v>
                </c:pt>
                <c:pt idx="26">
                  <c:v>0.66710081696510304</c:v>
                </c:pt>
                <c:pt idx="27">
                  <c:v>0.88317981362342801</c:v>
                </c:pt>
                <c:pt idx="28">
                  <c:v>0.82693722844123796</c:v>
                </c:pt>
                <c:pt idx="29">
                  <c:v>0.73352086544036799</c:v>
                </c:pt>
                <c:pt idx="30">
                  <c:v>0.60695847868919295</c:v>
                </c:pt>
              </c:numCache>
            </c:numRef>
          </c:val>
          <c:smooth val="0"/>
          <c:extLst>
            <c:ext xmlns:c16="http://schemas.microsoft.com/office/drawing/2014/chart" uri="{C3380CC4-5D6E-409C-BE32-E72D297353CC}">
              <c16:uniqueId val="{00000001-029D-4F1C-A468-DEC6612F0678}"/>
            </c:ext>
          </c:extLst>
        </c:ser>
        <c:dLbls>
          <c:showLegendKey val="0"/>
          <c:showVal val="0"/>
          <c:showCatName val="0"/>
          <c:showSerName val="0"/>
          <c:showPercent val="0"/>
          <c:showBubbleSize val="0"/>
        </c:dLbls>
        <c:marker val="1"/>
        <c:smooth val="0"/>
        <c:axId val="1326094184"/>
        <c:axId val="1326096808"/>
      </c:lineChart>
      <c:lineChart>
        <c:grouping val="standard"/>
        <c:varyColors val="0"/>
        <c:ser>
          <c:idx val="2"/>
          <c:order val="2"/>
          <c:tx>
            <c:strRef>
              <c:f>'4.5. ábra'!$G$7</c:f>
              <c:strCache>
                <c:ptCount val="1"/>
                <c:pt idx="0">
                  <c:v>Net zero 2050</c:v>
                </c:pt>
              </c:strCache>
            </c:strRef>
          </c:tx>
          <c:spPr>
            <a:ln w="28575" cap="rnd">
              <a:solidFill>
                <a:schemeClr val="accent3"/>
              </a:solidFill>
              <a:round/>
            </a:ln>
            <a:effectLst/>
          </c:spPr>
          <c:marker>
            <c:symbol val="none"/>
          </c:marker>
          <c:cat>
            <c:numRef>
              <c:f>'4.5. ábra'!$D$9:$D$39</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'4.5. ábra'!$G$9:$G$39</c:f>
              <c:numCache>
                <c:formatCode>General</c:formatCode>
                <c:ptCount val="31"/>
                <c:pt idx="0">
                  <c:v>0</c:v>
                </c:pt>
                <c:pt idx="1">
                  <c:v>0.66727972030639604</c:v>
                </c:pt>
                <c:pt idx="2">
                  <c:v>1.0102947056293401</c:v>
                </c:pt>
                <c:pt idx="3">
                  <c:v>1.07250091433525</c:v>
                </c:pt>
                <c:pt idx="4">
                  <c:v>1.2246112823486299</c:v>
                </c:pt>
                <c:pt idx="5">
                  <c:v>1.28702872991561</c:v>
                </c:pt>
                <c:pt idx="6">
                  <c:v>1.1965639591217001</c:v>
                </c:pt>
                <c:pt idx="7">
                  <c:v>1.0618304014205899</c:v>
                </c:pt>
                <c:pt idx="8">
                  <c:v>0.96327430009841897</c:v>
                </c:pt>
                <c:pt idx="9">
                  <c:v>0.87055939435958796</c:v>
                </c:pt>
                <c:pt idx="10">
                  <c:v>0.786162048578262</c:v>
                </c:pt>
                <c:pt idx="11">
                  <c:v>0.74891707301139798</c:v>
                </c:pt>
                <c:pt idx="12">
                  <c:v>0.72415608167648304</c:v>
                </c:pt>
                <c:pt idx="13">
                  <c:v>0.67039009928703297</c:v>
                </c:pt>
                <c:pt idx="14">
                  <c:v>0.61043435335159302</c:v>
                </c:pt>
                <c:pt idx="15">
                  <c:v>0.54326793551444996</c:v>
                </c:pt>
                <c:pt idx="16">
                  <c:v>0.48069986701011602</c:v>
                </c:pt>
                <c:pt idx="17">
                  <c:v>0.41945755481719899</c:v>
                </c:pt>
                <c:pt idx="18">
                  <c:v>0.33521252870559598</c:v>
                </c:pt>
                <c:pt idx="19">
                  <c:v>0.23717451095580999</c:v>
                </c:pt>
                <c:pt idx="20">
                  <c:v>0.14158099889755199</c:v>
                </c:pt>
                <c:pt idx="21">
                  <c:v>0.19433230161666801</c:v>
                </c:pt>
                <c:pt idx="22">
                  <c:v>0.26892119646072299</c:v>
                </c:pt>
                <c:pt idx="23">
                  <c:v>0.23013430833816501</c:v>
                </c:pt>
                <c:pt idx="24">
                  <c:v>0.17351928353309601</c:v>
                </c:pt>
                <c:pt idx="25">
                  <c:v>0.110728591680526</c:v>
                </c:pt>
                <c:pt idx="26">
                  <c:v>0.29631385207176197</c:v>
                </c:pt>
                <c:pt idx="27">
                  <c:v>0.41531017422675998</c:v>
                </c:pt>
                <c:pt idx="28">
                  <c:v>0.30082431435585</c:v>
                </c:pt>
                <c:pt idx="29">
                  <c:v>0.146777689456939</c:v>
                </c:pt>
                <c:pt idx="30">
                  <c:v>-2.87334024906158E-2</c:v>
                </c:pt>
              </c:numCache>
            </c:numRef>
          </c:val>
          <c:smooth val="0"/>
          <c:extLst>
            <c:ext xmlns:c16="http://schemas.microsoft.com/office/drawing/2014/chart" uri="{C3380CC4-5D6E-409C-BE32-E72D297353CC}">
              <c16:uniqueId val="{00000002-029D-4F1C-A468-DEC6612F0678}"/>
            </c:ext>
          </c:extLst>
        </c:ser>
        <c:dLbls>
          <c:showLegendKey val="0"/>
          <c:showVal val="0"/>
          <c:showCatName val="0"/>
          <c:showSerName val="0"/>
          <c:showPercent val="0"/>
          <c:showBubbleSize val="0"/>
        </c:dLbls>
        <c:marker val="1"/>
        <c:smooth val="0"/>
        <c:axId val="591585512"/>
        <c:axId val="591592728"/>
      </c:lineChart>
      <c:catAx>
        <c:axId val="1326094184"/>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6096808"/>
        <c:crossesAt val="-0.60000000000000009"/>
        <c:auto val="1"/>
        <c:lblAlgn val="ctr"/>
        <c:lblOffset val="100"/>
        <c:tickLblSkip val="5"/>
        <c:tickMarkSkip val="5"/>
        <c:noMultiLvlLbl val="0"/>
      </c:catAx>
      <c:valAx>
        <c:axId val="1326096808"/>
        <c:scaling>
          <c:orientation val="minMax"/>
          <c:max val="1.4"/>
          <c:min val="-0.4"/>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6094184"/>
        <c:crosses val="autoZero"/>
        <c:crossBetween val="between"/>
        <c:majorUnit val="0.4"/>
      </c:valAx>
      <c:valAx>
        <c:axId val="591592728"/>
        <c:scaling>
          <c:orientation val="minMax"/>
          <c:max val="1.4"/>
          <c:min val="-0.4"/>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591585512"/>
        <c:crosses val="max"/>
        <c:crossBetween val="between"/>
        <c:majorUnit val="0.4"/>
      </c:valAx>
      <c:catAx>
        <c:axId val="591585512"/>
        <c:scaling>
          <c:orientation val="minMax"/>
        </c:scaling>
        <c:delete val="1"/>
        <c:axPos val="b"/>
        <c:numFmt formatCode="General" sourceLinked="1"/>
        <c:majorTickMark val="out"/>
        <c:minorTickMark val="none"/>
        <c:tickLblPos val="nextTo"/>
        <c:crossAx val="5915927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hu-HU"/>
    </a:p>
  </c:txPr>
  <c:printSettings>
    <c:headerFooter/>
    <c:pageMargins b="0.75" l="0.7" r="0.7" t="0.75" header="0.3" footer="0.3"/>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7003499562555E-2"/>
          <c:y val="0.10648148148148148"/>
          <c:w val="0.8390599300087489"/>
          <c:h val="0.70933894890388327"/>
        </c:manualLayout>
      </c:layout>
      <c:lineChart>
        <c:grouping val="standard"/>
        <c:varyColors val="0"/>
        <c:ser>
          <c:idx val="0"/>
          <c:order val="0"/>
          <c:tx>
            <c:strRef>
              <c:f>'4.6. ábra'!$E$9</c:f>
              <c:strCache>
                <c:ptCount val="1"/>
                <c:pt idx="0">
                  <c:v>Késleltett átmenet</c:v>
                </c:pt>
              </c:strCache>
            </c:strRef>
          </c:tx>
          <c:spPr>
            <a:ln w="28575" cap="rnd">
              <a:solidFill>
                <a:schemeClr val="accent1"/>
              </a:solidFill>
              <a:round/>
            </a:ln>
            <a:effectLst/>
          </c:spPr>
          <c:marker>
            <c:symbol val="none"/>
          </c:marker>
          <c:cat>
            <c:numRef>
              <c:f>'4.6. ábra'!$D$10:$D$15</c:f>
              <c:numCache>
                <c:formatCode>General</c:formatCode>
                <c:ptCount val="6"/>
                <c:pt idx="0">
                  <c:v>2025</c:v>
                </c:pt>
                <c:pt idx="1">
                  <c:v>2030</c:v>
                </c:pt>
                <c:pt idx="2">
                  <c:v>2035</c:v>
                </c:pt>
                <c:pt idx="3">
                  <c:v>2040</c:v>
                </c:pt>
                <c:pt idx="4">
                  <c:v>2045</c:v>
                </c:pt>
                <c:pt idx="5">
                  <c:v>2050</c:v>
                </c:pt>
              </c:numCache>
            </c:numRef>
          </c:cat>
          <c:val>
            <c:numRef>
              <c:f>'4.6. ábra'!$E$10:$E$15</c:f>
              <c:numCache>
                <c:formatCode>General</c:formatCode>
                <c:ptCount val="6"/>
                <c:pt idx="0">
                  <c:v>-0.1</c:v>
                </c:pt>
                <c:pt idx="1">
                  <c:v>0.2</c:v>
                </c:pt>
                <c:pt idx="2">
                  <c:v>0.7</c:v>
                </c:pt>
                <c:pt idx="3">
                  <c:v>0.3</c:v>
                </c:pt>
                <c:pt idx="4">
                  <c:v>0.1</c:v>
                </c:pt>
                <c:pt idx="5">
                  <c:v>0.1</c:v>
                </c:pt>
              </c:numCache>
            </c:numRef>
          </c:val>
          <c:smooth val="0"/>
          <c:extLst>
            <c:ext xmlns:c16="http://schemas.microsoft.com/office/drawing/2014/chart" uri="{C3380CC4-5D6E-409C-BE32-E72D297353CC}">
              <c16:uniqueId val="{00000000-DEAA-41F4-BDE1-57460DB2D4A1}"/>
            </c:ext>
          </c:extLst>
        </c:ser>
        <c:ser>
          <c:idx val="1"/>
          <c:order val="1"/>
          <c:tx>
            <c:strRef>
              <c:f>'4.6. ábra'!$F$9</c:f>
              <c:strCache>
                <c:ptCount val="1"/>
                <c:pt idx="0">
                  <c:v>Gyors átmenet</c:v>
                </c:pt>
              </c:strCache>
            </c:strRef>
          </c:tx>
          <c:spPr>
            <a:ln w="28575" cap="rnd">
              <a:solidFill>
                <a:schemeClr val="accent5"/>
              </a:solidFill>
              <a:round/>
            </a:ln>
            <a:effectLst/>
          </c:spPr>
          <c:marker>
            <c:symbol val="none"/>
          </c:marker>
          <c:cat>
            <c:numRef>
              <c:f>'4.6. ábra'!$D$10:$D$15</c:f>
              <c:numCache>
                <c:formatCode>General</c:formatCode>
                <c:ptCount val="6"/>
                <c:pt idx="0">
                  <c:v>2025</c:v>
                </c:pt>
                <c:pt idx="1">
                  <c:v>2030</c:v>
                </c:pt>
                <c:pt idx="2">
                  <c:v>2035</c:v>
                </c:pt>
                <c:pt idx="3">
                  <c:v>2040</c:v>
                </c:pt>
                <c:pt idx="4">
                  <c:v>2045</c:v>
                </c:pt>
                <c:pt idx="5">
                  <c:v>2050</c:v>
                </c:pt>
              </c:numCache>
            </c:numRef>
          </c:cat>
          <c:val>
            <c:numRef>
              <c:f>'4.6. ábra'!$F$10:$F$15</c:f>
              <c:numCache>
                <c:formatCode>General</c:formatCode>
                <c:ptCount val="6"/>
                <c:pt idx="0">
                  <c:v>-0.1</c:v>
                </c:pt>
                <c:pt idx="1">
                  <c:v>0.7</c:v>
                </c:pt>
                <c:pt idx="2">
                  <c:v>0.6</c:v>
                </c:pt>
                <c:pt idx="3">
                  <c:v>0.7</c:v>
                </c:pt>
                <c:pt idx="4">
                  <c:v>0.3</c:v>
                </c:pt>
                <c:pt idx="5">
                  <c:v>0.3</c:v>
                </c:pt>
              </c:numCache>
            </c:numRef>
          </c:val>
          <c:smooth val="0"/>
          <c:extLst>
            <c:ext xmlns:c16="http://schemas.microsoft.com/office/drawing/2014/chart" uri="{C3380CC4-5D6E-409C-BE32-E72D297353CC}">
              <c16:uniqueId val="{00000001-DEAA-41F4-BDE1-57460DB2D4A1}"/>
            </c:ext>
          </c:extLst>
        </c:ser>
        <c:dLbls>
          <c:showLegendKey val="0"/>
          <c:showVal val="0"/>
          <c:showCatName val="0"/>
          <c:showSerName val="0"/>
          <c:showPercent val="0"/>
          <c:showBubbleSize val="0"/>
        </c:dLbls>
        <c:marker val="1"/>
        <c:smooth val="0"/>
        <c:axId val="1328436248"/>
        <c:axId val="1328439856"/>
      </c:lineChart>
      <c:lineChart>
        <c:grouping val="standard"/>
        <c:varyColors val="0"/>
        <c:ser>
          <c:idx val="2"/>
          <c:order val="2"/>
          <c:tx>
            <c:strRef>
              <c:f>'4.6. ábra'!$G$9</c:f>
              <c:strCache>
                <c:ptCount val="1"/>
              </c:strCache>
            </c:strRef>
          </c:tx>
          <c:spPr>
            <a:ln w="28575" cap="rnd">
              <a:solidFill>
                <a:schemeClr val="bg1">
                  <a:alpha val="0"/>
                </a:schemeClr>
              </a:solidFill>
              <a:round/>
            </a:ln>
            <a:effectLst/>
          </c:spPr>
          <c:marker>
            <c:symbol val="none"/>
          </c:marker>
          <c:cat>
            <c:numRef>
              <c:f>'4.6. ábra'!$D$10:$D$15</c:f>
              <c:numCache>
                <c:formatCode>General</c:formatCode>
                <c:ptCount val="6"/>
                <c:pt idx="0">
                  <c:v>2025</c:v>
                </c:pt>
                <c:pt idx="1">
                  <c:v>2030</c:v>
                </c:pt>
                <c:pt idx="2">
                  <c:v>2035</c:v>
                </c:pt>
                <c:pt idx="3">
                  <c:v>2040</c:v>
                </c:pt>
                <c:pt idx="4">
                  <c:v>2045</c:v>
                </c:pt>
                <c:pt idx="5">
                  <c:v>2050</c:v>
                </c:pt>
              </c:numCache>
            </c:numRef>
          </c:cat>
          <c:val>
            <c:numRef>
              <c:f>'4.6. ábra'!$G$10:$G$15</c:f>
              <c:numCache>
                <c:formatCode>General</c:formatCode>
                <c:ptCount val="6"/>
                <c:pt idx="0">
                  <c:v>-0.1</c:v>
                </c:pt>
                <c:pt idx="1">
                  <c:v>0.7</c:v>
                </c:pt>
                <c:pt idx="2">
                  <c:v>0.6</c:v>
                </c:pt>
                <c:pt idx="3">
                  <c:v>0.7</c:v>
                </c:pt>
                <c:pt idx="4">
                  <c:v>0.3</c:v>
                </c:pt>
                <c:pt idx="5">
                  <c:v>0.3</c:v>
                </c:pt>
              </c:numCache>
            </c:numRef>
          </c:val>
          <c:smooth val="0"/>
          <c:extLst>
            <c:ext xmlns:c16="http://schemas.microsoft.com/office/drawing/2014/chart" uri="{C3380CC4-5D6E-409C-BE32-E72D297353CC}">
              <c16:uniqueId val="{00000002-DEAA-41F4-BDE1-57460DB2D4A1}"/>
            </c:ext>
          </c:extLst>
        </c:ser>
        <c:dLbls>
          <c:showLegendKey val="0"/>
          <c:showVal val="0"/>
          <c:showCatName val="0"/>
          <c:showSerName val="0"/>
          <c:showPercent val="0"/>
          <c:showBubbleSize val="0"/>
        </c:dLbls>
        <c:marker val="1"/>
        <c:smooth val="0"/>
        <c:axId val="1047043960"/>
        <c:axId val="1047042976"/>
      </c:lineChart>
      <c:catAx>
        <c:axId val="1328436248"/>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8439856"/>
        <c:crossesAt val="-0.2"/>
        <c:auto val="1"/>
        <c:lblAlgn val="ctr"/>
        <c:lblOffset val="100"/>
        <c:noMultiLvlLbl val="0"/>
      </c:catAx>
      <c:valAx>
        <c:axId val="132843985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328436248"/>
        <c:crossesAt val="0"/>
        <c:crossBetween val="between"/>
        <c:majorUnit val="0.2"/>
      </c:valAx>
      <c:valAx>
        <c:axId val="1047042976"/>
        <c:scaling>
          <c:orientation val="minMax"/>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047043960"/>
        <c:crosses val="max"/>
        <c:crossBetween val="between"/>
        <c:majorUnit val="0.2"/>
      </c:valAx>
      <c:catAx>
        <c:axId val="1047043960"/>
        <c:scaling>
          <c:orientation val="minMax"/>
        </c:scaling>
        <c:delete val="1"/>
        <c:axPos val="b"/>
        <c:numFmt formatCode="General" sourceLinked="1"/>
        <c:majorTickMark val="out"/>
        <c:minorTickMark val="none"/>
        <c:tickLblPos val="nextTo"/>
        <c:crossAx val="10470429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hu-HU"/>
    </a:p>
  </c:txPr>
  <c:printSettings>
    <c:headerFooter/>
    <c:pageMargins b="0.75" l="0.7" r="0.7" t="0.75" header="0.3" footer="0.3"/>
    <c:pageSetup/>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7003499562555E-2"/>
          <c:y val="0.10648148148148148"/>
          <c:w val="0.8390599300087489"/>
          <c:h val="0.7089114902303878"/>
        </c:manualLayout>
      </c:layout>
      <c:lineChart>
        <c:grouping val="standard"/>
        <c:varyColors val="0"/>
        <c:ser>
          <c:idx val="0"/>
          <c:order val="0"/>
          <c:tx>
            <c:strRef>
              <c:f>'4.6. ábra'!$E$8</c:f>
              <c:strCache>
                <c:ptCount val="1"/>
                <c:pt idx="0">
                  <c:v>Delayed transition</c:v>
                </c:pt>
              </c:strCache>
            </c:strRef>
          </c:tx>
          <c:spPr>
            <a:ln w="28575" cap="rnd">
              <a:solidFill>
                <a:schemeClr val="accent1"/>
              </a:solidFill>
              <a:round/>
            </a:ln>
            <a:effectLst/>
          </c:spPr>
          <c:marker>
            <c:symbol val="none"/>
          </c:marker>
          <c:cat>
            <c:numRef>
              <c:f>'4.6. ábra'!$D$10:$D$15</c:f>
              <c:numCache>
                <c:formatCode>General</c:formatCode>
                <c:ptCount val="6"/>
                <c:pt idx="0">
                  <c:v>2025</c:v>
                </c:pt>
                <c:pt idx="1">
                  <c:v>2030</c:v>
                </c:pt>
                <c:pt idx="2">
                  <c:v>2035</c:v>
                </c:pt>
                <c:pt idx="3">
                  <c:v>2040</c:v>
                </c:pt>
                <c:pt idx="4">
                  <c:v>2045</c:v>
                </c:pt>
                <c:pt idx="5">
                  <c:v>2050</c:v>
                </c:pt>
              </c:numCache>
            </c:numRef>
          </c:cat>
          <c:val>
            <c:numRef>
              <c:f>'4.6. ábra'!$E$10:$E$15</c:f>
              <c:numCache>
                <c:formatCode>General</c:formatCode>
                <c:ptCount val="6"/>
                <c:pt idx="0">
                  <c:v>-0.1</c:v>
                </c:pt>
                <c:pt idx="1">
                  <c:v>0.2</c:v>
                </c:pt>
                <c:pt idx="2">
                  <c:v>0.7</c:v>
                </c:pt>
                <c:pt idx="3">
                  <c:v>0.3</c:v>
                </c:pt>
                <c:pt idx="4">
                  <c:v>0.1</c:v>
                </c:pt>
                <c:pt idx="5">
                  <c:v>0.1</c:v>
                </c:pt>
              </c:numCache>
            </c:numRef>
          </c:val>
          <c:smooth val="0"/>
          <c:extLst>
            <c:ext xmlns:c16="http://schemas.microsoft.com/office/drawing/2014/chart" uri="{C3380CC4-5D6E-409C-BE32-E72D297353CC}">
              <c16:uniqueId val="{00000000-24C5-49C0-B55B-05F0444D7B3E}"/>
            </c:ext>
          </c:extLst>
        </c:ser>
        <c:ser>
          <c:idx val="1"/>
          <c:order val="1"/>
          <c:tx>
            <c:strRef>
              <c:f>'4.6. ábra'!$F$8</c:f>
              <c:strCache>
                <c:ptCount val="1"/>
                <c:pt idx="0">
                  <c:v>Sudden transition</c:v>
                </c:pt>
              </c:strCache>
            </c:strRef>
          </c:tx>
          <c:spPr>
            <a:ln w="28575" cap="rnd">
              <a:solidFill>
                <a:schemeClr val="accent5"/>
              </a:solidFill>
              <a:round/>
            </a:ln>
            <a:effectLst/>
          </c:spPr>
          <c:marker>
            <c:symbol val="none"/>
          </c:marker>
          <c:cat>
            <c:numRef>
              <c:f>'4.6. ábra'!$D$10:$D$15</c:f>
              <c:numCache>
                <c:formatCode>General</c:formatCode>
                <c:ptCount val="6"/>
                <c:pt idx="0">
                  <c:v>2025</c:v>
                </c:pt>
                <c:pt idx="1">
                  <c:v>2030</c:v>
                </c:pt>
                <c:pt idx="2">
                  <c:v>2035</c:v>
                </c:pt>
                <c:pt idx="3">
                  <c:v>2040</c:v>
                </c:pt>
                <c:pt idx="4">
                  <c:v>2045</c:v>
                </c:pt>
                <c:pt idx="5">
                  <c:v>2050</c:v>
                </c:pt>
              </c:numCache>
            </c:numRef>
          </c:cat>
          <c:val>
            <c:numRef>
              <c:f>'4.6. ábra'!$F$10:$F$15</c:f>
              <c:numCache>
                <c:formatCode>General</c:formatCode>
                <c:ptCount val="6"/>
                <c:pt idx="0">
                  <c:v>-0.1</c:v>
                </c:pt>
                <c:pt idx="1">
                  <c:v>0.7</c:v>
                </c:pt>
                <c:pt idx="2">
                  <c:v>0.6</c:v>
                </c:pt>
                <c:pt idx="3">
                  <c:v>0.7</c:v>
                </c:pt>
                <c:pt idx="4">
                  <c:v>0.3</c:v>
                </c:pt>
                <c:pt idx="5">
                  <c:v>0.3</c:v>
                </c:pt>
              </c:numCache>
            </c:numRef>
          </c:val>
          <c:smooth val="0"/>
          <c:extLst>
            <c:ext xmlns:c16="http://schemas.microsoft.com/office/drawing/2014/chart" uri="{C3380CC4-5D6E-409C-BE32-E72D297353CC}">
              <c16:uniqueId val="{00000001-24C5-49C0-B55B-05F0444D7B3E}"/>
            </c:ext>
          </c:extLst>
        </c:ser>
        <c:dLbls>
          <c:showLegendKey val="0"/>
          <c:showVal val="0"/>
          <c:showCatName val="0"/>
          <c:showSerName val="0"/>
          <c:showPercent val="0"/>
          <c:showBubbleSize val="0"/>
        </c:dLbls>
        <c:marker val="1"/>
        <c:smooth val="0"/>
        <c:axId val="1328436248"/>
        <c:axId val="1328439856"/>
      </c:lineChart>
      <c:lineChart>
        <c:grouping val="standard"/>
        <c:varyColors val="0"/>
        <c:ser>
          <c:idx val="2"/>
          <c:order val="2"/>
          <c:tx>
            <c:strRef>
              <c:f>'4.6. ábra'!$G$9</c:f>
              <c:strCache>
                <c:ptCount val="1"/>
              </c:strCache>
            </c:strRef>
          </c:tx>
          <c:spPr>
            <a:ln w="28575" cap="rnd">
              <a:solidFill>
                <a:schemeClr val="bg1">
                  <a:alpha val="0"/>
                </a:schemeClr>
              </a:solidFill>
              <a:round/>
            </a:ln>
            <a:effectLst/>
          </c:spPr>
          <c:marker>
            <c:symbol val="none"/>
          </c:marker>
          <c:cat>
            <c:numRef>
              <c:f>'4.6. ábra'!$D$10:$D$15</c:f>
              <c:numCache>
                <c:formatCode>General</c:formatCode>
                <c:ptCount val="6"/>
                <c:pt idx="0">
                  <c:v>2025</c:v>
                </c:pt>
                <c:pt idx="1">
                  <c:v>2030</c:v>
                </c:pt>
                <c:pt idx="2">
                  <c:v>2035</c:v>
                </c:pt>
                <c:pt idx="3">
                  <c:v>2040</c:v>
                </c:pt>
                <c:pt idx="4">
                  <c:v>2045</c:v>
                </c:pt>
                <c:pt idx="5">
                  <c:v>2050</c:v>
                </c:pt>
              </c:numCache>
            </c:numRef>
          </c:cat>
          <c:val>
            <c:numRef>
              <c:f>'4.6. ábra'!$G$10:$G$15</c:f>
              <c:numCache>
                <c:formatCode>General</c:formatCode>
                <c:ptCount val="6"/>
                <c:pt idx="0">
                  <c:v>-0.1</c:v>
                </c:pt>
                <c:pt idx="1">
                  <c:v>0.7</c:v>
                </c:pt>
                <c:pt idx="2">
                  <c:v>0.6</c:v>
                </c:pt>
                <c:pt idx="3">
                  <c:v>0.7</c:v>
                </c:pt>
                <c:pt idx="4">
                  <c:v>0.3</c:v>
                </c:pt>
                <c:pt idx="5">
                  <c:v>0.3</c:v>
                </c:pt>
              </c:numCache>
            </c:numRef>
          </c:val>
          <c:smooth val="0"/>
          <c:extLst>
            <c:ext xmlns:c16="http://schemas.microsoft.com/office/drawing/2014/chart" uri="{C3380CC4-5D6E-409C-BE32-E72D297353CC}">
              <c16:uniqueId val="{00000002-24C5-49C0-B55B-05F0444D7B3E}"/>
            </c:ext>
          </c:extLst>
        </c:ser>
        <c:dLbls>
          <c:showLegendKey val="0"/>
          <c:showVal val="0"/>
          <c:showCatName val="0"/>
          <c:showSerName val="0"/>
          <c:showPercent val="0"/>
          <c:showBubbleSize val="0"/>
        </c:dLbls>
        <c:marker val="1"/>
        <c:smooth val="0"/>
        <c:axId val="1047043960"/>
        <c:axId val="1047042976"/>
      </c:lineChart>
      <c:catAx>
        <c:axId val="132843624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crossAx val="1328439856"/>
        <c:crossesAt val="-0.2"/>
        <c:auto val="1"/>
        <c:lblAlgn val="ctr"/>
        <c:lblOffset val="100"/>
        <c:noMultiLvlLbl val="0"/>
      </c:catAx>
      <c:valAx>
        <c:axId val="132843985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crossAx val="1328436248"/>
        <c:crossesAt val="0"/>
        <c:crossBetween val="between"/>
        <c:majorUnit val="0.2"/>
      </c:valAx>
      <c:valAx>
        <c:axId val="1047042976"/>
        <c:scaling>
          <c:orientation val="minMax"/>
        </c:scaling>
        <c:delete val="0"/>
        <c:axPos val="r"/>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crossAx val="1047043960"/>
        <c:crosses val="max"/>
        <c:crossBetween val="between"/>
        <c:majorUnit val="0.2"/>
      </c:valAx>
      <c:catAx>
        <c:axId val="1047043960"/>
        <c:scaling>
          <c:orientation val="minMax"/>
        </c:scaling>
        <c:delete val="1"/>
        <c:axPos val="b"/>
        <c:numFmt formatCode="General" sourceLinked="1"/>
        <c:majorTickMark val="out"/>
        <c:minorTickMark val="none"/>
        <c:tickLblPos val="nextTo"/>
        <c:crossAx val="10470429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hu-HU"/>
    </a:p>
  </c:txPr>
  <c:printSettings>
    <c:headerFooter/>
    <c:pageMargins b="0.75" l="0.7" r="0.7" t="0.75" header="0.3" footer="0.3"/>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75448764112584E-2"/>
          <c:y val="0.15620199926259687"/>
          <c:w val="0.81384910247177478"/>
          <c:h val="0.47926203241775073"/>
        </c:manualLayout>
      </c:layout>
      <c:lineChart>
        <c:grouping val="standard"/>
        <c:varyColors val="0"/>
        <c:ser>
          <c:idx val="0"/>
          <c:order val="0"/>
          <c:tx>
            <c:strRef>
              <c:f>'Függelék ábra 1.'!$F$12</c:f>
              <c:strCache>
                <c:ptCount val="1"/>
                <c:pt idx="0">
                  <c:v>Mezőgazdaság (A01)</c:v>
                </c:pt>
              </c:strCache>
            </c:strRef>
          </c:tx>
          <c:spPr>
            <a:ln w="19050" cap="rnd">
              <a:solidFill>
                <a:srgbClr val="70AD47"/>
              </a:solidFill>
              <a:round/>
            </a:ln>
            <a:effectLst/>
          </c:spPr>
          <c:marker>
            <c:symbol val="none"/>
          </c:marker>
          <c:cat>
            <c:multiLvlStrRef>
              <c:f>'Függelék ábra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'Függelék ábra 1.'!$F$13:$F$130</c:f>
              <c:numCache>
                <c:formatCode>General</c:formatCode>
                <c:ptCount val="118"/>
                <c:pt idx="3">
                  <c:v>8.7506882553159675E-3</c:v>
                </c:pt>
                <c:pt idx="4">
                  <c:v>8.7008315293257109E-3</c:v>
                </c:pt>
                <c:pt idx="5">
                  <c:v>9.4456860601385643E-3</c:v>
                </c:pt>
                <c:pt idx="6">
                  <c:v>1.0069436210579794E-2</c:v>
                </c:pt>
                <c:pt idx="7">
                  <c:v>9.8934260221980302E-3</c:v>
                </c:pt>
                <c:pt idx="8">
                  <c:v>1.0192167001307003E-2</c:v>
                </c:pt>
                <c:pt idx="9">
                  <c:v>1.0573628343703277E-2</c:v>
                </c:pt>
                <c:pt idx="10">
                  <c:v>1.0558996835952794E-2</c:v>
                </c:pt>
                <c:pt idx="11">
                  <c:v>1.0759290608669907E-2</c:v>
                </c:pt>
                <c:pt idx="12">
                  <c:v>1.0738167316631572E-2</c:v>
                </c:pt>
                <c:pt idx="13">
                  <c:v>1.0658995895757037E-2</c:v>
                </c:pt>
                <c:pt idx="14">
                  <c:v>1.0651407901576617E-2</c:v>
                </c:pt>
                <c:pt idx="15">
                  <c:v>1.1124845384386343E-2</c:v>
                </c:pt>
                <c:pt idx="16">
                  <c:v>1.1487853422813268E-2</c:v>
                </c:pt>
                <c:pt idx="17">
                  <c:v>1.1832552158178545E-2</c:v>
                </c:pt>
                <c:pt idx="18">
                  <c:v>1.2176506516917264E-2</c:v>
                </c:pt>
                <c:pt idx="19">
                  <c:v>1.2728276993941409E-2</c:v>
                </c:pt>
                <c:pt idx="20">
                  <c:v>1.3268531425117061E-2</c:v>
                </c:pt>
                <c:pt idx="21">
                  <c:v>1.3573117819392709E-2</c:v>
                </c:pt>
                <c:pt idx="22">
                  <c:v>1.3300964070338817E-2</c:v>
                </c:pt>
                <c:pt idx="23">
                  <c:v>1.3242948984919255E-2</c:v>
                </c:pt>
                <c:pt idx="24">
                  <c:v>1.2830345515133124E-2</c:v>
                </c:pt>
                <c:pt idx="25">
                  <c:v>1.2553169418606307E-2</c:v>
                </c:pt>
                <c:pt idx="26">
                  <c:v>1.2165465121898167E-2</c:v>
                </c:pt>
                <c:pt idx="27">
                  <c:v>1.2312107268939106E-2</c:v>
                </c:pt>
                <c:pt idx="28">
                  <c:v>1.2779640126179688E-2</c:v>
                </c:pt>
                <c:pt idx="29">
                  <c:v>1.3174414587952956E-2</c:v>
                </c:pt>
                <c:pt idx="30">
                  <c:v>1.3651020010528637E-2</c:v>
                </c:pt>
                <c:pt idx="31">
                  <c:v>1.3936188234489165E-2</c:v>
                </c:pt>
                <c:pt idx="32">
                  <c:v>1.4173559114896215E-2</c:v>
                </c:pt>
                <c:pt idx="33">
                  <c:v>1.4203588854068762E-2</c:v>
                </c:pt>
                <c:pt idx="34">
                  <c:v>1.4022213583077776E-2</c:v>
                </c:pt>
                <c:pt idx="35">
                  <c:v>1.3958694785160087E-2</c:v>
                </c:pt>
                <c:pt idx="36">
                  <c:v>1.4382867585120335E-2</c:v>
                </c:pt>
                <c:pt idx="37">
                  <c:v>1.4139238919330596E-2</c:v>
                </c:pt>
                <c:pt idx="38">
                  <c:v>1.413829057697334E-2</c:v>
                </c:pt>
                <c:pt idx="39">
                  <c:v>1.4125204240550058E-2</c:v>
                </c:pt>
                <c:pt idx="40">
                  <c:v>1.426509341664913E-2</c:v>
                </c:pt>
                <c:pt idx="41">
                  <c:v>1.441521776031357E-2</c:v>
                </c:pt>
                <c:pt idx="42">
                  <c:v>1.5125104400563612E-2</c:v>
                </c:pt>
                <c:pt idx="43">
                  <c:v>1.5303179228080187E-2</c:v>
                </c:pt>
                <c:pt idx="44">
                  <c:v>1.5457201214553936E-2</c:v>
                </c:pt>
                <c:pt idx="45">
                  <c:v>1.5474240012789487E-2</c:v>
                </c:pt>
                <c:pt idx="46">
                  <c:v>1.5303338664050273E-2</c:v>
                </c:pt>
                <c:pt idx="47">
                  <c:v>1.5417720037562312E-2</c:v>
                </c:pt>
                <c:pt idx="48">
                  <c:v>1.531632712860927E-2</c:v>
                </c:pt>
                <c:pt idx="49">
                  <c:v>1.531186504035072E-2</c:v>
                </c:pt>
                <c:pt idx="50">
                  <c:v>1.4887975399524795E-2</c:v>
                </c:pt>
                <c:pt idx="51">
                  <c:v>1.5086978080549025E-2</c:v>
                </c:pt>
                <c:pt idx="52">
                  <c:v>1.5234483413010617E-2</c:v>
                </c:pt>
                <c:pt idx="53">
                  <c:v>1.5380974985906156E-2</c:v>
                </c:pt>
                <c:pt idx="54">
                  <c:v>1.5560261887187335E-2</c:v>
                </c:pt>
                <c:pt idx="55">
                  <c:v>1.5846267828591061E-2</c:v>
                </c:pt>
                <c:pt idx="56">
                  <c:v>1.5821342738720996E-2</c:v>
                </c:pt>
                <c:pt idx="57">
                  <c:v>1.5657889703345629E-2</c:v>
                </c:pt>
                <c:pt idx="58">
                  <c:v>1.5287984574173187E-2</c:v>
                </c:pt>
                <c:pt idx="59">
                  <c:v>1.4423627003911966E-2</c:v>
                </c:pt>
                <c:pt idx="60">
                  <c:v>1.4261760308752805E-2</c:v>
                </c:pt>
                <c:pt idx="61">
                  <c:v>1.412093673967312E-2</c:v>
                </c:pt>
                <c:pt idx="62">
                  <c:v>1.4000183880682361E-2</c:v>
                </c:pt>
                <c:pt idx="63">
                  <c:v>1.347374971051523E-2</c:v>
                </c:pt>
                <c:pt idx="64">
                  <c:v>1.382055328727674E-2</c:v>
                </c:pt>
                <c:pt idx="65">
                  <c:v>1.3810832233692328E-2</c:v>
                </c:pt>
                <c:pt idx="66">
                  <c:v>1.3933444577074634E-2</c:v>
                </c:pt>
                <c:pt idx="67">
                  <c:v>1.4008473082968712E-2</c:v>
                </c:pt>
                <c:pt idx="68">
                  <c:v>1.3937744053488707E-2</c:v>
                </c:pt>
                <c:pt idx="69">
                  <c:v>1.364788526245545E-2</c:v>
                </c:pt>
                <c:pt idx="70">
                  <c:v>1.303721337778509E-2</c:v>
                </c:pt>
                <c:pt idx="71">
                  <c:v>1.2797519115218191E-2</c:v>
                </c:pt>
                <c:pt idx="72">
                  <c:v>1.2099985700371468E-2</c:v>
                </c:pt>
                <c:pt idx="73">
                  <c:v>1.2078351469371517E-2</c:v>
                </c:pt>
                <c:pt idx="74">
                  <c:v>1.1937964032605842E-2</c:v>
                </c:pt>
                <c:pt idx="75">
                  <c:v>1.1840929426781804E-2</c:v>
                </c:pt>
                <c:pt idx="76">
                  <c:v>1.2048122309068156E-2</c:v>
                </c:pt>
                <c:pt idx="77">
                  <c:v>1.2257481242686292E-2</c:v>
                </c:pt>
                <c:pt idx="78">
                  <c:v>1.2312144967496693E-2</c:v>
                </c:pt>
                <c:pt idx="79">
                  <c:v>1.2364170450467095E-2</c:v>
                </c:pt>
                <c:pt idx="80">
                  <c:v>1.2426028869587923E-2</c:v>
                </c:pt>
                <c:pt idx="81">
                  <c:v>1.2116898420288564E-2</c:v>
                </c:pt>
                <c:pt idx="82">
                  <c:v>1.2214445944940972E-2</c:v>
                </c:pt>
                <c:pt idx="83">
                  <c:v>1.2371701937307654E-2</c:v>
                </c:pt>
                <c:pt idx="84">
                  <c:v>1.2147972611465567E-2</c:v>
                </c:pt>
                <c:pt idx="85">
                  <c:v>1.2202400322539039E-2</c:v>
                </c:pt>
                <c:pt idx="86">
                  <c:v>1.2161006263791798E-2</c:v>
                </c:pt>
                <c:pt idx="87">
                  <c:v>1.2136765959093397E-2</c:v>
                </c:pt>
                <c:pt idx="88">
                  <c:v>1.2330683026301442E-2</c:v>
                </c:pt>
                <c:pt idx="89">
                  <c:v>1.2252668840130251E-2</c:v>
                </c:pt>
                <c:pt idx="90">
                  <c:v>1.2325403308418782E-2</c:v>
                </c:pt>
                <c:pt idx="91">
                  <c:v>1.2374117266030776E-2</c:v>
                </c:pt>
                <c:pt idx="92">
                  <c:v>1.2422211549807636E-2</c:v>
                </c:pt>
                <c:pt idx="93">
                  <c:v>1.2014574467802269E-2</c:v>
                </c:pt>
                <c:pt idx="94">
                  <c:v>1.1807577054076977E-2</c:v>
                </c:pt>
                <c:pt idx="95">
                  <c:v>1.1753051342215643E-2</c:v>
                </c:pt>
                <c:pt idx="96">
                  <c:v>1.1577212791963892E-2</c:v>
                </c:pt>
                <c:pt idx="97">
                  <c:v>1.1361148663024394E-2</c:v>
                </c:pt>
                <c:pt idx="98">
                  <c:v>1.0846979410732507E-2</c:v>
                </c:pt>
                <c:pt idx="99">
                  <c:v>1.1148495645478948E-2</c:v>
                </c:pt>
                <c:pt idx="100">
                  <c:v>1.1372313998955738E-2</c:v>
                </c:pt>
                <c:pt idx="101">
                  <c:v>1.1558266786924806E-2</c:v>
                </c:pt>
                <c:pt idx="102">
                  <c:v>1.1928838373986396E-2</c:v>
                </c:pt>
                <c:pt idx="103">
                  <c:v>1.2026422124912409E-2</c:v>
                </c:pt>
                <c:pt idx="104">
                  <c:v>1.2313353320717108E-2</c:v>
                </c:pt>
                <c:pt idx="105">
                  <c:v>1.2366250063576861E-2</c:v>
                </c:pt>
                <c:pt idx="106">
                  <c:v>1.2098943570356353E-2</c:v>
                </c:pt>
                <c:pt idx="107">
                  <c:v>1.1799753559212409E-2</c:v>
                </c:pt>
                <c:pt idx="108">
                  <c:v>1.2293065875088681E-2</c:v>
                </c:pt>
                <c:pt idx="109">
                  <c:v>1.2140469572936276E-2</c:v>
                </c:pt>
                <c:pt idx="110">
                  <c:v>1.2192468262397763E-2</c:v>
                </c:pt>
                <c:pt idx="111">
                  <c:v>1.2818075978931667E-2</c:v>
                </c:pt>
                <c:pt idx="112">
                  <c:v>1.319181941169058E-2</c:v>
                </c:pt>
                <c:pt idx="113">
                  <c:v>1.3358002393771704E-2</c:v>
                </c:pt>
                <c:pt idx="114">
                  <c:v>1.3357286459572902E-2</c:v>
                </c:pt>
                <c:pt idx="115">
                  <c:v>1.3728265402511822E-2</c:v>
                </c:pt>
                <c:pt idx="116">
                  <c:v>1.3896022548239297E-2</c:v>
                </c:pt>
                <c:pt idx="117">
                  <c:v>1.3844660537705498E-2</c:v>
                </c:pt>
              </c:numCache>
            </c:numRef>
          </c:val>
          <c:smooth val="0"/>
          <c:extLst>
            <c:ext xmlns:c16="http://schemas.microsoft.com/office/drawing/2014/chart" uri="{C3380CC4-5D6E-409C-BE32-E72D297353CC}">
              <c16:uniqueId val="{00000000-91D4-4E41-9FC3-6FD0D6DF44F0}"/>
            </c:ext>
          </c:extLst>
        </c:ser>
        <c:ser>
          <c:idx val="1"/>
          <c:order val="1"/>
          <c:tx>
            <c:strRef>
              <c:f>'Függelék ábra 1.'!$G$12</c:f>
              <c:strCache>
                <c:ptCount val="1"/>
                <c:pt idx="0">
                  <c:v>Vegyipar (C20)</c:v>
                </c:pt>
              </c:strCache>
            </c:strRef>
          </c:tx>
          <c:spPr>
            <a:ln w="19050" cap="rnd">
              <a:solidFill>
                <a:srgbClr val="A40000"/>
              </a:solidFill>
              <a:round/>
            </a:ln>
            <a:effectLst/>
          </c:spPr>
          <c:marker>
            <c:symbol val="none"/>
          </c:marker>
          <c:cat>
            <c:multiLvlStrRef>
              <c:f>'Függelék ábra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'Függelék ábra 1.'!$G$13:$G$130</c:f>
              <c:numCache>
                <c:formatCode>General</c:formatCode>
                <c:ptCount val="118"/>
                <c:pt idx="3">
                  <c:v>8.9404265166037622E-4</c:v>
                </c:pt>
                <c:pt idx="4">
                  <c:v>1.5012532255960613E-3</c:v>
                </c:pt>
                <c:pt idx="5">
                  <c:v>1.5059035645426191E-3</c:v>
                </c:pt>
                <c:pt idx="6">
                  <c:v>1.5568411268902882E-3</c:v>
                </c:pt>
                <c:pt idx="7">
                  <c:v>1.5476389601042811E-3</c:v>
                </c:pt>
                <c:pt idx="8">
                  <c:v>1.6489317255071643E-3</c:v>
                </c:pt>
                <c:pt idx="9">
                  <c:v>1.8778200869316031E-3</c:v>
                </c:pt>
                <c:pt idx="10">
                  <c:v>1.8452817813746751E-3</c:v>
                </c:pt>
                <c:pt idx="11">
                  <c:v>2.1383955823879759E-3</c:v>
                </c:pt>
                <c:pt idx="12">
                  <c:v>2.0127088929117925E-3</c:v>
                </c:pt>
                <c:pt idx="13">
                  <c:v>2.0522114102939962E-3</c:v>
                </c:pt>
                <c:pt idx="14">
                  <c:v>2.1506064528569271E-3</c:v>
                </c:pt>
                <c:pt idx="15">
                  <c:v>2.1319037885260362E-3</c:v>
                </c:pt>
                <c:pt idx="16">
                  <c:v>2.026117229753445E-3</c:v>
                </c:pt>
                <c:pt idx="17">
                  <c:v>2.0104001133874738E-3</c:v>
                </c:pt>
                <c:pt idx="18">
                  <c:v>2.8779390317165347E-3</c:v>
                </c:pt>
                <c:pt idx="19">
                  <c:v>2.8004726763338063E-3</c:v>
                </c:pt>
                <c:pt idx="20">
                  <c:v>2.865741362204746E-3</c:v>
                </c:pt>
                <c:pt idx="21">
                  <c:v>2.9822510915766013E-3</c:v>
                </c:pt>
                <c:pt idx="22">
                  <c:v>3.0359472464085006E-3</c:v>
                </c:pt>
                <c:pt idx="23">
                  <c:v>3.1580789732724994E-3</c:v>
                </c:pt>
                <c:pt idx="24">
                  <c:v>3.1920918897085553E-3</c:v>
                </c:pt>
                <c:pt idx="25">
                  <c:v>3.1222837123004062E-3</c:v>
                </c:pt>
                <c:pt idx="26">
                  <c:v>1.6971915006129972E-2</c:v>
                </c:pt>
                <c:pt idx="27">
                  <c:v>1.6988901442655746E-2</c:v>
                </c:pt>
                <c:pt idx="28">
                  <c:v>1.7022753671657453E-2</c:v>
                </c:pt>
                <c:pt idx="29">
                  <c:v>1.4666978131128716E-2</c:v>
                </c:pt>
                <c:pt idx="30">
                  <c:v>1.3628289734371208E-2</c:v>
                </c:pt>
                <c:pt idx="31">
                  <c:v>1.4000024211638807E-2</c:v>
                </c:pt>
                <c:pt idx="32">
                  <c:v>1.3990273929387474E-2</c:v>
                </c:pt>
                <c:pt idx="33">
                  <c:v>1.3119162740797273E-2</c:v>
                </c:pt>
                <c:pt idx="34">
                  <c:v>1.3124731094092852E-2</c:v>
                </c:pt>
                <c:pt idx="35">
                  <c:v>1.5053454354986817E-2</c:v>
                </c:pt>
                <c:pt idx="36">
                  <c:v>4.6179167882110994E-3</c:v>
                </c:pt>
                <c:pt idx="37">
                  <c:v>4.5877657559764886E-3</c:v>
                </c:pt>
                <c:pt idx="38">
                  <c:v>4.8467359460110304E-3</c:v>
                </c:pt>
                <c:pt idx="39">
                  <c:v>4.8430258636008834E-3</c:v>
                </c:pt>
                <c:pt idx="40">
                  <c:v>4.8785397006652007E-3</c:v>
                </c:pt>
                <c:pt idx="41">
                  <c:v>4.9326731197734137E-3</c:v>
                </c:pt>
                <c:pt idx="42">
                  <c:v>4.9228852388262575E-3</c:v>
                </c:pt>
                <c:pt idx="43">
                  <c:v>4.7860956989521398E-3</c:v>
                </c:pt>
                <c:pt idx="44">
                  <c:v>4.9165407056822085E-3</c:v>
                </c:pt>
                <c:pt idx="45">
                  <c:v>5.868689552647118E-3</c:v>
                </c:pt>
                <c:pt idx="46">
                  <c:v>5.9374763495362443E-3</c:v>
                </c:pt>
                <c:pt idx="47">
                  <c:v>5.9172445261176697E-3</c:v>
                </c:pt>
                <c:pt idx="48">
                  <c:v>5.7913513831102659E-3</c:v>
                </c:pt>
                <c:pt idx="49">
                  <c:v>6.2687025446872754E-3</c:v>
                </c:pt>
                <c:pt idx="50">
                  <c:v>6.1083173021509382E-3</c:v>
                </c:pt>
                <c:pt idx="51">
                  <c:v>6.1788758303349617E-3</c:v>
                </c:pt>
                <c:pt idx="52">
                  <c:v>6.2323151088392618E-3</c:v>
                </c:pt>
                <c:pt idx="53">
                  <c:v>6.6880218478016021E-3</c:v>
                </c:pt>
                <c:pt idx="54">
                  <c:v>5.9740200640777102E-3</c:v>
                </c:pt>
                <c:pt idx="55">
                  <c:v>5.9965776749367579E-3</c:v>
                </c:pt>
                <c:pt idx="56">
                  <c:v>5.4560901342780013E-3</c:v>
                </c:pt>
                <c:pt idx="57">
                  <c:v>4.8269090229993948E-3</c:v>
                </c:pt>
                <c:pt idx="58">
                  <c:v>5.3910132235441667E-3</c:v>
                </c:pt>
                <c:pt idx="59">
                  <c:v>5.3258576922406162E-3</c:v>
                </c:pt>
                <c:pt idx="60">
                  <c:v>5.3420052960393002E-3</c:v>
                </c:pt>
                <c:pt idx="61">
                  <c:v>5.2176957346477121E-3</c:v>
                </c:pt>
                <c:pt idx="62">
                  <c:v>7.3237771095683215E-3</c:v>
                </c:pt>
                <c:pt idx="63">
                  <c:v>6.9322892137782212E-3</c:v>
                </c:pt>
                <c:pt idx="64">
                  <c:v>6.9765504561277404E-3</c:v>
                </c:pt>
                <c:pt idx="65">
                  <c:v>6.9437724850651174E-3</c:v>
                </c:pt>
                <c:pt idx="66">
                  <c:v>6.765285057762911E-3</c:v>
                </c:pt>
                <c:pt idx="67">
                  <c:v>6.6428572562595442E-3</c:v>
                </c:pt>
                <c:pt idx="68">
                  <c:v>6.6934335847954329E-3</c:v>
                </c:pt>
                <c:pt idx="69">
                  <c:v>4.2036766593501812E-3</c:v>
                </c:pt>
                <c:pt idx="70">
                  <c:v>3.5942036414578567E-3</c:v>
                </c:pt>
                <c:pt idx="71">
                  <c:v>3.6516033518287157E-3</c:v>
                </c:pt>
                <c:pt idx="72">
                  <c:v>3.5692126484451608E-3</c:v>
                </c:pt>
                <c:pt idx="73">
                  <c:v>3.639973752970223E-3</c:v>
                </c:pt>
                <c:pt idx="74">
                  <c:v>3.6006145313785295E-3</c:v>
                </c:pt>
                <c:pt idx="75">
                  <c:v>3.8043714290357201E-3</c:v>
                </c:pt>
                <c:pt idx="76">
                  <c:v>3.7702799596080398E-3</c:v>
                </c:pt>
                <c:pt idx="77">
                  <c:v>3.7673533019601888E-3</c:v>
                </c:pt>
                <c:pt idx="78">
                  <c:v>3.6768475301229026E-3</c:v>
                </c:pt>
                <c:pt idx="79">
                  <c:v>3.4411799317914053E-3</c:v>
                </c:pt>
                <c:pt idx="80">
                  <c:v>3.4416825528495835E-3</c:v>
                </c:pt>
                <c:pt idx="81">
                  <c:v>3.7331384672663233E-3</c:v>
                </c:pt>
                <c:pt idx="82">
                  <c:v>3.6074275816885869E-3</c:v>
                </c:pt>
                <c:pt idx="83">
                  <c:v>3.8158628933573262E-3</c:v>
                </c:pt>
                <c:pt idx="84">
                  <c:v>3.7459099963597768E-3</c:v>
                </c:pt>
                <c:pt idx="85">
                  <c:v>4.055677276781253E-3</c:v>
                </c:pt>
                <c:pt idx="86">
                  <c:v>4.0622930384095254E-3</c:v>
                </c:pt>
                <c:pt idx="87">
                  <c:v>5.8903287785566369E-3</c:v>
                </c:pt>
                <c:pt idx="88">
                  <c:v>5.5854439392938491E-3</c:v>
                </c:pt>
                <c:pt idx="89">
                  <c:v>5.7324090259643547E-3</c:v>
                </c:pt>
                <c:pt idx="90">
                  <c:v>6.1863664996013581E-3</c:v>
                </c:pt>
                <c:pt idx="91">
                  <c:v>6.1014044959664575E-3</c:v>
                </c:pt>
                <c:pt idx="92">
                  <c:v>8.1916705490124898E-3</c:v>
                </c:pt>
                <c:pt idx="93">
                  <c:v>7.7992457346585161E-3</c:v>
                </c:pt>
                <c:pt idx="94">
                  <c:v>7.8970624645674468E-3</c:v>
                </c:pt>
                <c:pt idx="95">
                  <c:v>8.1230571802994953E-3</c:v>
                </c:pt>
                <c:pt idx="96">
                  <c:v>8.0298183940988171E-3</c:v>
                </c:pt>
                <c:pt idx="97">
                  <c:v>7.8260774627088685E-3</c:v>
                </c:pt>
                <c:pt idx="98">
                  <c:v>8.8826877252706389E-3</c:v>
                </c:pt>
                <c:pt idx="99">
                  <c:v>6.9921808415283277E-3</c:v>
                </c:pt>
                <c:pt idx="100">
                  <c:v>7.9477798886624235E-3</c:v>
                </c:pt>
                <c:pt idx="101">
                  <c:v>7.6679427509394197E-3</c:v>
                </c:pt>
                <c:pt idx="102">
                  <c:v>7.7213824178436101E-3</c:v>
                </c:pt>
                <c:pt idx="103">
                  <c:v>8.0119952897966147E-3</c:v>
                </c:pt>
                <c:pt idx="104">
                  <c:v>5.9081255975795641E-3</c:v>
                </c:pt>
                <c:pt idx="105">
                  <c:v>6.1285972126021116E-3</c:v>
                </c:pt>
                <c:pt idx="106">
                  <c:v>5.8208892078977833E-3</c:v>
                </c:pt>
                <c:pt idx="107">
                  <c:v>6.5227386075573466E-3</c:v>
                </c:pt>
                <c:pt idx="108">
                  <c:v>6.6604154677443028E-3</c:v>
                </c:pt>
                <c:pt idx="109">
                  <c:v>6.6064858132001058E-3</c:v>
                </c:pt>
                <c:pt idx="110">
                  <c:v>7.2291953364809966E-3</c:v>
                </c:pt>
                <c:pt idx="111">
                  <c:v>7.217696809340513E-3</c:v>
                </c:pt>
                <c:pt idx="112">
                  <c:v>6.0180950749737817E-3</c:v>
                </c:pt>
                <c:pt idx="113">
                  <c:v>6.2904929501225127E-3</c:v>
                </c:pt>
                <c:pt idx="114">
                  <c:v>6.0948681899440768E-3</c:v>
                </c:pt>
                <c:pt idx="115">
                  <c:v>5.8371423664266443E-3</c:v>
                </c:pt>
                <c:pt idx="116">
                  <c:v>5.777958612323315E-3</c:v>
                </c:pt>
                <c:pt idx="117">
                  <c:v>5.3222586944102895E-3</c:v>
                </c:pt>
              </c:numCache>
            </c:numRef>
          </c:val>
          <c:smooth val="0"/>
          <c:extLst>
            <c:ext xmlns:c16="http://schemas.microsoft.com/office/drawing/2014/chart" uri="{C3380CC4-5D6E-409C-BE32-E72D297353CC}">
              <c16:uniqueId val="{00000001-91D4-4E41-9FC3-6FD0D6DF44F0}"/>
            </c:ext>
          </c:extLst>
        </c:ser>
        <c:ser>
          <c:idx val="3"/>
          <c:order val="3"/>
          <c:tx>
            <c:strRef>
              <c:f>'Függelék ábra 1.'!$I$12</c:f>
              <c:strCache>
                <c:ptCount val="1"/>
                <c:pt idx="0">
                  <c:v>Szállítás (H52)</c:v>
                </c:pt>
              </c:strCache>
            </c:strRef>
          </c:tx>
          <c:spPr>
            <a:ln w="19050" cap="rnd">
              <a:solidFill>
                <a:schemeClr val="accent4"/>
              </a:solidFill>
              <a:round/>
            </a:ln>
            <a:effectLst/>
          </c:spPr>
          <c:marker>
            <c:symbol val="none"/>
          </c:marker>
          <c:cat>
            <c:multiLvlStrRef>
              <c:f>'Függelék ábra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'Függelék ábra 1.'!$I$13:$I$130</c:f>
              <c:numCache>
                <c:formatCode>General</c:formatCode>
                <c:ptCount val="118"/>
                <c:pt idx="3">
                  <c:v>5.405930410256915E-3</c:v>
                </c:pt>
                <c:pt idx="4">
                  <c:v>4.5379628440931942E-3</c:v>
                </c:pt>
                <c:pt idx="5">
                  <c:v>4.2319133824714125E-3</c:v>
                </c:pt>
                <c:pt idx="6">
                  <c:v>4.1771875114317552E-3</c:v>
                </c:pt>
                <c:pt idx="7">
                  <c:v>4.9076399260070914E-3</c:v>
                </c:pt>
                <c:pt idx="8">
                  <c:v>4.9332988834934225E-3</c:v>
                </c:pt>
                <c:pt idx="9">
                  <c:v>4.7567542526942537E-3</c:v>
                </c:pt>
                <c:pt idx="10">
                  <c:v>4.3306032776111898E-3</c:v>
                </c:pt>
                <c:pt idx="11">
                  <c:v>4.2935171002222673E-3</c:v>
                </c:pt>
                <c:pt idx="12">
                  <c:v>4.5428697140027854E-3</c:v>
                </c:pt>
                <c:pt idx="13">
                  <c:v>4.7306311153410378E-3</c:v>
                </c:pt>
                <c:pt idx="14">
                  <c:v>5.0635968012054007E-3</c:v>
                </c:pt>
                <c:pt idx="15">
                  <c:v>4.9088827358655732E-3</c:v>
                </c:pt>
                <c:pt idx="16">
                  <c:v>4.8148051702716571E-3</c:v>
                </c:pt>
                <c:pt idx="17">
                  <c:v>4.7887381030715191E-3</c:v>
                </c:pt>
                <c:pt idx="18">
                  <c:v>4.6907030218961464E-3</c:v>
                </c:pt>
                <c:pt idx="19">
                  <c:v>4.660351737766375E-3</c:v>
                </c:pt>
                <c:pt idx="20">
                  <c:v>4.5442340823341606E-3</c:v>
                </c:pt>
                <c:pt idx="21">
                  <c:v>4.4743914636404874E-3</c:v>
                </c:pt>
                <c:pt idx="22">
                  <c:v>4.5362311042494137E-3</c:v>
                </c:pt>
                <c:pt idx="23">
                  <c:v>4.5906645493873121E-3</c:v>
                </c:pt>
                <c:pt idx="24">
                  <c:v>5.367891797237837E-3</c:v>
                </c:pt>
                <c:pt idx="25">
                  <c:v>5.3150405257826995E-3</c:v>
                </c:pt>
                <c:pt idx="26">
                  <c:v>5.1456958633859622E-3</c:v>
                </c:pt>
                <c:pt idx="27">
                  <c:v>4.9462674374129824E-3</c:v>
                </c:pt>
                <c:pt idx="28">
                  <c:v>4.9068208193640975E-3</c:v>
                </c:pt>
                <c:pt idx="29">
                  <c:v>4.8810881167510407E-3</c:v>
                </c:pt>
                <c:pt idx="30">
                  <c:v>4.8675818518178629E-3</c:v>
                </c:pt>
                <c:pt idx="31">
                  <c:v>4.8480222538967261E-3</c:v>
                </c:pt>
                <c:pt idx="32">
                  <c:v>5.3659893397214132E-3</c:v>
                </c:pt>
                <c:pt idx="33">
                  <c:v>5.3383401026150081E-3</c:v>
                </c:pt>
                <c:pt idx="34">
                  <c:v>5.3711117191577746E-3</c:v>
                </c:pt>
                <c:pt idx="35">
                  <c:v>5.3060093282443089E-3</c:v>
                </c:pt>
                <c:pt idx="36">
                  <c:v>5.6859945008126038E-3</c:v>
                </c:pt>
                <c:pt idx="37">
                  <c:v>5.676089385683666E-3</c:v>
                </c:pt>
                <c:pt idx="38">
                  <c:v>5.0095931003032073E-3</c:v>
                </c:pt>
                <c:pt idx="39">
                  <c:v>5.1795515735239151E-3</c:v>
                </c:pt>
                <c:pt idx="40">
                  <c:v>5.1955032201503456E-3</c:v>
                </c:pt>
                <c:pt idx="41">
                  <c:v>5.173995247589761E-3</c:v>
                </c:pt>
                <c:pt idx="42">
                  <c:v>4.3700039321279771E-3</c:v>
                </c:pt>
                <c:pt idx="43">
                  <c:v>4.3481282227004429E-3</c:v>
                </c:pt>
                <c:pt idx="44">
                  <c:v>4.3125715340571729E-3</c:v>
                </c:pt>
                <c:pt idx="45">
                  <c:v>4.2357486150093474E-3</c:v>
                </c:pt>
                <c:pt idx="46">
                  <c:v>4.2359362576395998E-3</c:v>
                </c:pt>
                <c:pt idx="47">
                  <c:v>4.317418755702314E-3</c:v>
                </c:pt>
                <c:pt idx="48">
                  <c:v>4.4126744710624877E-3</c:v>
                </c:pt>
                <c:pt idx="49">
                  <c:v>4.4667010733854999E-3</c:v>
                </c:pt>
                <c:pt idx="50">
                  <c:v>4.3847537504216718E-3</c:v>
                </c:pt>
                <c:pt idx="51">
                  <c:v>4.4598938577192666E-3</c:v>
                </c:pt>
                <c:pt idx="52">
                  <c:v>4.5630298687660675E-3</c:v>
                </c:pt>
                <c:pt idx="53">
                  <c:v>4.5607051283155725E-3</c:v>
                </c:pt>
                <c:pt idx="54">
                  <c:v>4.5890744961783522E-3</c:v>
                </c:pt>
                <c:pt idx="55">
                  <c:v>4.5716434184708945E-3</c:v>
                </c:pt>
                <c:pt idx="56">
                  <c:v>4.5156464085444629E-3</c:v>
                </c:pt>
                <c:pt idx="57">
                  <c:v>4.6924277827865611E-3</c:v>
                </c:pt>
                <c:pt idx="58">
                  <c:v>4.5339999575635791E-3</c:v>
                </c:pt>
                <c:pt idx="59">
                  <c:v>5.0619360067774939E-3</c:v>
                </c:pt>
                <c:pt idx="60">
                  <c:v>5.0002897309293463E-3</c:v>
                </c:pt>
                <c:pt idx="61">
                  <c:v>5.0146323463386979E-3</c:v>
                </c:pt>
                <c:pt idx="62">
                  <c:v>4.8956788143952419E-3</c:v>
                </c:pt>
                <c:pt idx="63">
                  <c:v>4.7632081463785383E-3</c:v>
                </c:pt>
                <c:pt idx="64">
                  <c:v>4.8228347894973206E-3</c:v>
                </c:pt>
                <c:pt idx="65">
                  <c:v>4.7992478570535874E-3</c:v>
                </c:pt>
                <c:pt idx="66">
                  <c:v>4.4305983711622563E-3</c:v>
                </c:pt>
                <c:pt idx="67">
                  <c:v>4.3112040020736684E-3</c:v>
                </c:pt>
                <c:pt idx="68">
                  <c:v>4.774775901770621E-3</c:v>
                </c:pt>
                <c:pt idx="69">
                  <c:v>4.8036401453005481E-3</c:v>
                </c:pt>
                <c:pt idx="70">
                  <c:v>4.7199180467338122E-3</c:v>
                </c:pt>
                <c:pt idx="71">
                  <c:v>4.6128199881278103E-3</c:v>
                </c:pt>
                <c:pt idx="72">
                  <c:v>4.5953401782725849E-3</c:v>
                </c:pt>
                <c:pt idx="73">
                  <c:v>4.5879719234669459E-3</c:v>
                </c:pt>
                <c:pt idx="74">
                  <c:v>4.5434548702657316E-3</c:v>
                </c:pt>
                <c:pt idx="75">
                  <c:v>4.7011652942007586E-3</c:v>
                </c:pt>
                <c:pt idx="76">
                  <c:v>4.5479119770004085E-3</c:v>
                </c:pt>
                <c:pt idx="77">
                  <c:v>4.2646551962999E-3</c:v>
                </c:pt>
                <c:pt idx="78">
                  <c:v>4.2849284587044879E-3</c:v>
                </c:pt>
                <c:pt idx="79">
                  <c:v>4.2195204173457014E-3</c:v>
                </c:pt>
                <c:pt idx="80">
                  <c:v>4.1874956139999605E-3</c:v>
                </c:pt>
                <c:pt idx="81">
                  <c:v>4.1570465766949862E-3</c:v>
                </c:pt>
                <c:pt idx="82">
                  <c:v>4.058334000523009E-3</c:v>
                </c:pt>
                <c:pt idx="83">
                  <c:v>4.0517712925145178E-3</c:v>
                </c:pt>
                <c:pt idx="84">
                  <c:v>4.0290561693464575E-3</c:v>
                </c:pt>
                <c:pt idx="85">
                  <c:v>4.0431218851236595E-3</c:v>
                </c:pt>
                <c:pt idx="86">
                  <c:v>3.9764155591932226E-3</c:v>
                </c:pt>
                <c:pt idx="87">
                  <c:v>3.7944799264932093E-3</c:v>
                </c:pt>
                <c:pt idx="88">
                  <c:v>3.7179453559098856E-3</c:v>
                </c:pt>
                <c:pt idx="89">
                  <c:v>3.316191651558211E-3</c:v>
                </c:pt>
                <c:pt idx="90">
                  <c:v>3.2607797844895849E-3</c:v>
                </c:pt>
                <c:pt idx="91">
                  <c:v>3.4881048547248019E-3</c:v>
                </c:pt>
                <c:pt idx="92">
                  <c:v>3.4227452614894668E-3</c:v>
                </c:pt>
                <c:pt idx="93">
                  <c:v>3.3495775912170448E-3</c:v>
                </c:pt>
                <c:pt idx="94">
                  <c:v>3.3019854973771502E-3</c:v>
                </c:pt>
                <c:pt idx="95">
                  <c:v>3.4375074407444082E-3</c:v>
                </c:pt>
                <c:pt idx="96">
                  <c:v>3.183857940695747E-3</c:v>
                </c:pt>
                <c:pt idx="97">
                  <c:v>3.4567857047186437E-3</c:v>
                </c:pt>
                <c:pt idx="98">
                  <c:v>3.4993998472126046E-3</c:v>
                </c:pt>
                <c:pt idx="99">
                  <c:v>3.5866650298800535E-3</c:v>
                </c:pt>
                <c:pt idx="100">
                  <c:v>3.5002885629973252E-3</c:v>
                </c:pt>
                <c:pt idx="101">
                  <c:v>3.4930382703687347E-3</c:v>
                </c:pt>
                <c:pt idx="102">
                  <c:v>3.4615679723938165E-3</c:v>
                </c:pt>
                <c:pt idx="103">
                  <c:v>3.4341570900575497E-3</c:v>
                </c:pt>
                <c:pt idx="104">
                  <c:v>3.3742859093859189E-3</c:v>
                </c:pt>
                <c:pt idx="105">
                  <c:v>3.3048193121237124E-3</c:v>
                </c:pt>
                <c:pt idx="106">
                  <c:v>3.1560272372139495E-3</c:v>
                </c:pt>
                <c:pt idx="107">
                  <c:v>3.2685404619710789E-3</c:v>
                </c:pt>
                <c:pt idx="108">
                  <c:v>3.380007166875856E-3</c:v>
                </c:pt>
                <c:pt idx="109">
                  <c:v>3.39485163906777E-3</c:v>
                </c:pt>
                <c:pt idx="110">
                  <c:v>3.1693917604157509E-3</c:v>
                </c:pt>
                <c:pt idx="111">
                  <c:v>3.3114437512283979E-3</c:v>
                </c:pt>
                <c:pt idx="112">
                  <c:v>3.3789701366485703E-3</c:v>
                </c:pt>
                <c:pt idx="113">
                  <c:v>3.5888363329382397E-3</c:v>
                </c:pt>
                <c:pt idx="114">
                  <c:v>3.5617265055266157E-3</c:v>
                </c:pt>
                <c:pt idx="115">
                  <c:v>3.4910480431867524E-3</c:v>
                </c:pt>
                <c:pt idx="116">
                  <c:v>3.4271282371862786E-3</c:v>
                </c:pt>
                <c:pt idx="117">
                  <c:v>3.4172140070762272E-3</c:v>
                </c:pt>
              </c:numCache>
            </c:numRef>
          </c:val>
          <c:smooth val="0"/>
          <c:extLst>
            <c:ext xmlns:c16="http://schemas.microsoft.com/office/drawing/2014/chart" uri="{C3380CC4-5D6E-409C-BE32-E72D297353CC}">
              <c16:uniqueId val="{00000002-91D4-4E41-9FC3-6FD0D6DF44F0}"/>
            </c:ext>
          </c:extLst>
        </c:ser>
        <c:ser>
          <c:idx val="4"/>
          <c:order val="4"/>
          <c:tx>
            <c:strRef>
              <c:f>'Függelék ábra 1.'!$J$12</c:f>
              <c:strCache>
                <c:ptCount val="1"/>
                <c:pt idx="0">
                  <c:v>Egyéb</c:v>
                </c:pt>
              </c:strCache>
            </c:strRef>
          </c:tx>
          <c:spPr>
            <a:ln w="19050" cap="rnd">
              <a:solidFill>
                <a:srgbClr val="262626"/>
              </a:solidFill>
              <a:round/>
            </a:ln>
            <a:effectLst/>
          </c:spPr>
          <c:marker>
            <c:symbol val="none"/>
          </c:marker>
          <c:cat>
            <c:multiLvlStrRef>
              <c:f>'Függelék ábra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'Függelék ábra 1.'!$J$13:$J$130</c:f>
              <c:numCache>
                <c:formatCode>General</c:formatCode>
                <c:ptCount val="118"/>
                <c:pt idx="3">
                  <c:v>2.9427316259642879E-2</c:v>
                </c:pt>
                <c:pt idx="4">
                  <c:v>2.8765469685468614E-2</c:v>
                </c:pt>
                <c:pt idx="5">
                  <c:v>2.891428819740708E-2</c:v>
                </c:pt>
                <c:pt idx="6">
                  <c:v>2.7691657921775782E-2</c:v>
                </c:pt>
                <c:pt idx="7">
                  <c:v>2.83930721548981E-2</c:v>
                </c:pt>
                <c:pt idx="8">
                  <c:v>2.7865413790285745E-2</c:v>
                </c:pt>
                <c:pt idx="9">
                  <c:v>2.8694999350284887E-2</c:v>
                </c:pt>
                <c:pt idx="10">
                  <c:v>2.8698823039799409E-2</c:v>
                </c:pt>
                <c:pt idx="11">
                  <c:v>2.8592568905229904E-2</c:v>
                </c:pt>
                <c:pt idx="12">
                  <c:v>3.095916408726871E-2</c:v>
                </c:pt>
                <c:pt idx="13">
                  <c:v>3.1030659407857684E-2</c:v>
                </c:pt>
                <c:pt idx="14">
                  <c:v>3.1036983336539509E-2</c:v>
                </c:pt>
                <c:pt idx="15">
                  <c:v>3.1260412858714448E-2</c:v>
                </c:pt>
                <c:pt idx="16">
                  <c:v>3.0479155137228348E-2</c:v>
                </c:pt>
                <c:pt idx="17">
                  <c:v>2.9938716004567878E-2</c:v>
                </c:pt>
                <c:pt idx="18">
                  <c:v>2.8694090427685639E-2</c:v>
                </c:pt>
                <c:pt idx="19">
                  <c:v>2.9981151800733945E-2</c:v>
                </c:pt>
                <c:pt idx="20">
                  <c:v>3.026109411426486E-2</c:v>
                </c:pt>
                <c:pt idx="21">
                  <c:v>3.0532818697735432E-2</c:v>
                </c:pt>
                <c:pt idx="22">
                  <c:v>2.8275024888174287E-2</c:v>
                </c:pt>
                <c:pt idx="23">
                  <c:v>2.876092969144993E-2</c:v>
                </c:pt>
                <c:pt idx="24">
                  <c:v>2.8853664699120176E-2</c:v>
                </c:pt>
                <c:pt idx="25">
                  <c:v>2.9240353734841691E-2</c:v>
                </c:pt>
                <c:pt idx="26">
                  <c:v>2.7723965730318961E-2</c:v>
                </c:pt>
                <c:pt idx="27">
                  <c:v>2.7666409561945944E-2</c:v>
                </c:pt>
                <c:pt idx="28">
                  <c:v>2.7503200296229373E-2</c:v>
                </c:pt>
                <c:pt idx="29">
                  <c:v>2.8460494268278735E-2</c:v>
                </c:pt>
                <c:pt idx="30">
                  <c:v>2.8529003599390937E-2</c:v>
                </c:pt>
                <c:pt idx="31">
                  <c:v>2.8642861818452926E-2</c:v>
                </c:pt>
                <c:pt idx="32">
                  <c:v>2.8462481351458239E-2</c:v>
                </c:pt>
                <c:pt idx="33">
                  <c:v>2.9708513067329127E-2</c:v>
                </c:pt>
                <c:pt idx="34">
                  <c:v>2.9258524224321486E-2</c:v>
                </c:pt>
                <c:pt idx="35">
                  <c:v>2.9320205687654276E-2</c:v>
                </c:pt>
                <c:pt idx="36">
                  <c:v>3.0426348460237798E-2</c:v>
                </c:pt>
                <c:pt idx="37">
                  <c:v>3.0586979053127093E-2</c:v>
                </c:pt>
                <c:pt idx="38">
                  <c:v>3.1728319160129401E-2</c:v>
                </c:pt>
                <c:pt idx="39">
                  <c:v>3.178806500261655E-2</c:v>
                </c:pt>
                <c:pt idx="40">
                  <c:v>3.1387193785633136E-2</c:v>
                </c:pt>
                <c:pt idx="41">
                  <c:v>3.1050221442839001E-2</c:v>
                </c:pt>
                <c:pt idx="42">
                  <c:v>3.068524909453129E-2</c:v>
                </c:pt>
                <c:pt idx="43">
                  <c:v>3.0584716627113283E-2</c:v>
                </c:pt>
                <c:pt idx="44">
                  <c:v>3.1283478439613877E-2</c:v>
                </c:pt>
                <c:pt idx="45">
                  <c:v>3.2314078711466562E-2</c:v>
                </c:pt>
                <c:pt idx="46">
                  <c:v>3.0785752316326138E-2</c:v>
                </c:pt>
                <c:pt idx="47">
                  <c:v>3.0039625088820243E-2</c:v>
                </c:pt>
                <c:pt idx="48">
                  <c:v>3.014988407027052E-2</c:v>
                </c:pt>
                <c:pt idx="49">
                  <c:v>3.0544391878400568E-2</c:v>
                </c:pt>
                <c:pt idx="50">
                  <c:v>3.4458447612862736E-2</c:v>
                </c:pt>
                <c:pt idx="51">
                  <c:v>3.4012648604345254E-2</c:v>
                </c:pt>
                <c:pt idx="52">
                  <c:v>3.0699984879438265E-2</c:v>
                </c:pt>
                <c:pt idx="53">
                  <c:v>3.0492325219165613E-2</c:v>
                </c:pt>
                <c:pt idx="54">
                  <c:v>3.0849731808876051E-2</c:v>
                </c:pt>
                <c:pt idx="55">
                  <c:v>3.0769173024267973E-2</c:v>
                </c:pt>
                <c:pt idx="56">
                  <c:v>3.1056158154018649E-2</c:v>
                </c:pt>
                <c:pt idx="57">
                  <c:v>3.095894318803406E-2</c:v>
                </c:pt>
                <c:pt idx="58">
                  <c:v>3.0444416989780357E-2</c:v>
                </c:pt>
                <c:pt idx="59">
                  <c:v>3.0045654255685676E-2</c:v>
                </c:pt>
                <c:pt idx="60">
                  <c:v>3.0271537083845525E-2</c:v>
                </c:pt>
                <c:pt idx="61">
                  <c:v>3.0305793350630338E-2</c:v>
                </c:pt>
                <c:pt idx="62">
                  <c:v>2.9925766414684248E-2</c:v>
                </c:pt>
                <c:pt idx="63">
                  <c:v>3.2316921292874917E-2</c:v>
                </c:pt>
                <c:pt idx="64">
                  <c:v>3.2195028688749711E-2</c:v>
                </c:pt>
                <c:pt idx="65">
                  <c:v>3.2458408447020026E-2</c:v>
                </c:pt>
                <c:pt idx="66">
                  <c:v>3.1410501331140567E-2</c:v>
                </c:pt>
                <c:pt idx="67">
                  <c:v>3.1244888593640163E-2</c:v>
                </c:pt>
                <c:pt idx="68">
                  <c:v>3.1223180890242674E-2</c:v>
                </c:pt>
                <c:pt idx="69">
                  <c:v>3.1412437500262014E-2</c:v>
                </c:pt>
                <c:pt idx="70">
                  <c:v>3.1387570289764057E-2</c:v>
                </c:pt>
                <c:pt idx="71">
                  <c:v>3.1586643164669442E-2</c:v>
                </c:pt>
                <c:pt idx="72">
                  <c:v>3.1487290888547702E-2</c:v>
                </c:pt>
                <c:pt idx="73">
                  <c:v>3.1418276494430748E-2</c:v>
                </c:pt>
                <c:pt idx="74">
                  <c:v>3.1136934234469907E-2</c:v>
                </c:pt>
                <c:pt idx="75">
                  <c:v>3.1387892411529256E-2</c:v>
                </c:pt>
                <c:pt idx="76">
                  <c:v>3.1372073265939764E-2</c:v>
                </c:pt>
                <c:pt idx="77">
                  <c:v>3.1074414920764775E-2</c:v>
                </c:pt>
                <c:pt idx="78">
                  <c:v>3.112817292054143E-2</c:v>
                </c:pt>
                <c:pt idx="79">
                  <c:v>3.1110835331575402E-2</c:v>
                </c:pt>
                <c:pt idx="80">
                  <c:v>3.1156925268971607E-2</c:v>
                </c:pt>
                <c:pt idx="81">
                  <c:v>3.0999879324555783E-2</c:v>
                </c:pt>
                <c:pt idx="82">
                  <c:v>3.0761493774448385E-2</c:v>
                </c:pt>
                <c:pt idx="83">
                  <c:v>3.0785179421071115E-2</c:v>
                </c:pt>
                <c:pt idx="84">
                  <c:v>3.0884300756431161E-2</c:v>
                </c:pt>
                <c:pt idx="85">
                  <c:v>3.0836630725678254E-2</c:v>
                </c:pt>
                <c:pt idx="86">
                  <c:v>3.0794203746627651E-2</c:v>
                </c:pt>
                <c:pt idx="87">
                  <c:v>3.0274447692139335E-2</c:v>
                </c:pt>
                <c:pt idx="88">
                  <c:v>3.0143056114375625E-2</c:v>
                </c:pt>
                <c:pt idx="89">
                  <c:v>2.9265726998878847E-2</c:v>
                </c:pt>
                <c:pt idx="90">
                  <c:v>2.8866026062199873E-2</c:v>
                </c:pt>
                <c:pt idx="91">
                  <c:v>2.8982645727298157E-2</c:v>
                </c:pt>
                <c:pt idx="92">
                  <c:v>2.8807796232067574E-2</c:v>
                </c:pt>
                <c:pt idx="93">
                  <c:v>3.0152776331915411E-2</c:v>
                </c:pt>
                <c:pt idx="94">
                  <c:v>3.0707526669924708E-2</c:v>
                </c:pt>
                <c:pt idx="95">
                  <c:v>3.0627427051900486E-2</c:v>
                </c:pt>
                <c:pt idx="96">
                  <c:v>3.032428843239917E-2</c:v>
                </c:pt>
                <c:pt idx="97">
                  <c:v>3.1458630265137767E-2</c:v>
                </c:pt>
                <c:pt idx="98">
                  <c:v>3.1057020412377467E-2</c:v>
                </c:pt>
                <c:pt idx="99">
                  <c:v>3.1594455801355469E-2</c:v>
                </c:pt>
                <c:pt idx="100">
                  <c:v>3.2119342255387172E-2</c:v>
                </c:pt>
                <c:pt idx="101">
                  <c:v>3.2313551867253529E-2</c:v>
                </c:pt>
                <c:pt idx="102">
                  <c:v>3.0854758417396787E-2</c:v>
                </c:pt>
                <c:pt idx="103">
                  <c:v>3.0081307345568964E-2</c:v>
                </c:pt>
                <c:pt idx="104">
                  <c:v>3.0204518018132686E-2</c:v>
                </c:pt>
                <c:pt idx="105">
                  <c:v>3.0576061692247022E-2</c:v>
                </c:pt>
                <c:pt idx="106">
                  <c:v>3.029446131015302E-2</c:v>
                </c:pt>
                <c:pt idx="107">
                  <c:v>2.9427539951862518E-2</c:v>
                </c:pt>
                <c:pt idx="108">
                  <c:v>3.0223932038665698E-2</c:v>
                </c:pt>
                <c:pt idx="109">
                  <c:v>3.0087290840414255E-2</c:v>
                </c:pt>
                <c:pt idx="110">
                  <c:v>3.0328104056205271E-2</c:v>
                </c:pt>
                <c:pt idx="111">
                  <c:v>3.0318063006032632E-2</c:v>
                </c:pt>
                <c:pt idx="112">
                  <c:v>2.9376476838965909E-2</c:v>
                </c:pt>
                <c:pt idx="113">
                  <c:v>2.8966854490281326E-2</c:v>
                </c:pt>
                <c:pt idx="114">
                  <c:v>2.888770628692534E-2</c:v>
                </c:pt>
                <c:pt idx="115">
                  <c:v>2.8508614783810411E-2</c:v>
                </c:pt>
                <c:pt idx="116">
                  <c:v>2.9530991351274991E-2</c:v>
                </c:pt>
                <c:pt idx="117">
                  <c:v>2.8570982137662401E-2</c:v>
                </c:pt>
              </c:numCache>
            </c:numRef>
          </c:val>
          <c:smooth val="0"/>
          <c:extLst>
            <c:ext xmlns:c16="http://schemas.microsoft.com/office/drawing/2014/chart" uri="{C3380CC4-5D6E-409C-BE32-E72D297353CC}">
              <c16:uniqueId val="{00000003-91D4-4E41-9FC3-6FD0D6DF44F0}"/>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'Függelék ábra 1.'!$H$12</c:f>
              <c:strCache>
                <c:ptCount val="1"/>
                <c:pt idx="0">
                  <c:v>Villamosenergia (D35)</c:v>
                </c:pt>
              </c:strCache>
            </c:strRef>
          </c:tx>
          <c:spPr>
            <a:ln w="19050" cap="rnd">
              <a:solidFill>
                <a:srgbClr val="004E6F"/>
              </a:solidFill>
              <a:round/>
            </a:ln>
            <a:effectLst/>
          </c:spPr>
          <c:marker>
            <c:symbol val="none"/>
          </c:marker>
          <c:cat>
            <c:multiLvlStrRef>
              <c:f>'Függelék ábra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'Függelék ábra 1.'!$H$13:$H$130</c:f>
              <c:numCache>
                <c:formatCode>General</c:formatCode>
                <c:ptCount val="118"/>
                <c:pt idx="3">
                  <c:v>3.7519202396842005E-2</c:v>
                </c:pt>
                <c:pt idx="4">
                  <c:v>3.3205694503380956E-2</c:v>
                </c:pt>
                <c:pt idx="5">
                  <c:v>3.2884604061079195E-2</c:v>
                </c:pt>
                <c:pt idx="6">
                  <c:v>3.470900963206721E-2</c:v>
                </c:pt>
                <c:pt idx="7">
                  <c:v>3.4250211910297264E-2</c:v>
                </c:pt>
                <c:pt idx="8">
                  <c:v>3.6029564542550317E-2</c:v>
                </c:pt>
                <c:pt idx="9">
                  <c:v>3.4973913119932379E-2</c:v>
                </c:pt>
                <c:pt idx="10">
                  <c:v>3.4680048448991876E-2</c:v>
                </c:pt>
                <c:pt idx="11">
                  <c:v>3.3421368216612568E-2</c:v>
                </c:pt>
                <c:pt idx="12">
                  <c:v>3.5790836113461899E-2</c:v>
                </c:pt>
                <c:pt idx="13">
                  <c:v>3.363573071640439E-2</c:v>
                </c:pt>
                <c:pt idx="14">
                  <c:v>3.3062477649537091E-2</c:v>
                </c:pt>
                <c:pt idx="15">
                  <c:v>3.2402739144342566E-2</c:v>
                </c:pt>
                <c:pt idx="16">
                  <c:v>3.2083906125661282E-2</c:v>
                </c:pt>
                <c:pt idx="17">
                  <c:v>3.12498427884038E-2</c:v>
                </c:pt>
                <c:pt idx="18">
                  <c:v>2.9624043198874257E-2</c:v>
                </c:pt>
                <c:pt idx="19">
                  <c:v>2.7990966472079475E-2</c:v>
                </c:pt>
                <c:pt idx="20">
                  <c:v>2.6964560607020717E-2</c:v>
                </c:pt>
                <c:pt idx="21">
                  <c:v>2.9519446672220426E-2</c:v>
                </c:pt>
                <c:pt idx="22">
                  <c:v>2.8257983753410845E-2</c:v>
                </c:pt>
                <c:pt idx="23">
                  <c:v>2.9715837623063877E-2</c:v>
                </c:pt>
                <c:pt idx="24">
                  <c:v>3.0394549306746219E-2</c:v>
                </c:pt>
                <c:pt idx="25">
                  <c:v>2.7837928906586498E-2</c:v>
                </c:pt>
                <c:pt idx="26">
                  <c:v>2.5018377971822207E-2</c:v>
                </c:pt>
                <c:pt idx="27">
                  <c:v>2.6136947692360961E-2</c:v>
                </c:pt>
                <c:pt idx="28">
                  <c:v>2.7439427869773499E-2</c:v>
                </c:pt>
                <c:pt idx="29">
                  <c:v>2.6117064536631887E-2</c:v>
                </c:pt>
                <c:pt idx="30">
                  <c:v>2.551278255947086E-2</c:v>
                </c:pt>
                <c:pt idx="31">
                  <c:v>2.5997894585645703E-2</c:v>
                </c:pt>
                <c:pt idx="32">
                  <c:v>2.3916907255918531E-2</c:v>
                </c:pt>
                <c:pt idx="33">
                  <c:v>2.415095511281105E-2</c:v>
                </c:pt>
                <c:pt idx="34">
                  <c:v>2.4160055623747276E-2</c:v>
                </c:pt>
                <c:pt idx="35">
                  <c:v>2.3551076434143767E-2</c:v>
                </c:pt>
                <c:pt idx="36">
                  <c:v>2.3830504219256254E-2</c:v>
                </c:pt>
                <c:pt idx="37">
                  <c:v>2.0151089055868245E-2</c:v>
                </c:pt>
                <c:pt idx="38">
                  <c:v>1.8545843121574312E-2</c:v>
                </c:pt>
                <c:pt idx="39">
                  <c:v>2.0692947021859576E-2</c:v>
                </c:pt>
                <c:pt idx="40">
                  <c:v>1.725659184522927E-2</c:v>
                </c:pt>
                <c:pt idx="41">
                  <c:v>1.6518212082664043E-2</c:v>
                </c:pt>
                <c:pt idx="42">
                  <c:v>1.6319891629074025E-2</c:v>
                </c:pt>
                <c:pt idx="43">
                  <c:v>1.6793702503660277E-2</c:v>
                </c:pt>
                <c:pt idx="44">
                  <c:v>1.853007237414157E-2</c:v>
                </c:pt>
                <c:pt idx="45">
                  <c:v>1.7448112974874218E-2</c:v>
                </c:pt>
                <c:pt idx="46">
                  <c:v>1.9705081262628731E-2</c:v>
                </c:pt>
                <c:pt idx="47">
                  <c:v>2.1201212734624185E-2</c:v>
                </c:pt>
                <c:pt idx="48">
                  <c:v>2.3842197364964731E-2</c:v>
                </c:pt>
                <c:pt idx="49">
                  <c:v>2.4797219809904777E-2</c:v>
                </c:pt>
                <c:pt idx="50">
                  <c:v>2.2942032970936981E-2</c:v>
                </c:pt>
                <c:pt idx="51">
                  <c:v>1.9755890851384982E-2</c:v>
                </c:pt>
                <c:pt idx="52">
                  <c:v>1.8538379816384707E-2</c:v>
                </c:pt>
                <c:pt idx="53">
                  <c:v>1.6261517845998628E-2</c:v>
                </c:pt>
                <c:pt idx="54">
                  <c:v>1.6523744098539541E-2</c:v>
                </c:pt>
                <c:pt idx="55">
                  <c:v>1.517209735683586E-2</c:v>
                </c:pt>
                <c:pt idx="56">
                  <c:v>1.5754658531872124E-2</c:v>
                </c:pt>
                <c:pt idx="57">
                  <c:v>1.582627710656094E-2</c:v>
                </c:pt>
                <c:pt idx="58">
                  <c:v>1.5584429175823965E-2</c:v>
                </c:pt>
                <c:pt idx="59">
                  <c:v>1.9966887881439868E-2</c:v>
                </c:pt>
                <c:pt idx="60">
                  <c:v>2.3511557671674822E-2</c:v>
                </c:pt>
                <c:pt idx="61">
                  <c:v>2.4974381215157722E-2</c:v>
                </c:pt>
                <c:pt idx="62">
                  <c:v>2.0352689146554786E-2</c:v>
                </c:pt>
                <c:pt idx="63">
                  <c:v>1.8366972561163788E-2</c:v>
                </c:pt>
                <c:pt idx="64">
                  <c:v>1.8639311872451533E-2</c:v>
                </c:pt>
                <c:pt idx="65">
                  <c:v>1.6944668937316578E-2</c:v>
                </c:pt>
                <c:pt idx="66">
                  <c:v>1.6035754989051913E-2</c:v>
                </c:pt>
                <c:pt idx="67">
                  <c:v>1.5393097767338413E-2</c:v>
                </c:pt>
                <c:pt idx="68">
                  <c:v>1.6038984767136995E-2</c:v>
                </c:pt>
                <c:pt idx="69">
                  <c:v>1.5262585344800244E-2</c:v>
                </c:pt>
                <c:pt idx="70">
                  <c:v>1.2908544143952021E-2</c:v>
                </c:pt>
                <c:pt idx="71">
                  <c:v>1.5567471589530868E-2</c:v>
                </c:pt>
                <c:pt idx="72">
                  <c:v>1.4759741406198559E-2</c:v>
                </c:pt>
                <c:pt idx="73">
                  <c:v>1.593048807224905E-2</c:v>
                </c:pt>
                <c:pt idx="74">
                  <c:v>1.5972938943304801E-2</c:v>
                </c:pt>
                <c:pt idx="75">
                  <c:v>1.5916442087970845E-2</c:v>
                </c:pt>
                <c:pt idx="76">
                  <c:v>1.7640791509478431E-2</c:v>
                </c:pt>
                <c:pt idx="77">
                  <c:v>1.6771551207594958E-2</c:v>
                </c:pt>
                <c:pt idx="78">
                  <c:v>1.6087534597049827E-2</c:v>
                </c:pt>
                <c:pt idx="79">
                  <c:v>1.6772426774267241E-2</c:v>
                </c:pt>
                <c:pt idx="80">
                  <c:v>1.6928494031097051E-2</c:v>
                </c:pt>
                <c:pt idx="81">
                  <c:v>1.5861091914027264E-2</c:v>
                </c:pt>
                <c:pt idx="82">
                  <c:v>1.5723801178203187E-2</c:v>
                </c:pt>
                <c:pt idx="83">
                  <c:v>1.9070908359520512E-2</c:v>
                </c:pt>
                <c:pt idx="84">
                  <c:v>1.9658631839329043E-2</c:v>
                </c:pt>
                <c:pt idx="85">
                  <c:v>2.1121430867434416E-2</c:v>
                </c:pt>
                <c:pt idx="86">
                  <c:v>2.2321305479437652E-2</c:v>
                </c:pt>
                <c:pt idx="87">
                  <c:v>2.4248620304361038E-2</c:v>
                </c:pt>
                <c:pt idx="88">
                  <c:v>2.4953184092567356E-2</c:v>
                </c:pt>
                <c:pt idx="89">
                  <c:v>2.4853702007504263E-2</c:v>
                </c:pt>
                <c:pt idx="90">
                  <c:v>2.4113093056338325E-2</c:v>
                </c:pt>
                <c:pt idx="91">
                  <c:v>2.4104219827078856E-2</c:v>
                </c:pt>
                <c:pt idx="92">
                  <c:v>2.3305593731773773E-2</c:v>
                </c:pt>
                <c:pt idx="93">
                  <c:v>2.2824386894922374E-2</c:v>
                </c:pt>
                <c:pt idx="94">
                  <c:v>2.4068760456107629E-2</c:v>
                </c:pt>
                <c:pt idx="95">
                  <c:v>2.6573219120169474E-2</c:v>
                </c:pt>
                <c:pt idx="96">
                  <c:v>2.6956727651277428E-2</c:v>
                </c:pt>
                <c:pt idx="97">
                  <c:v>2.7202231447862216E-2</c:v>
                </c:pt>
                <c:pt idx="98">
                  <c:v>2.7686021841660129E-2</c:v>
                </c:pt>
                <c:pt idx="99">
                  <c:v>2.7480223838161157E-2</c:v>
                </c:pt>
                <c:pt idx="100">
                  <c:v>2.7008221707532518E-2</c:v>
                </c:pt>
                <c:pt idx="101">
                  <c:v>2.7409538888258502E-2</c:v>
                </c:pt>
                <c:pt idx="102">
                  <c:v>2.6697312348025522E-2</c:v>
                </c:pt>
                <c:pt idx="103">
                  <c:v>2.8648262977069589E-2</c:v>
                </c:pt>
                <c:pt idx="104">
                  <c:v>2.7490075846895657E-2</c:v>
                </c:pt>
                <c:pt idx="105">
                  <c:v>2.7598744882901798E-2</c:v>
                </c:pt>
                <c:pt idx="106">
                  <c:v>2.9346305246661784E-2</c:v>
                </c:pt>
                <c:pt idx="107">
                  <c:v>3.0566868626678952E-2</c:v>
                </c:pt>
                <c:pt idx="108">
                  <c:v>3.1512338628927439E-2</c:v>
                </c:pt>
                <c:pt idx="109">
                  <c:v>3.1730415719094726E-2</c:v>
                </c:pt>
                <c:pt idx="110">
                  <c:v>3.0913782466024435E-2</c:v>
                </c:pt>
                <c:pt idx="111">
                  <c:v>3.0154231985572346E-2</c:v>
                </c:pt>
                <c:pt idx="112">
                  <c:v>3.0793947428694242E-2</c:v>
                </c:pt>
                <c:pt idx="113">
                  <c:v>3.1405964664763315E-2</c:v>
                </c:pt>
                <c:pt idx="114">
                  <c:v>3.2894720679914682E-2</c:v>
                </c:pt>
                <c:pt idx="115">
                  <c:v>3.3194671802326194E-2</c:v>
                </c:pt>
                <c:pt idx="116">
                  <c:v>3.3608151174717354E-2</c:v>
                </c:pt>
                <c:pt idx="117">
                  <c:v>3.3209579428014516E-2</c:v>
                </c:pt>
              </c:numCache>
            </c:numRef>
          </c:val>
          <c:smooth val="0"/>
          <c:extLst>
            <c:ext xmlns:c16="http://schemas.microsoft.com/office/drawing/2014/chart" uri="{C3380CC4-5D6E-409C-BE32-E72D297353CC}">
              <c16:uniqueId val="{00000004-91D4-4E41-9FC3-6FD0D6DF44F0}"/>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noMultiLvlLbl val="0"/>
      </c:catAx>
      <c:valAx>
        <c:axId val="1353452520"/>
        <c:scaling>
          <c:orientation val="minMax"/>
          <c:max val="7.0000000000000007E-2"/>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valAx>
      <c:valAx>
        <c:axId val="786553112"/>
        <c:scaling>
          <c:orientation val="minMax"/>
          <c:max val="7.0000000000000007E-2"/>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23651072487569E-2"/>
          <c:y val="0.17895880095148137"/>
          <c:w val="0.35522225253408596"/>
          <c:h val="0.64713939568347023"/>
        </c:manualLayout>
      </c:layout>
      <c:lineChart>
        <c:grouping val="standard"/>
        <c:varyColors val="0"/>
        <c:ser>
          <c:idx val="2"/>
          <c:order val="0"/>
          <c:tx>
            <c:strRef>
              <c:f>'2.4. ábra'!$C$12</c:f>
              <c:strCache>
                <c:ptCount val="1"/>
                <c:pt idx="0">
                  <c:v>Lineáris s. - mozgó átlag (bal tengely)</c:v>
                </c:pt>
              </c:strCache>
            </c:strRef>
          </c:tx>
          <c:spPr>
            <a:ln w="19050" cap="rnd">
              <a:solidFill>
                <a:srgbClr val="B97C00"/>
              </a:solidFill>
              <a:round/>
            </a:ln>
            <a:effectLst/>
          </c:spPr>
          <c:marker>
            <c:symbol val="none"/>
          </c:marker>
          <c:cat>
            <c:strRef>
              <c:f>'2.4. ábra'!$F$13:$F$132</c:f>
              <c:strCache>
                <c:ptCount val="120"/>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strCache>
            </c:strRef>
          </c:cat>
          <c:val>
            <c:numRef>
              <c:f>'2.4. ábra'!$C$13:$C$132</c:f>
              <c:numCache>
                <c:formatCode>General</c:formatCode>
                <c:ptCount val="120"/>
                <c:pt idx="14">
                  <c:v>8.0153118481969474E-2</c:v>
                </c:pt>
                <c:pt idx="15">
                  <c:v>8.0181890528460031E-2</c:v>
                </c:pt>
                <c:pt idx="16">
                  <c:v>8.0493289326112508E-2</c:v>
                </c:pt>
                <c:pt idx="17">
                  <c:v>8.0718931676023134E-2</c:v>
                </c:pt>
                <c:pt idx="18">
                  <c:v>8.0709157100722642E-2</c:v>
                </c:pt>
                <c:pt idx="19">
                  <c:v>8.065176598876575E-2</c:v>
                </c:pt>
                <c:pt idx="20">
                  <c:v>8.0426286512262607E-2</c:v>
                </c:pt>
                <c:pt idx="21">
                  <c:v>8.0440965874160941E-2</c:v>
                </c:pt>
                <c:pt idx="22">
                  <c:v>8.0220657772636997E-2</c:v>
                </c:pt>
                <c:pt idx="23">
                  <c:v>8.0252244869301548E-2</c:v>
                </c:pt>
                <c:pt idx="24">
                  <c:v>7.9955799320265267E-2</c:v>
                </c:pt>
                <c:pt idx="25">
                  <c:v>7.9619148855202548E-2</c:v>
                </c:pt>
                <c:pt idx="26">
                  <c:v>8.0039311470230301E-2</c:v>
                </c:pt>
                <c:pt idx="27">
                  <c:v>8.0565410993380937E-2</c:v>
                </c:pt>
                <c:pt idx="28">
                  <c:v>8.1306400208513152E-2</c:v>
                </c:pt>
                <c:pt idx="29">
                  <c:v>8.1938734373503297E-2</c:v>
                </c:pt>
                <c:pt idx="30">
                  <c:v>8.2616422774752507E-2</c:v>
                </c:pt>
                <c:pt idx="31">
                  <c:v>8.3388657108510053E-2</c:v>
                </c:pt>
                <c:pt idx="32">
                  <c:v>8.4064832806689929E-2</c:v>
                </c:pt>
                <c:pt idx="33">
                  <c:v>8.4530090380449507E-2</c:v>
                </c:pt>
                <c:pt idx="34">
                  <c:v>8.5249051123393177E-2</c:v>
                </c:pt>
                <c:pt idx="35">
                  <c:v>8.5883216625566708E-2</c:v>
                </c:pt>
                <c:pt idx="36">
                  <c:v>8.5742869060135785E-2</c:v>
                </c:pt>
                <c:pt idx="37">
                  <c:v>8.5502913434804886E-2</c:v>
                </c:pt>
                <c:pt idx="38">
                  <c:v>8.4514778099266774E-2</c:v>
                </c:pt>
                <c:pt idx="39">
                  <c:v>8.3605909242303184E-2</c:v>
                </c:pt>
                <c:pt idx="40">
                  <c:v>8.2253501086506156E-2</c:v>
                </c:pt>
                <c:pt idx="41">
                  <c:v>8.1015725863187338E-2</c:v>
                </c:pt>
                <c:pt idx="42">
                  <c:v>7.9827216664570183E-2</c:v>
                </c:pt>
                <c:pt idx="43">
                  <c:v>7.8533585999544575E-2</c:v>
                </c:pt>
                <c:pt idx="44">
                  <c:v>7.7555967857231123E-2</c:v>
                </c:pt>
                <c:pt idx="45">
                  <c:v>7.6561461293063029E-2</c:v>
                </c:pt>
                <c:pt idx="46">
                  <c:v>7.5654773466650421E-2</c:v>
                </c:pt>
                <c:pt idx="47">
                  <c:v>7.4685771635548667E-2</c:v>
                </c:pt>
                <c:pt idx="48">
                  <c:v>7.4688204332089669E-2</c:v>
                </c:pt>
                <c:pt idx="49">
                  <c:v>7.5178640330120478E-2</c:v>
                </c:pt>
                <c:pt idx="50">
                  <c:v>7.5864979342461322E-2</c:v>
                </c:pt>
                <c:pt idx="51">
                  <c:v>7.6091687948366335E-2</c:v>
                </c:pt>
                <c:pt idx="52">
                  <c:v>7.6296949808287454E-2</c:v>
                </c:pt>
                <c:pt idx="53">
                  <c:v>7.6430600217004707E-2</c:v>
                </c:pt>
                <c:pt idx="54">
                  <c:v>7.6623314312060042E-2</c:v>
                </c:pt>
                <c:pt idx="55">
                  <c:v>7.6692376946679228E-2</c:v>
                </c:pt>
                <c:pt idx="56">
                  <c:v>7.6546434489272827E-2</c:v>
                </c:pt>
                <c:pt idx="57">
                  <c:v>7.6275338467164749E-2</c:v>
                </c:pt>
                <c:pt idx="58">
                  <c:v>7.5878573311310829E-2</c:v>
                </c:pt>
                <c:pt idx="59">
                  <c:v>7.5703397275629039E-2</c:v>
                </c:pt>
                <c:pt idx="60">
                  <c:v>7.5611309690146233E-2</c:v>
                </c:pt>
                <c:pt idx="61">
                  <c:v>7.5474921060832409E-2</c:v>
                </c:pt>
                <c:pt idx="62">
                  <c:v>7.4956071153730056E-2</c:v>
                </c:pt>
                <c:pt idx="63">
                  <c:v>7.4659660899765931E-2</c:v>
                </c:pt>
                <c:pt idx="64">
                  <c:v>7.4767894615366745E-2</c:v>
                </c:pt>
                <c:pt idx="65">
                  <c:v>7.4896025158879775E-2</c:v>
                </c:pt>
                <c:pt idx="66">
                  <c:v>7.4807800150905518E-2</c:v>
                </c:pt>
                <c:pt idx="67">
                  <c:v>7.4726567935046673E-2</c:v>
                </c:pt>
                <c:pt idx="68">
                  <c:v>7.4718551296499125E-2</c:v>
                </c:pt>
                <c:pt idx="69">
                  <c:v>7.4474968995759144E-2</c:v>
                </c:pt>
                <c:pt idx="70">
                  <c:v>7.3971231395821624E-2</c:v>
                </c:pt>
                <c:pt idx="71">
                  <c:v>7.3404712937748987E-2</c:v>
                </c:pt>
                <c:pt idx="72">
                  <c:v>7.2412334374635567E-2</c:v>
                </c:pt>
                <c:pt idx="73">
                  <c:v>7.1430994358182287E-2</c:v>
                </c:pt>
                <c:pt idx="74">
                  <c:v>7.0659325952353844E-2</c:v>
                </c:pt>
                <c:pt idx="75">
                  <c:v>6.9974884863765019E-2</c:v>
                </c:pt>
                <c:pt idx="76">
                  <c:v>6.9396419528057321E-2</c:v>
                </c:pt>
                <c:pt idx="77">
                  <c:v>6.8842235494024601E-2</c:v>
                </c:pt>
                <c:pt idx="78">
                  <c:v>6.8427568409357029E-2</c:v>
                </c:pt>
                <c:pt idx="79">
                  <c:v>6.8131454666872426E-2</c:v>
                </c:pt>
                <c:pt idx="80">
                  <c:v>6.777739222488316E-2</c:v>
                </c:pt>
                <c:pt idx="81">
                  <c:v>6.7575907253193415E-2</c:v>
                </c:pt>
                <c:pt idx="82">
                  <c:v>6.7617557301330497E-2</c:v>
                </c:pt>
                <c:pt idx="83">
                  <c:v>6.7787469053010377E-2</c:v>
                </c:pt>
                <c:pt idx="84">
                  <c:v>6.8121382446032372E-2</c:v>
                </c:pt>
                <c:pt idx="85">
                  <c:v>6.8516051122904972E-2</c:v>
                </c:pt>
                <c:pt idx="86">
                  <c:v>6.9036210224167227E-2</c:v>
                </c:pt>
                <c:pt idx="87">
                  <c:v>6.9784702921104905E-2</c:v>
                </c:pt>
                <c:pt idx="88">
                  <c:v>7.0426418972435997E-2</c:v>
                </c:pt>
                <c:pt idx="89">
                  <c:v>7.1053307725328849E-2</c:v>
                </c:pt>
                <c:pt idx="90">
                  <c:v>7.1665705200867194E-2</c:v>
                </c:pt>
                <c:pt idx="91">
                  <c:v>7.2263486755091311E-2</c:v>
                </c:pt>
                <c:pt idx="92">
                  <c:v>7.2935954017475629E-2</c:v>
                </c:pt>
                <c:pt idx="93">
                  <c:v>7.3701169446092493E-2</c:v>
                </c:pt>
                <c:pt idx="94">
                  <c:v>7.4640999049057091E-2</c:v>
                </c:pt>
                <c:pt idx="95">
                  <c:v>7.5500796070760531E-2</c:v>
                </c:pt>
                <c:pt idx="96">
                  <c:v>7.6283123122539376E-2</c:v>
                </c:pt>
                <c:pt idx="97">
                  <c:v>7.7024834125685851E-2</c:v>
                </c:pt>
                <c:pt idx="98">
                  <c:v>7.7754808901769459E-2</c:v>
                </c:pt>
                <c:pt idx="99">
                  <c:v>7.8132089639154162E-2</c:v>
                </c:pt>
                <c:pt idx="100">
                  <c:v>7.8572013282132952E-2</c:v>
                </c:pt>
                <c:pt idx="101">
                  <c:v>7.9150017345713156E-2</c:v>
                </c:pt>
                <c:pt idx="102">
                  <c:v>7.9626051972560369E-2</c:v>
                </c:pt>
                <c:pt idx="103">
                  <c:v>8.0206390297114794E-2</c:v>
                </c:pt>
                <c:pt idx="104">
                  <c:v>8.0451884829009015E-2</c:v>
                </c:pt>
                <c:pt idx="105">
                  <c:v>8.0758203460689917E-2</c:v>
                </c:pt>
                <c:pt idx="106">
                  <c:v>8.0992503319075301E-2</c:v>
                </c:pt>
                <c:pt idx="107">
                  <c:v>8.1080637594069888E-2</c:v>
                </c:pt>
                <c:pt idx="108">
                  <c:v>8.1408752406076298E-2</c:v>
                </c:pt>
                <c:pt idx="109">
                  <c:v>8.1631581914483345E-2</c:v>
                </c:pt>
                <c:pt idx="110">
                  <c:v>8.1788515376885348E-2</c:v>
                </c:pt>
                <c:pt idx="111">
                  <c:v>8.2040247231394844E-2</c:v>
                </c:pt>
                <c:pt idx="112">
                  <c:v>8.210787537917287E-2</c:v>
                </c:pt>
                <c:pt idx="113">
                  <c:v>8.2205076702243571E-2</c:v>
                </c:pt>
                <c:pt idx="114">
                  <c:v>8.2547782064742212E-2</c:v>
                </c:pt>
                <c:pt idx="115">
                  <c:v>8.276482373600369E-2</c:v>
                </c:pt>
                <c:pt idx="116">
                  <c:v>8.3343847957325384E-2</c:v>
                </c:pt>
                <c:pt idx="117">
                  <c:v>8.370989035965315E-2</c:v>
                </c:pt>
                <c:pt idx="118">
                  <c:v>8.3680972198372006E-2</c:v>
                </c:pt>
                <c:pt idx="119">
                  <c:v>8.3588924661104555E-2</c:v>
                </c:pt>
              </c:numCache>
            </c:numRef>
          </c:val>
          <c:smooth val="0"/>
          <c:extLst>
            <c:ext xmlns:c16="http://schemas.microsoft.com/office/drawing/2014/chart" uri="{C3380CC4-5D6E-409C-BE32-E72D297353CC}">
              <c16:uniqueId val="{00000000-3529-4281-AD00-F2A11C435199}"/>
            </c:ext>
          </c:extLst>
        </c:ser>
        <c:ser>
          <c:idx val="0"/>
          <c:order val="2"/>
          <c:tx>
            <c:strRef>
              <c:f>'2.4. ábra'!$B$12</c:f>
              <c:strCache>
                <c:ptCount val="1"/>
                <c:pt idx="0">
                  <c:v>Lineáris súlyozás (bal tengely)</c:v>
                </c:pt>
              </c:strCache>
            </c:strRef>
          </c:tx>
          <c:spPr>
            <a:ln w="9525" cap="rnd">
              <a:solidFill>
                <a:srgbClr val="F6A800"/>
              </a:solidFill>
              <a:round/>
            </a:ln>
            <a:effectLst/>
          </c:spPr>
          <c:marker>
            <c:symbol val="none"/>
          </c:marker>
          <c:cat>
            <c:strRef>
              <c:f>'2.4. ábra'!$F$13:$F$132</c:f>
              <c:strCache>
                <c:ptCount val="120"/>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strCache>
            </c:strRef>
          </c:cat>
          <c:val>
            <c:numRef>
              <c:f>'2.4. ábra'!$B$13:$B$132</c:f>
              <c:numCache>
                <c:formatCode>General</c:formatCode>
                <c:ptCount val="120"/>
                <c:pt idx="3">
                  <c:v>8.1997179973718151E-2</c:v>
                </c:pt>
                <c:pt idx="4">
                  <c:v>7.6711211787864539E-2</c:v>
                </c:pt>
                <c:pt idx="5">
                  <c:v>7.6982395265638867E-2</c:v>
                </c:pt>
                <c:pt idx="6">
                  <c:v>7.8204132402744833E-2</c:v>
                </c:pt>
                <c:pt idx="7">
                  <c:v>7.8991988973504762E-2</c:v>
                </c:pt>
                <c:pt idx="8">
                  <c:v>8.0669375943143648E-2</c:v>
                </c:pt>
                <c:pt idx="9">
                  <c:v>8.0877115153546397E-2</c:v>
                </c:pt>
                <c:pt idx="10">
                  <c:v>8.0113753383729946E-2</c:v>
                </c:pt>
                <c:pt idx="11">
                  <c:v>7.9205140413122627E-2</c:v>
                </c:pt>
                <c:pt idx="12">
                  <c:v>8.4043746124276758E-2</c:v>
                </c:pt>
                <c:pt idx="13">
                  <c:v>8.2108228545654152E-2</c:v>
                </c:pt>
                <c:pt idx="14">
                  <c:v>8.1965072141715542E-2</c:v>
                </c:pt>
                <c:pt idx="15">
                  <c:v>8.1828783911834957E-2</c:v>
                </c:pt>
                <c:pt idx="16">
                  <c:v>8.0891837085727988E-2</c:v>
                </c:pt>
                <c:pt idx="17">
                  <c:v>7.9820249167609214E-2</c:v>
                </c:pt>
                <c:pt idx="18">
                  <c:v>7.8063282197089842E-2</c:v>
                </c:pt>
                <c:pt idx="19">
                  <c:v>7.8161219680855015E-2</c:v>
                </c:pt>
                <c:pt idx="20">
                  <c:v>7.7904161590941545E-2</c:v>
                </c:pt>
                <c:pt idx="21">
                  <c:v>8.1082025744565647E-2</c:v>
                </c:pt>
                <c:pt idx="22">
                  <c:v>7.7406151062581863E-2</c:v>
                </c:pt>
                <c:pt idx="23">
                  <c:v>7.9468459822092871E-2</c:v>
                </c:pt>
                <c:pt idx="24">
                  <c:v>8.0638543207945904E-2</c:v>
                </c:pt>
                <c:pt idx="25">
                  <c:v>7.8068776298117606E-2</c:v>
                </c:pt>
                <c:pt idx="26">
                  <c:v>8.7025419693555275E-2</c:v>
                </c:pt>
                <c:pt idx="27">
                  <c:v>8.8050633403314732E-2</c:v>
                </c:pt>
                <c:pt idx="28">
                  <c:v>8.9651842783204108E-2</c:v>
                </c:pt>
                <c:pt idx="29">
                  <c:v>8.7300039640743343E-2</c:v>
                </c:pt>
                <c:pt idx="30">
                  <c:v>8.6188677755579507E-2</c:v>
                </c:pt>
                <c:pt idx="31">
                  <c:v>8.7424991104123329E-2</c:v>
                </c:pt>
                <c:pt idx="32">
                  <c:v>8.5909210991381865E-2</c:v>
                </c:pt>
                <c:pt idx="33">
                  <c:v>8.6520559877621223E-2</c:v>
                </c:pt>
                <c:pt idx="34">
                  <c:v>8.5936636244397166E-2</c:v>
                </c:pt>
                <c:pt idx="35">
                  <c:v>8.7189440590189252E-2</c:v>
                </c:pt>
                <c:pt idx="36">
                  <c:v>7.8943631553638094E-2</c:v>
                </c:pt>
                <c:pt idx="37">
                  <c:v>7.5141162169986092E-2</c:v>
                </c:pt>
                <c:pt idx="38">
                  <c:v>7.4268781904991282E-2</c:v>
                </c:pt>
                <c:pt idx="39">
                  <c:v>7.6628793702150977E-2</c:v>
                </c:pt>
                <c:pt idx="40">
                  <c:v>7.2982921968327091E-2</c:v>
                </c:pt>
                <c:pt idx="41">
                  <c:v>7.2090319653179788E-2</c:v>
                </c:pt>
                <c:pt idx="42">
                  <c:v>7.1423134295123161E-2</c:v>
                </c:pt>
                <c:pt idx="43">
                  <c:v>7.1815822280506328E-2</c:v>
                </c:pt>
                <c:pt idx="44">
                  <c:v>7.4499864268048777E-2</c:v>
                </c:pt>
                <c:pt idx="45">
                  <c:v>7.534086986678673E-2</c:v>
                </c:pt>
                <c:pt idx="46">
                  <c:v>7.5967584850181E-2</c:v>
                </c:pt>
                <c:pt idx="47">
                  <c:v>7.689322114282672E-2</c:v>
                </c:pt>
                <c:pt idx="48">
                  <c:v>7.951243441801728E-2</c:v>
                </c:pt>
                <c:pt idx="49">
                  <c:v>8.1388880346728837E-2</c:v>
                </c:pt>
                <c:pt idx="50">
                  <c:v>8.2781527035897112E-2</c:v>
                </c:pt>
                <c:pt idx="51">
                  <c:v>7.9494287224333493E-2</c:v>
                </c:pt>
                <c:pt idx="52">
                  <c:v>7.5268193086438909E-2</c:v>
                </c:pt>
                <c:pt idx="53">
                  <c:v>7.3383545027187566E-2</c:v>
                </c:pt>
                <c:pt idx="54">
                  <c:v>7.3496832354858987E-2</c:v>
                </c:pt>
                <c:pt idx="55">
                  <c:v>7.2355759303102549E-2</c:v>
                </c:pt>
                <c:pt idx="56">
                  <c:v>7.2603895967434232E-2</c:v>
                </c:pt>
                <c:pt idx="57">
                  <c:v>7.1962446803726585E-2</c:v>
                </c:pt>
                <c:pt idx="58">
                  <c:v>7.1241843920885256E-2</c:v>
                </c:pt>
                <c:pt idx="59">
                  <c:v>7.482396284005563E-2</c:v>
                </c:pt>
                <c:pt idx="60">
                  <c:v>7.8387150091241795E-2</c:v>
                </c:pt>
                <c:pt idx="61">
                  <c:v>7.9633439386447583E-2</c:v>
                </c:pt>
                <c:pt idx="62">
                  <c:v>7.6498095365884963E-2</c:v>
                </c:pt>
                <c:pt idx="63">
                  <c:v>7.585314092471071E-2</c:v>
                </c:pt>
                <c:pt idx="64">
                  <c:v>7.6454279094103045E-2</c:v>
                </c:pt>
                <c:pt idx="65">
                  <c:v>7.4956929960147634E-2</c:v>
                </c:pt>
                <c:pt idx="66">
                  <c:v>7.257558432619228E-2</c:v>
                </c:pt>
                <c:pt idx="67">
                  <c:v>7.1600520702280498E-2</c:v>
                </c:pt>
                <c:pt idx="68">
                  <c:v>7.2668119197434419E-2</c:v>
                </c:pt>
                <c:pt idx="69">
                  <c:v>6.9330224912168434E-2</c:v>
                </c:pt>
                <c:pt idx="70">
                  <c:v>6.5647449499692839E-2</c:v>
                </c:pt>
                <c:pt idx="71">
                  <c:v>6.8216057209375028E-2</c:v>
                </c:pt>
                <c:pt idx="72">
                  <c:v>6.6511570821835481E-2</c:v>
                </c:pt>
                <c:pt idx="73">
                  <c:v>6.7655061712488487E-2</c:v>
                </c:pt>
                <c:pt idx="74">
                  <c:v>6.7191906612024802E-2</c:v>
                </c:pt>
                <c:pt idx="75">
                  <c:v>6.7650800649518381E-2</c:v>
                </c:pt>
                <c:pt idx="76">
                  <c:v>6.9379179021094792E-2</c:v>
                </c:pt>
                <c:pt idx="77">
                  <c:v>6.8135455869306111E-2</c:v>
                </c:pt>
                <c:pt idx="78">
                  <c:v>6.7489628473915347E-2</c:v>
                </c:pt>
                <c:pt idx="79">
                  <c:v>6.7908132905446852E-2</c:v>
                </c:pt>
                <c:pt idx="80">
                  <c:v>6.8140626336506138E-2</c:v>
                </c:pt>
                <c:pt idx="81">
                  <c:v>6.6868054702832913E-2</c:v>
                </c:pt>
                <c:pt idx="82">
                  <c:v>6.6365502479804134E-2</c:v>
                </c:pt>
                <c:pt idx="83">
                  <c:v>7.0095423903771117E-2</c:v>
                </c:pt>
                <c:pt idx="84">
                  <c:v>7.0465871372932004E-2</c:v>
                </c:pt>
                <c:pt idx="85">
                  <c:v>7.2259261077556633E-2</c:v>
                </c:pt>
                <c:pt idx="86">
                  <c:v>7.3315224087459843E-2</c:v>
                </c:pt>
                <c:pt idx="87">
                  <c:v>7.6344642660643613E-2</c:v>
                </c:pt>
                <c:pt idx="88">
                  <c:v>7.6730312528448169E-2</c:v>
                </c:pt>
                <c:pt idx="89">
                  <c:v>7.542069852403592E-2</c:v>
                </c:pt>
                <c:pt idx="90">
                  <c:v>7.4751668711047922E-2</c:v>
                </c:pt>
                <c:pt idx="91">
                  <c:v>7.5050492171099048E-2</c:v>
                </c:pt>
                <c:pt idx="92">
                  <c:v>7.6150017324150929E-2</c:v>
                </c:pt>
                <c:pt idx="93">
                  <c:v>7.6140561020515626E-2</c:v>
                </c:pt>
                <c:pt idx="94">
                  <c:v>7.778291214205392E-2</c:v>
                </c:pt>
                <c:pt idx="95">
                  <c:v>8.0514262135329501E-2</c:v>
                </c:pt>
                <c:pt idx="96">
                  <c:v>8.0071905210435057E-2</c:v>
                </c:pt>
                <c:pt idx="97">
                  <c:v>8.1304873543451894E-2</c:v>
                </c:pt>
                <c:pt idx="98">
                  <c:v>8.1972109237253343E-2</c:v>
                </c:pt>
                <c:pt idx="99">
                  <c:v>8.0802021156403947E-2</c:v>
                </c:pt>
                <c:pt idx="100">
                  <c:v>8.1947946413535172E-2</c:v>
                </c:pt>
                <c:pt idx="101">
                  <c:v>8.2442338563744971E-2</c:v>
                </c:pt>
                <c:pt idx="102">
                  <c:v>8.0663859529646137E-2</c:v>
                </c:pt>
                <c:pt idx="103">
                  <c:v>8.2202144827405121E-2</c:v>
                </c:pt>
                <c:pt idx="104">
                  <c:v>7.9290358692710922E-2</c:v>
                </c:pt>
                <c:pt idx="105">
                  <c:v>7.9974473163451493E-2</c:v>
                </c:pt>
                <c:pt idx="106">
                  <c:v>8.0716626572282887E-2</c:v>
                </c:pt>
                <c:pt idx="107">
                  <c:v>8.1585441207282311E-2</c:v>
                </c:pt>
                <c:pt idx="108">
                  <c:v>8.4069759177301986E-2</c:v>
                </c:pt>
                <c:pt idx="109">
                  <c:v>8.3959513584713125E-2</c:v>
                </c:pt>
                <c:pt idx="110">
                  <c:v>8.3832941881524209E-2</c:v>
                </c:pt>
                <c:pt idx="111">
                  <c:v>8.3819511531105562E-2</c:v>
                </c:pt>
                <c:pt idx="112">
                  <c:v>8.2759308890973077E-2</c:v>
                </c:pt>
                <c:pt idx="113">
                  <c:v>8.3610150831877103E-2</c:v>
                </c:pt>
                <c:pt idx="114">
                  <c:v>8.4796308121883629E-2</c:v>
                </c:pt>
                <c:pt idx="115">
                  <c:v>8.4759742398261811E-2</c:v>
                </c:pt>
                <c:pt idx="116">
                  <c:v>8.624025192374124E-2</c:v>
                </c:pt>
                <c:pt idx="117">
                  <c:v>8.4364694804868939E-2</c:v>
                </c:pt>
                <c:pt idx="118">
                  <c:v>8.0460736210929015E-2</c:v>
                </c:pt>
                <c:pt idx="119">
                  <c:v>8.0742430054215567E-2</c:v>
                </c:pt>
              </c:numCache>
            </c:numRef>
          </c:val>
          <c:smooth val="0"/>
          <c:extLst>
            <c:ext xmlns:c16="http://schemas.microsoft.com/office/drawing/2014/chart" uri="{C3380CC4-5D6E-409C-BE32-E72D297353CC}">
              <c16:uniqueId val="{00000001-3529-4281-AD00-F2A11C435199}"/>
            </c:ext>
          </c:extLst>
        </c:ser>
        <c:dLbls>
          <c:showLegendKey val="0"/>
          <c:showVal val="0"/>
          <c:showCatName val="0"/>
          <c:showSerName val="0"/>
          <c:showPercent val="0"/>
          <c:showBubbleSize val="0"/>
        </c:dLbls>
        <c:marker val="1"/>
        <c:smooth val="0"/>
        <c:axId val="993490592"/>
        <c:axId val="993490920"/>
      </c:lineChart>
      <c:lineChart>
        <c:grouping val="standard"/>
        <c:varyColors val="0"/>
        <c:ser>
          <c:idx val="3"/>
          <c:order val="1"/>
          <c:tx>
            <c:strRef>
              <c:f>'2.4. ábra'!$E$12</c:f>
              <c:strCache>
                <c:ptCount val="1"/>
                <c:pt idx="0">
                  <c:v>Gompertz-féle s. - mozgó átlag (jobb tengely)</c:v>
                </c:pt>
              </c:strCache>
            </c:strRef>
          </c:tx>
          <c:spPr>
            <a:ln w="19050" cap="rnd">
              <a:solidFill>
                <a:srgbClr val="262626"/>
              </a:solidFill>
              <a:round/>
            </a:ln>
            <a:effectLst/>
          </c:spPr>
          <c:marker>
            <c:symbol val="none"/>
          </c:marker>
          <c:cat>
            <c:multiLvlStrRef>
              <c:f>#REF!</c:f>
            </c:multiLvlStrRef>
          </c:cat>
          <c:val>
            <c:numRef>
              <c:f>'2.4. ábra'!$E$13:$E$132</c:f>
              <c:numCache>
                <c:formatCode>General</c:formatCode>
                <c:ptCount val="120"/>
                <c:pt idx="14">
                  <c:v>0.13321724098600726</c:v>
                </c:pt>
                <c:pt idx="15">
                  <c:v>0.13428244908722944</c:v>
                </c:pt>
                <c:pt idx="16">
                  <c:v>0.13590475474873398</c:v>
                </c:pt>
                <c:pt idx="17">
                  <c:v>0.13744528774256928</c:v>
                </c:pt>
                <c:pt idx="18">
                  <c:v>0.13874113517858874</c:v>
                </c:pt>
                <c:pt idx="19">
                  <c:v>0.14008643469785431</c:v>
                </c:pt>
                <c:pt idx="20">
                  <c:v>0.14129754142642154</c:v>
                </c:pt>
                <c:pt idx="21">
                  <c:v>0.14282816285687752</c:v>
                </c:pt>
                <c:pt idx="22">
                  <c:v>0.14372999581790721</c:v>
                </c:pt>
                <c:pt idx="23">
                  <c:v>0.14485189158759004</c:v>
                </c:pt>
                <c:pt idx="24">
                  <c:v>0.14514371988677557</c:v>
                </c:pt>
                <c:pt idx="25">
                  <c:v>0.14529156854830891</c:v>
                </c:pt>
                <c:pt idx="26">
                  <c:v>0.14908854885227069</c:v>
                </c:pt>
                <c:pt idx="27">
                  <c:v>0.1529669824741085</c:v>
                </c:pt>
                <c:pt idx="28">
                  <c:v>0.15707728381381084</c:v>
                </c:pt>
                <c:pt idx="29">
                  <c:v>0.16059736887070686</c:v>
                </c:pt>
                <c:pt idx="30">
                  <c:v>0.16402978908823668</c:v>
                </c:pt>
                <c:pt idx="31">
                  <c:v>0.16737097106365348</c:v>
                </c:pt>
                <c:pt idx="32">
                  <c:v>0.17072168214443051</c:v>
                </c:pt>
                <c:pt idx="33">
                  <c:v>0.17377685620871222</c:v>
                </c:pt>
                <c:pt idx="34">
                  <c:v>0.17745060678567728</c:v>
                </c:pt>
                <c:pt idx="35">
                  <c:v>0.18134324134706731</c:v>
                </c:pt>
                <c:pt idx="36">
                  <c:v>0.18208486445500144</c:v>
                </c:pt>
                <c:pt idx="37">
                  <c:v>0.18274331797430979</c:v>
                </c:pt>
                <c:pt idx="38">
                  <c:v>0.17982590616184427</c:v>
                </c:pt>
                <c:pt idx="39">
                  <c:v>0.17701418199132543</c:v>
                </c:pt>
                <c:pt idx="40">
                  <c:v>0.17366490477327662</c:v>
                </c:pt>
                <c:pt idx="41">
                  <c:v>0.17084400465709673</c:v>
                </c:pt>
                <c:pt idx="42">
                  <c:v>0.16803825131948405</c:v>
                </c:pt>
                <c:pt idx="43">
                  <c:v>0.1648997417606701</c:v>
                </c:pt>
                <c:pt idx="44">
                  <c:v>0.16199591367845517</c:v>
                </c:pt>
                <c:pt idx="45">
                  <c:v>0.15956295542811133</c:v>
                </c:pt>
                <c:pt idx="46">
                  <c:v>0.15706437771824805</c:v>
                </c:pt>
                <c:pt idx="47">
                  <c:v>0.15365489896481635</c:v>
                </c:pt>
                <c:pt idx="48">
                  <c:v>0.15360937531633759</c:v>
                </c:pt>
                <c:pt idx="49">
                  <c:v>0.15421396821679084</c:v>
                </c:pt>
                <c:pt idx="50">
                  <c:v>0.15586689773552434</c:v>
                </c:pt>
                <c:pt idx="51">
                  <c:v>0.15695671280046353</c:v>
                </c:pt>
                <c:pt idx="52">
                  <c:v>0.15728138605146311</c:v>
                </c:pt>
                <c:pt idx="53">
                  <c:v>0.15764278417906882</c:v>
                </c:pt>
                <c:pt idx="54">
                  <c:v>0.15816142618643242</c:v>
                </c:pt>
                <c:pt idx="55">
                  <c:v>0.15861870133274161</c:v>
                </c:pt>
                <c:pt idx="56">
                  <c:v>0.15854403436536441</c:v>
                </c:pt>
                <c:pt idx="57">
                  <c:v>0.15750069524490598</c:v>
                </c:pt>
                <c:pt idx="58">
                  <c:v>0.15666612905904759</c:v>
                </c:pt>
                <c:pt idx="59">
                  <c:v>0.15631569653768251</c:v>
                </c:pt>
                <c:pt idx="60">
                  <c:v>0.15604490154823841</c:v>
                </c:pt>
                <c:pt idx="61">
                  <c:v>0.155517214305089</c:v>
                </c:pt>
                <c:pt idx="62">
                  <c:v>0.15416009155531854</c:v>
                </c:pt>
                <c:pt idx="63">
                  <c:v>0.15348783216600922</c:v>
                </c:pt>
                <c:pt idx="64">
                  <c:v>0.1540680651524178</c:v>
                </c:pt>
                <c:pt idx="65">
                  <c:v>0.15454270371373913</c:v>
                </c:pt>
                <c:pt idx="66">
                  <c:v>0.15444826524590696</c:v>
                </c:pt>
                <c:pt idx="67">
                  <c:v>0.15422132760566637</c:v>
                </c:pt>
                <c:pt idx="68">
                  <c:v>0.15431637893938133</c:v>
                </c:pt>
                <c:pt idx="69">
                  <c:v>0.15370105241582699</c:v>
                </c:pt>
                <c:pt idx="70">
                  <c:v>0.15249577892084898</c:v>
                </c:pt>
                <c:pt idx="71">
                  <c:v>0.15121869664529505</c:v>
                </c:pt>
                <c:pt idx="72">
                  <c:v>0.14936845252679989</c:v>
                </c:pt>
                <c:pt idx="73">
                  <c:v>0.14761157381158554</c:v>
                </c:pt>
                <c:pt idx="74">
                  <c:v>0.1455638736395192</c:v>
                </c:pt>
                <c:pt idx="75">
                  <c:v>0.14331722878744096</c:v>
                </c:pt>
                <c:pt idx="76">
                  <c:v>0.14110618993880178</c:v>
                </c:pt>
                <c:pt idx="77">
                  <c:v>0.1388826319945505</c:v>
                </c:pt>
                <c:pt idx="78">
                  <c:v>0.13721900107046434</c:v>
                </c:pt>
                <c:pt idx="79">
                  <c:v>0.13571990321806696</c:v>
                </c:pt>
                <c:pt idx="80">
                  <c:v>0.13404760378465871</c:v>
                </c:pt>
                <c:pt idx="81">
                  <c:v>0.13307272890635155</c:v>
                </c:pt>
                <c:pt idx="82">
                  <c:v>0.13261030893142381</c:v>
                </c:pt>
                <c:pt idx="83">
                  <c:v>0.13248232890041525</c:v>
                </c:pt>
                <c:pt idx="84">
                  <c:v>0.13266771549978332</c:v>
                </c:pt>
                <c:pt idx="85">
                  <c:v>0.13298700717066811</c:v>
                </c:pt>
                <c:pt idx="86">
                  <c:v>0.13346880745977288</c:v>
                </c:pt>
                <c:pt idx="87">
                  <c:v>0.13449500852522764</c:v>
                </c:pt>
                <c:pt idx="88">
                  <c:v>0.13534707868227214</c:v>
                </c:pt>
                <c:pt idx="89">
                  <c:v>0.13606211582582131</c:v>
                </c:pt>
                <c:pt idx="90">
                  <c:v>0.13683089814648197</c:v>
                </c:pt>
                <c:pt idx="91">
                  <c:v>0.13767013579625562</c:v>
                </c:pt>
                <c:pt idx="92">
                  <c:v>0.13910037622198446</c:v>
                </c:pt>
                <c:pt idx="93">
                  <c:v>0.14078852108432785</c:v>
                </c:pt>
                <c:pt idx="94">
                  <c:v>0.14277056965551607</c:v>
                </c:pt>
                <c:pt idx="95">
                  <c:v>0.14464822026834454</c:v>
                </c:pt>
                <c:pt idx="96">
                  <c:v>0.14626657492810327</c:v>
                </c:pt>
                <c:pt idx="97">
                  <c:v>0.14806737800843411</c:v>
                </c:pt>
                <c:pt idx="98">
                  <c:v>0.15009675120918609</c:v>
                </c:pt>
                <c:pt idx="99">
                  <c:v>0.15118153913306978</c:v>
                </c:pt>
                <c:pt idx="100">
                  <c:v>0.15279383252482068</c:v>
                </c:pt>
                <c:pt idx="101">
                  <c:v>0.15466722064921787</c:v>
                </c:pt>
                <c:pt idx="102">
                  <c:v>0.15612724281610058</c:v>
                </c:pt>
                <c:pt idx="103">
                  <c:v>0.15753517067241896</c:v>
                </c:pt>
                <c:pt idx="104">
                  <c:v>0.15770649738272841</c:v>
                </c:pt>
                <c:pt idx="105">
                  <c:v>0.15791442674119313</c:v>
                </c:pt>
                <c:pt idx="106">
                  <c:v>0.15764447337563159</c:v>
                </c:pt>
                <c:pt idx="107">
                  <c:v>0.15712578442733618</c:v>
                </c:pt>
                <c:pt idx="108">
                  <c:v>0.15724734022929804</c:v>
                </c:pt>
                <c:pt idx="109">
                  <c:v>0.15690703688323479</c:v>
                </c:pt>
                <c:pt idx="110">
                  <c:v>0.15641331868071526</c:v>
                </c:pt>
                <c:pt idx="111">
                  <c:v>0.15633882003818339</c:v>
                </c:pt>
                <c:pt idx="112">
                  <c:v>0.15527564565820182</c:v>
                </c:pt>
                <c:pt idx="113">
                  <c:v>0.1543420348347079</c:v>
                </c:pt>
                <c:pt idx="114">
                  <c:v>0.15385515751579368</c:v>
                </c:pt>
                <c:pt idx="115">
                  <c:v>0.15331621581528124</c:v>
                </c:pt>
                <c:pt idx="116">
                  <c:v>0.15386131909932216</c:v>
                </c:pt>
                <c:pt idx="117">
                  <c:v>0.15377537642412917</c:v>
                </c:pt>
                <c:pt idx="118">
                  <c:v>0.15316429321113251</c:v>
                </c:pt>
                <c:pt idx="119">
                  <c:v>0.15263997074520544</c:v>
                </c:pt>
              </c:numCache>
            </c:numRef>
          </c:val>
          <c:smooth val="0"/>
          <c:extLst>
            <c:ext xmlns:c16="http://schemas.microsoft.com/office/drawing/2014/chart" uri="{C3380CC4-5D6E-409C-BE32-E72D297353CC}">
              <c16:uniqueId val="{00000002-3529-4281-AD00-F2A11C435199}"/>
            </c:ext>
          </c:extLst>
        </c:ser>
        <c:ser>
          <c:idx val="1"/>
          <c:order val="3"/>
          <c:tx>
            <c:strRef>
              <c:f>'2.4. ábra'!$D$12</c:f>
              <c:strCache>
                <c:ptCount val="1"/>
                <c:pt idx="0">
                  <c:v>Gompertz-féle súlyozás (jobb tengely)</c:v>
                </c:pt>
              </c:strCache>
            </c:strRef>
          </c:tx>
          <c:spPr>
            <a:ln w="9525" cap="rnd">
              <a:solidFill>
                <a:srgbClr val="A6A6A6"/>
              </a:solidFill>
              <a:round/>
            </a:ln>
            <a:effectLst/>
          </c:spPr>
          <c:marker>
            <c:symbol val="none"/>
          </c:marker>
          <c:cat>
            <c:multiLvlStrRef>
              <c:f>#REF!</c:f>
            </c:multiLvlStrRef>
          </c:cat>
          <c:val>
            <c:numRef>
              <c:f>'2.4. ábra'!$D$13:$D$132</c:f>
              <c:numCache>
                <c:formatCode>General</c:formatCode>
                <c:ptCount val="120"/>
                <c:pt idx="3">
                  <c:v>0.13106575519104521</c:v>
                </c:pt>
                <c:pt idx="4">
                  <c:v>0.12312072234253309</c:v>
                </c:pt>
                <c:pt idx="5">
                  <c:v>0.1245725161402627</c:v>
                </c:pt>
                <c:pt idx="6">
                  <c:v>0.12539673817728247</c:v>
                </c:pt>
                <c:pt idx="7">
                  <c:v>0.12948175599729225</c:v>
                </c:pt>
                <c:pt idx="8">
                  <c:v>0.13245115626978021</c:v>
                </c:pt>
                <c:pt idx="9">
                  <c:v>0.13425590350423044</c:v>
                </c:pt>
                <c:pt idx="10">
                  <c:v>0.13183552333146537</c:v>
                </c:pt>
                <c:pt idx="11">
                  <c:v>0.13245020872802965</c:v>
                </c:pt>
                <c:pt idx="12">
                  <c:v>0.14421144300032693</c:v>
                </c:pt>
                <c:pt idx="13">
                  <c:v>0.14322143353595893</c:v>
                </c:pt>
                <c:pt idx="14">
                  <c:v>0.14446160847834091</c:v>
                </c:pt>
                <c:pt idx="15">
                  <c:v>0.14474631225918222</c:v>
                </c:pt>
                <c:pt idx="16">
                  <c:v>0.14424799649247885</c:v>
                </c:pt>
                <c:pt idx="17">
                  <c:v>0.14382775252484428</c:v>
                </c:pt>
                <c:pt idx="18">
                  <c:v>0.14161161328316546</c:v>
                </c:pt>
                <c:pt idx="19">
                  <c:v>0.14572381381381808</c:v>
                </c:pt>
                <c:pt idx="20">
                  <c:v>0.147045973101324</c:v>
                </c:pt>
                <c:pt idx="21">
                  <c:v>0.15219951731609396</c:v>
                </c:pt>
                <c:pt idx="22">
                  <c:v>0.14186900964632415</c:v>
                </c:pt>
                <c:pt idx="23">
                  <c:v>0.14494485488221592</c:v>
                </c:pt>
                <c:pt idx="24">
                  <c:v>0.14783653175365513</c:v>
                </c:pt>
                <c:pt idx="25">
                  <c:v>0.14491590098293949</c:v>
                </c:pt>
                <c:pt idx="26">
                  <c:v>0.18979147323908474</c:v>
                </c:pt>
                <c:pt idx="27">
                  <c:v>0.19060649423356679</c:v>
                </c:pt>
                <c:pt idx="28">
                  <c:v>0.19284503443493423</c:v>
                </c:pt>
                <c:pt idx="29">
                  <c:v>0.18549129695982161</c:v>
                </c:pt>
                <c:pt idx="30">
                  <c:v>0.18276144703557812</c:v>
                </c:pt>
                <c:pt idx="31">
                  <c:v>0.18579644351668814</c:v>
                </c:pt>
                <c:pt idx="32">
                  <c:v>0.18671862193236866</c:v>
                </c:pt>
                <c:pt idx="33">
                  <c:v>0.18792116356633173</c:v>
                </c:pt>
                <c:pt idx="34">
                  <c:v>0.18542021856560978</c:v>
                </c:pt>
                <c:pt idx="35">
                  <c:v>0.19223635463871025</c:v>
                </c:pt>
                <c:pt idx="36">
                  <c:v>0.15741299782770293</c:v>
                </c:pt>
                <c:pt idx="37">
                  <c:v>0.15344060418640823</c:v>
                </c:pt>
                <c:pt idx="38">
                  <c:v>0.15236941216526101</c:v>
                </c:pt>
                <c:pt idx="39">
                  <c:v>0.15525403601312124</c:v>
                </c:pt>
                <c:pt idx="40">
                  <c:v>0.15164856568511201</c:v>
                </c:pt>
                <c:pt idx="41">
                  <c:v>0.15086195249024581</c:v>
                </c:pt>
                <c:pt idx="42">
                  <c:v>0.1478672132727486</c:v>
                </c:pt>
                <c:pt idx="43">
                  <c:v>0.14784671659135418</c:v>
                </c:pt>
                <c:pt idx="44">
                  <c:v>0.15281786178914492</c:v>
                </c:pt>
                <c:pt idx="45">
                  <c:v>0.16104618195213144</c:v>
                </c:pt>
                <c:pt idx="46">
                  <c:v>0.15795105064555939</c:v>
                </c:pt>
                <c:pt idx="47">
                  <c:v>0.1550528088575121</c:v>
                </c:pt>
                <c:pt idx="48">
                  <c:v>0.15731180671303785</c:v>
                </c:pt>
                <c:pt idx="49">
                  <c:v>0.16104498405017931</c:v>
                </c:pt>
                <c:pt idx="50">
                  <c:v>0.17289577507372711</c:v>
                </c:pt>
                <c:pt idx="51">
                  <c:v>0.16874333283841983</c:v>
                </c:pt>
                <c:pt idx="52">
                  <c:v>0.15523010139759547</c:v>
                </c:pt>
                <c:pt idx="53">
                  <c:v>0.15478745666457314</c:v>
                </c:pt>
                <c:pt idx="54">
                  <c:v>0.15368910651239734</c:v>
                </c:pt>
                <c:pt idx="55">
                  <c:v>0.15280604278496571</c:v>
                </c:pt>
                <c:pt idx="56">
                  <c:v>0.15158659185113624</c:v>
                </c:pt>
                <c:pt idx="57">
                  <c:v>0.14859748510313883</c:v>
                </c:pt>
                <c:pt idx="58">
                  <c:v>0.14806716659998639</c:v>
                </c:pt>
                <c:pt idx="59">
                  <c:v>0.15094339198273016</c:v>
                </c:pt>
                <c:pt idx="60">
                  <c:v>0.15410589453926637</c:v>
                </c:pt>
                <c:pt idx="61">
                  <c:v>0.15472864572150247</c:v>
                </c:pt>
                <c:pt idx="62">
                  <c:v>0.15652421482496257</c:v>
                </c:pt>
                <c:pt idx="63">
                  <c:v>0.16022031779633389</c:v>
                </c:pt>
                <c:pt idx="64">
                  <c:v>0.16169846658404097</c:v>
                </c:pt>
                <c:pt idx="65">
                  <c:v>0.16021972298226786</c:v>
                </c:pt>
                <c:pt idx="66">
                  <c:v>0.15265438134244605</c:v>
                </c:pt>
                <c:pt idx="67">
                  <c:v>0.15029655556654706</c:v>
                </c:pt>
                <c:pt idx="68">
                  <c:v>0.15288805770810709</c:v>
                </c:pt>
                <c:pt idx="69">
                  <c:v>0.14185014962507783</c:v>
                </c:pt>
                <c:pt idx="70">
                  <c:v>0.13451888950796573</c:v>
                </c:pt>
                <c:pt idx="71">
                  <c:v>0.13632385418840959</c:v>
                </c:pt>
                <c:pt idx="72">
                  <c:v>0.1325548295431348</c:v>
                </c:pt>
                <c:pt idx="73">
                  <c:v>0.13389603514045509</c:v>
                </c:pt>
                <c:pt idx="74">
                  <c:v>0.13220601748957256</c:v>
                </c:pt>
                <c:pt idx="75">
                  <c:v>0.13344903285059415</c:v>
                </c:pt>
                <c:pt idx="76">
                  <c:v>0.13511894664187502</c:v>
                </c:pt>
                <c:pt idx="77">
                  <c:v>0.13313947870142295</c:v>
                </c:pt>
                <c:pt idx="78">
                  <c:v>0.13238561018236175</c:v>
                </c:pt>
                <c:pt idx="79">
                  <c:v>0.13194928176054424</c:v>
                </c:pt>
                <c:pt idx="80">
                  <c:v>0.13203100653919253</c:v>
                </c:pt>
                <c:pt idx="81">
                  <c:v>0.12989821601465137</c:v>
                </c:pt>
                <c:pt idx="82">
                  <c:v>0.12915112690788838</c:v>
                </c:pt>
                <c:pt idx="83">
                  <c:v>0.13445329446344481</c:v>
                </c:pt>
                <c:pt idx="84">
                  <c:v>0.13466505969041509</c:v>
                </c:pt>
                <c:pt idx="85">
                  <c:v>0.13744221135998713</c:v>
                </c:pt>
                <c:pt idx="86">
                  <c:v>0.13782924073168157</c:v>
                </c:pt>
                <c:pt idx="87">
                  <c:v>0.14514248927967344</c:v>
                </c:pt>
                <c:pt idx="88">
                  <c:v>0.14474208899455357</c:v>
                </c:pt>
                <c:pt idx="89">
                  <c:v>0.14139099215952841</c:v>
                </c:pt>
                <c:pt idx="90">
                  <c:v>0.14139310556152596</c:v>
                </c:pt>
                <c:pt idx="91">
                  <c:v>0.1419245498135373</c:v>
                </c:pt>
                <c:pt idx="92">
                  <c:v>0.14865224423456663</c:v>
                </c:pt>
                <c:pt idx="93">
                  <c:v>0.1497863370929304</c:v>
                </c:pt>
                <c:pt idx="94">
                  <c:v>0.15273544260595526</c:v>
                </c:pt>
                <c:pt idx="95">
                  <c:v>0.15700582327364904</c:v>
                </c:pt>
                <c:pt idx="96">
                  <c:v>0.15448445607379369</c:v>
                </c:pt>
                <c:pt idx="97">
                  <c:v>0.15927897743749428</c:v>
                </c:pt>
                <c:pt idx="98">
                  <c:v>0.16188304189141964</c:v>
                </c:pt>
                <c:pt idx="99">
                  <c:v>0.15808860886444137</c:v>
                </c:pt>
                <c:pt idx="100">
                  <c:v>0.16403618711145795</c:v>
                </c:pt>
                <c:pt idx="101">
                  <c:v>0.16425145311968611</c:v>
                </c:pt>
                <c:pt idx="102">
                  <c:v>0.15951117768182893</c:v>
                </c:pt>
                <c:pt idx="103">
                  <c:v>0.15948022342164722</c:v>
                </c:pt>
                <c:pt idx="104">
                  <c:v>0.15123116742687481</c:v>
                </c:pt>
                <c:pt idx="105">
                  <c:v>0.15274992064072376</c:v>
                </c:pt>
                <c:pt idx="106">
                  <c:v>0.15037610263490969</c:v>
                </c:pt>
                <c:pt idx="107">
                  <c:v>0.15100926083868157</c:v>
                </c:pt>
                <c:pt idx="108">
                  <c:v>0.1561077265775288</c:v>
                </c:pt>
                <c:pt idx="109">
                  <c:v>0.15510660467513546</c:v>
                </c:pt>
                <c:pt idx="110">
                  <c:v>0.15598551218639414</c:v>
                </c:pt>
                <c:pt idx="111">
                  <c:v>0.15717081837247707</c:v>
                </c:pt>
                <c:pt idx="112">
                  <c:v>0.1511710147246291</c:v>
                </c:pt>
                <c:pt idx="113">
                  <c:v>0.15275793350306635</c:v>
                </c:pt>
                <c:pt idx="114">
                  <c:v>0.15348908000907011</c:v>
                </c:pt>
                <c:pt idx="115">
                  <c:v>0.15282380465908049</c:v>
                </c:pt>
                <c:pt idx="116">
                  <c:v>0.15769824288504231</c:v>
                </c:pt>
                <c:pt idx="117">
                  <c:v>0.15181206930737065</c:v>
                </c:pt>
                <c:pt idx="118">
                  <c:v>0.143575982659885</c:v>
                </c:pt>
                <c:pt idx="119">
                  <c:v>0.14535282961275067</c:v>
                </c:pt>
              </c:numCache>
            </c:numRef>
          </c:val>
          <c:smooth val="0"/>
          <c:extLst>
            <c:ext xmlns:c16="http://schemas.microsoft.com/office/drawing/2014/chart" uri="{C3380CC4-5D6E-409C-BE32-E72D297353CC}">
              <c16:uniqueId val="{00000003-3529-4281-AD00-F2A11C435199}"/>
            </c:ext>
          </c:extLst>
        </c:ser>
        <c:dLbls>
          <c:showLegendKey val="0"/>
          <c:showVal val="0"/>
          <c:showCatName val="0"/>
          <c:showSerName val="0"/>
          <c:showPercent val="0"/>
          <c:showBubbleSize val="0"/>
        </c:dLbls>
        <c:marker val="1"/>
        <c:smooth val="0"/>
        <c:axId val="987205368"/>
        <c:axId val="987204712"/>
      </c:lineChart>
      <c:dateAx>
        <c:axId val="99349059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920"/>
        <c:crosses val="autoZero"/>
        <c:auto val="0"/>
        <c:lblOffset val="100"/>
        <c:baseTimeUnit val="months"/>
        <c:minorUnit val="12"/>
      </c:dateAx>
      <c:valAx>
        <c:axId val="993490920"/>
        <c:scaling>
          <c:orientation val="minMax"/>
          <c:max val="0.25"/>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592"/>
        <c:crosses val="autoZero"/>
        <c:crossBetween val="between"/>
      </c:valAx>
      <c:valAx>
        <c:axId val="987204712"/>
        <c:scaling>
          <c:orientation val="minMax"/>
          <c:max val="0.2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87205368"/>
        <c:crosses val="max"/>
        <c:crossBetween val="between"/>
      </c:valAx>
      <c:catAx>
        <c:axId val="987205368"/>
        <c:scaling>
          <c:orientation val="minMax"/>
        </c:scaling>
        <c:delete val="1"/>
        <c:axPos val="b"/>
        <c:numFmt formatCode="General" sourceLinked="1"/>
        <c:majorTickMark val="out"/>
        <c:minorTickMark val="none"/>
        <c:tickLblPos val="nextTo"/>
        <c:crossAx val="987204712"/>
        <c:crosses val="autoZero"/>
        <c:auto val="1"/>
        <c:lblAlgn val="ctr"/>
        <c:lblOffset val="100"/>
        <c:noMultiLvlLbl val="0"/>
      </c:catAx>
      <c:spPr>
        <a:noFill/>
        <a:ln>
          <a:noFill/>
        </a:ln>
        <a:effectLst/>
      </c:spPr>
    </c:plotArea>
    <c:legend>
      <c:legendPos val="r"/>
      <c:layout>
        <c:manualLayout>
          <c:xMode val="edge"/>
          <c:yMode val="edge"/>
          <c:x val="0.55063880128193687"/>
          <c:y val="0.1751287072930508"/>
          <c:w val="0.43047294156240945"/>
          <c:h val="0.632169902828000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defRPr>
      </a:pPr>
      <a:endParaRPr lang="hu-HU"/>
    </a:p>
  </c:txPr>
  <c:printSettings>
    <c:headerFooter/>
    <c:pageMargins b="0.75" l="0.7" r="0.7" t="0.75" header="0.3" footer="0.3"/>
    <c:pageSetup/>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75448764112584E-2"/>
          <c:y val="0.15620199926259687"/>
          <c:w val="0.81384910247177478"/>
          <c:h val="0.47926203241775073"/>
        </c:manualLayout>
      </c:layout>
      <c:lineChart>
        <c:grouping val="standard"/>
        <c:varyColors val="0"/>
        <c:ser>
          <c:idx val="0"/>
          <c:order val="0"/>
          <c:tx>
            <c:strRef>
              <c:f>'Függelék ábra 1.'!$F$11</c:f>
              <c:strCache>
                <c:ptCount val="1"/>
                <c:pt idx="0">
                  <c:v>Agricultural (A01)</c:v>
                </c:pt>
              </c:strCache>
            </c:strRef>
          </c:tx>
          <c:spPr>
            <a:ln w="19050" cap="rnd">
              <a:solidFill>
                <a:srgbClr val="70AD47"/>
              </a:solidFill>
              <a:round/>
            </a:ln>
            <a:effectLst/>
          </c:spPr>
          <c:marker>
            <c:symbol val="none"/>
          </c:marker>
          <c:cat>
            <c:multiLvlStrRef>
              <c:f>'Függelék ábra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'Függelék ábra 1.'!$F$13:$F$130</c:f>
              <c:numCache>
                <c:formatCode>General</c:formatCode>
                <c:ptCount val="118"/>
                <c:pt idx="3">
                  <c:v>8.7506882553159675E-3</c:v>
                </c:pt>
                <c:pt idx="4">
                  <c:v>8.7008315293257109E-3</c:v>
                </c:pt>
                <c:pt idx="5">
                  <c:v>9.4456860601385643E-3</c:v>
                </c:pt>
                <c:pt idx="6">
                  <c:v>1.0069436210579794E-2</c:v>
                </c:pt>
                <c:pt idx="7">
                  <c:v>9.8934260221980302E-3</c:v>
                </c:pt>
                <c:pt idx="8">
                  <c:v>1.0192167001307003E-2</c:v>
                </c:pt>
                <c:pt idx="9">
                  <c:v>1.0573628343703277E-2</c:v>
                </c:pt>
                <c:pt idx="10">
                  <c:v>1.0558996835952794E-2</c:v>
                </c:pt>
                <c:pt idx="11">
                  <c:v>1.0759290608669907E-2</c:v>
                </c:pt>
                <c:pt idx="12">
                  <c:v>1.0738167316631572E-2</c:v>
                </c:pt>
                <c:pt idx="13">
                  <c:v>1.0658995895757037E-2</c:v>
                </c:pt>
                <c:pt idx="14">
                  <c:v>1.0651407901576617E-2</c:v>
                </c:pt>
                <c:pt idx="15">
                  <c:v>1.1124845384386343E-2</c:v>
                </c:pt>
                <c:pt idx="16">
                  <c:v>1.1487853422813268E-2</c:v>
                </c:pt>
                <c:pt idx="17">
                  <c:v>1.1832552158178545E-2</c:v>
                </c:pt>
                <c:pt idx="18">
                  <c:v>1.2176506516917264E-2</c:v>
                </c:pt>
                <c:pt idx="19">
                  <c:v>1.2728276993941409E-2</c:v>
                </c:pt>
                <c:pt idx="20">
                  <c:v>1.3268531425117061E-2</c:v>
                </c:pt>
                <c:pt idx="21">
                  <c:v>1.3573117819392709E-2</c:v>
                </c:pt>
                <c:pt idx="22">
                  <c:v>1.3300964070338817E-2</c:v>
                </c:pt>
                <c:pt idx="23">
                  <c:v>1.3242948984919255E-2</c:v>
                </c:pt>
                <c:pt idx="24">
                  <c:v>1.2830345515133124E-2</c:v>
                </c:pt>
                <c:pt idx="25">
                  <c:v>1.2553169418606307E-2</c:v>
                </c:pt>
                <c:pt idx="26">
                  <c:v>1.2165465121898167E-2</c:v>
                </c:pt>
                <c:pt idx="27">
                  <c:v>1.2312107268939106E-2</c:v>
                </c:pt>
                <c:pt idx="28">
                  <c:v>1.2779640126179688E-2</c:v>
                </c:pt>
                <c:pt idx="29">
                  <c:v>1.3174414587952956E-2</c:v>
                </c:pt>
                <c:pt idx="30">
                  <c:v>1.3651020010528637E-2</c:v>
                </c:pt>
                <c:pt idx="31">
                  <c:v>1.3936188234489165E-2</c:v>
                </c:pt>
                <c:pt idx="32">
                  <c:v>1.4173559114896215E-2</c:v>
                </c:pt>
                <c:pt idx="33">
                  <c:v>1.4203588854068762E-2</c:v>
                </c:pt>
                <c:pt idx="34">
                  <c:v>1.4022213583077776E-2</c:v>
                </c:pt>
                <c:pt idx="35">
                  <c:v>1.3958694785160087E-2</c:v>
                </c:pt>
                <c:pt idx="36">
                  <c:v>1.4382867585120335E-2</c:v>
                </c:pt>
                <c:pt idx="37">
                  <c:v>1.4139238919330596E-2</c:v>
                </c:pt>
                <c:pt idx="38">
                  <c:v>1.413829057697334E-2</c:v>
                </c:pt>
                <c:pt idx="39">
                  <c:v>1.4125204240550058E-2</c:v>
                </c:pt>
                <c:pt idx="40">
                  <c:v>1.426509341664913E-2</c:v>
                </c:pt>
                <c:pt idx="41">
                  <c:v>1.441521776031357E-2</c:v>
                </c:pt>
                <c:pt idx="42">
                  <c:v>1.5125104400563612E-2</c:v>
                </c:pt>
                <c:pt idx="43">
                  <c:v>1.5303179228080187E-2</c:v>
                </c:pt>
                <c:pt idx="44">
                  <c:v>1.5457201214553936E-2</c:v>
                </c:pt>
                <c:pt idx="45">
                  <c:v>1.5474240012789487E-2</c:v>
                </c:pt>
                <c:pt idx="46">
                  <c:v>1.5303338664050273E-2</c:v>
                </c:pt>
                <c:pt idx="47">
                  <c:v>1.5417720037562312E-2</c:v>
                </c:pt>
                <c:pt idx="48">
                  <c:v>1.531632712860927E-2</c:v>
                </c:pt>
                <c:pt idx="49">
                  <c:v>1.531186504035072E-2</c:v>
                </c:pt>
                <c:pt idx="50">
                  <c:v>1.4887975399524795E-2</c:v>
                </c:pt>
                <c:pt idx="51">
                  <c:v>1.5086978080549025E-2</c:v>
                </c:pt>
                <c:pt idx="52">
                  <c:v>1.5234483413010617E-2</c:v>
                </c:pt>
                <c:pt idx="53">
                  <c:v>1.5380974985906156E-2</c:v>
                </c:pt>
                <c:pt idx="54">
                  <c:v>1.5560261887187335E-2</c:v>
                </c:pt>
                <c:pt idx="55">
                  <c:v>1.5846267828591061E-2</c:v>
                </c:pt>
                <c:pt idx="56">
                  <c:v>1.5821342738720996E-2</c:v>
                </c:pt>
                <c:pt idx="57">
                  <c:v>1.5657889703345629E-2</c:v>
                </c:pt>
                <c:pt idx="58">
                  <c:v>1.5287984574173187E-2</c:v>
                </c:pt>
                <c:pt idx="59">
                  <c:v>1.4423627003911966E-2</c:v>
                </c:pt>
                <c:pt idx="60">
                  <c:v>1.4261760308752805E-2</c:v>
                </c:pt>
                <c:pt idx="61">
                  <c:v>1.412093673967312E-2</c:v>
                </c:pt>
                <c:pt idx="62">
                  <c:v>1.4000183880682361E-2</c:v>
                </c:pt>
                <c:pt idx="63">
                  <c:v>1.347374971051523E-2</c:v>
                </c:pt>
                <c:pt idx="64">
                  <c:v>1.382055328727674E-2</c:v>
                </c:pt>
                <c:pt idx="65">
                  <c:v>1.3810832233692328E-2</c:v>
                </c:pt>
                <c:pt idx="66">
                  <c:v>1.3933444577074634E-2</c:v>
                </c:pt>
                <c:pt idx="67">
                  <c:v>1.4008473082968712E-2</c:v>
                </c:pt>
                <c:pt idx="68">
                  <c:v>1.3937744053488707E-2</c:v>
                </c:pt>
                <c:pt idx="69">
                  <c:v>1.364788526245545E-2</c:v>
                </c:pt>
                <c:pt idx="70">
                  <c:v>1.303721337778509E-2</c:v>
                </c:pt>
                <c:pt idx="71">
                  <c:v>1.2797519115218191E-2</c:v>
                </c:pt>
                <c:pt idx="72">
                  <c:v>1.2099985700371468E-2</c:v>
                </c:pt>
                <c:pt idx="73">
                  <c:v>1.2078351469371517E-2</c:v>
                </c:pt>
                <c:pt idx="74">
                  <c:v>1.1937964032605842E-2</c:v>
                </c:pt>
                <c:pt idx="75">
                  <c:v>1.1840929426781804E-2</c:v>
                </c:pt>
                <c:pt idx="76">
                  <c:v>1.2048122309068156E-2</c:v>
                </c:pt>
                <c:pt idx="77">
                  <c:v>1.2257481242686292E-2</c:v>
                </c:pt>
                <c:pt idx="78">
                  <c:v>1.2312144967496693E-2</c:v>
                </c:pt>
                <c:pt idx="79">
                  <c:v>1.2364170450467095E-2</c:v>
                </c:pt>
                <c:pt idx="80">
                  <c:v>1.2426028869587923E-2</c:v>
                </c:pt>
                <c:pt idx="81">
                  <c:v>1.2116898420288564E-2</c:v>
                </c:pt>
                <c:pt idx="82">
                  <c:v>1.2214445944940972E-2</c:v>
                </c:pt>
                <c:pt idx="83">
                  <c:v>1.2371701937307654E-2</c:v>
                </c:pt>
                <c:pt idx="84">
                  <c:v>1.2147972611465567E-2</c:v>
                </c:pt>
                <c:pt idx="85">
                  <c:v>1.2202400322539039E-2</c:v>
                </c:pt>
                <c:pt idx="86">
                  <c:v>1.2161006263791798E-2</c:v>
                </c:pt>
                <c:pt idx="87">
                  <c:v>1.2136765959093397E-2</c:v>
                </c:pt>
                <c:pt idx="88">
                  <c:v>1.2330683026301442E-2</c:v>
                </c:pt>
                <c:pt idx="89">
                  <c:v>1.2252668840130251E-2</c:v>
                </c:pt>
                <c:pt idx="90">
                  <c:v>1.2325403308418782E-2</c:v>
                </c:pt>
                <c:pt idx="91">
                  <c:v>1.2374117266030776E-2</c:v>
                </c:pt>
                <c:pt idx="92">
                  <c:v>1.2422211549807636E-2</c:v>
                </c:pt>
                <c:pt idx="93">
                  <c:v>1.2014574467802269E-2</c:v>
                </c:pt>
                <c:pt idx="94">
                  <c:v>1.1807577054076977E-2</c:v>
                </c:pt>
                <c:pt idx="95">
                  <c:v>1.1753051342215643E-2</c:v>
                </c:pt>
                <c:pt idx="96">
                  <c:v>1.1577212791963892E-2</c:v>
                </c:pt>
                <c:pt idx="97">
                  <c:v>1.1361148663024394E-2</c:v>
                </c:pt>
                <c:pt idx="98">
                  <c:v>1.0846979410732507E-2</c:v>
                </c:pt>
                <c:pt idx="99">
                  <c:v>1.1148495645478948E-2</c:v>
                </c:pt>
                <c:pt idx="100">
                  <c:v>1.1372313998955738E-2</c:v>
                </c:pt>
                <c:pt idx="101">
                  <c:v>1.1558266786924806E-2</c:v>
                </c:pt>
                <c:pt idx="102">
                  <c:v>1.1928838373986396E-2</c:v>
                </c:pt>
                <c:pt idx="103">
                  <c:v>1.2026422124912409E-2</c:v>
                </c:pt>
                <c:pt idx="104">
                  <c:v>1.2313353320717108E-2</c:v>
                </c:pt>
                <c:pt idx="105">
                  <c:v>1.2366250063576861E-2</c:v>
                </c:pt>
                <c:pt idx="106">
                  <c:v>1.2098943570356353E-2</c:v>
                </c:pt>
                <c:pt idx="107">
                  <c:v>1.1799753559212409E-2</c:v>
                </c:pt>
                <c:pt idx="108">
                  <c:v>1.2293065875088681E-2</c:v>
                </c:pt>
                <c:pt idx="109">
                  <c:v>1.2140469572936276E-2</c:v>
                </c:pt>
                <c:pt idx="110">
                  <c:v>1.2192468262397763E-2</c:v>
                </c:pt>
                <c:pt idx="111">
                  <c:v>1.2818075978931667E-2</c:v>
                </c:pt>
                <c:pt idx="112">
                  <c:v>1.319181941169058E-2</c:v>
                </c:pt>
                <c:pt idx="113">
                  <c:v>1.3358002393771704E-2</c:v>
                </c:pt>
                <c:pt idx="114">
                  <c:v>1.3357286459572902E-2</c:v>
                </c:pt>
                <c:pt idx="115">
                  <c:v>1.3728265402511822E-2</c:v>
                </c:pt>
                <c:pt idx="116">
                  <c:v>1.3896022548239297E-2</c:v>
                </c:pt>
                <c:pt idx="117">
                  <c:v>1.3844660537705498E-2</c:v>
                </c:pt>
              </c:numCache>
            </c:numRef>
          </c:val>
          <c:smooth val="0"/>
          <c:extLst>
            <c:ext xmlns:c16="http://schemas.microsoft.com/office/drawing/2014/chart" uri="{C3380CC4-5D6E-409C-BE32-E72D297353CC}">
              <c16:uniqueId val="{00000000-74A0-4DA9-A113-599E97969A76}"/>
            </c:ext>
          </c:extLst>
        </c:ser>
        <c:ser>
          <c:idx val="1"/>
          <c:order val="1"/>
          <c:tx>
            <c:strRef>
              <c:f>'Függelék ábra 1.'!$G$11</c:f>
              <c:strCache>
                <c:ptCount val="1"/>
                <c:pt idx="0">
                  <c:v>Chemical industry (C20)</c:v>
                </c:pt>
              </c:strCache>
            </c:strRef>
          </c:tx>
          <c:spPr>
            <a:ln w="19050" cap="rnd">
              <a:solidFill>
                <a:srgbClr val="A40000"/>
              </a:solidFill>
              <a:round/>
            </a:ln>
            <a:effectLst/>
          </c:spPr>
          <c:marker>
            <c:symbol val="none"/>
          </c:marker>
          <c:cat>
            <c:multiLvlStrRef>
              <c:f>'Függelék ábra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'Függelék ábra 1.'!$G$13:$G$130</c:f>
              <c:numCache>
                <c:formatCode>General</c:formatCode>
                <c:ptCount val="118"/>
                <c:pt idx="3">
                  <c:v>8.9404265166037622E-4</c:v>
                </c:pt>
                <c:pt idx="4">
                  <c:v>1.5012532255960613E-3</c:v>
                </c:pt>
                <c:pt idx="5">
                  <c:v>1.5059035645426191E-3</c:v>
                </c:pt>
                <c:pt idx="6">
                  <c:v>1.5568411268902882E-3</c:v>
                </c:pt>
                <c:pt idx="7">
                  <c:v>1.5476389601042811E-3</c:v>
                </c:pt>
                <c:pt idx="8">
                  <c:v>1.6489317255071643E-3</c:v>
                </c:pt>
                <c:pt idx="9">
                  <c:v>1.8778200869316031E-3</c:v>
                </c:pt>
                <c:pt idx="10">
                  <c:v>1.8452817813746751E-3</c:v>
                </c:pt>
                <c:pt idx="11">
                  <c:v>2.1383955823879759E-3</c:v>
                </c:pt>
                <c:pt idx="12">
                  <c:v>2.0127088929117925E-3</c:v>
                </c:pt>
                <c:pt idx="13">
                  <c:v>2.0522114102939962E-3</c:v>
                </c:pt>
                <c:pt idx="14">
                  <c:v>2.1506064528569271E-3</c:v>
                </c:pt>
                <c:pt idx="15">
                  <c:v>2.1319037885260362E-3</c:v>
                </c:pt>
                <c:pt idx="16">
                  <c:v>2.026117229753445E-3</c:v>
                </c:pt>
                <c:pt idx="17">
                  <c:v>2.0104001133874738E-3</c:v>
                </c:pt>
                <c:pt idx="18">
                  <c:v>2.8779390317165347E-3</c:v>
                </c:pt>
                <c:pt idx="19">
                  <c:v>2.8004726763338063E-3</c:v>
                </c:pt>
                <c:pt idx="20">
                  <c:v>2.865741362204746E-3</c:v>
                </c:pt>
                <c:pt idx="21">
                  <c:v>2.9822510915766013E-3</c:v>
                </c:pt>
                <c:pt idx="22">
                  <c:v>3.0359472464085006E-3</c:v>
                </c:pt>
                <c:pt idx="23">
                  <c:v>3.1580789732724994E-3</c:v>
                </c:pt>
                <c:pt idx="24">
                  <c:v>3.1920918897085553E-3</c:v>
                </c:pt>
                <c:pt idx="25">
                  <c:v>3.1222837123004062E-3</c:v>
                </c:pt>
                <c:pt idx="26">
                  <c:v>1.6971915006129972E-2</c:v>
                </c:pt>
                <c:pt idx="27">
                  <c:v>1.6988901442655746E-2</c:v>
                </c:pt>
                <c:pt idx="28">
                  <c:v>1.7022753671657453E-2</c:v>
                </c:pt>
                <c:pt idx="29">
                  <c:v>1.4666978131128716E-2</c:v>
                </c:pt>
                <c:pt idx="30">
                  <c:v>1.3628289734371208E-2</c:v>
                </c:pt>
                <c:pt idx="31">
                  <c:v>1.4000024211638807E-2</c:v>
                </c:pt>
                <c:pt idx="32">
                  <c:v>1.3990273929387474E-2</c:v>
                </c:pt>
                <c:pt idx="33">
                  <c:v>1.3119162740797273E-2</c:v>
                </c:pt>
                <c:pt idx="34">
                  <c:v>1.3124731094092852E-2</c:v>
                </c:pt>
                <c:pt idx="35">
                  <c:v>1.5053454354986817E-2</c:v>
                </c:pt>
                <c:pt idx="36">
                  <c:v>4.6179167882110994E-3</c:v>
                </c:pt>
                <c:pt idx="37">
                  <c:v>4.5877657559764886E-3</c:v>
                </c:pt>
                <c:pt idx="38">
                  <c:v>4.8467359460110304E-3</c:v>
                </c:pt>
                <c:pt idx="39">
                  <c:v>4.8430258636008834E-3</c:v>
                </c:pt>
                <c:pt idx="40">
                  <c:v>4.8785397006652007E-3</c:v>
                </c:pt>
                <c:pt idx="41">
                  <c:v>4.9326731197734137E-3</c:v>
                </c:pt>
                <c:pt idx="42">
                  <c:v>4.9228852388262575E-3</c:v>
                </c:pt>
                <c:pt idx="43">
                  <c:v>4.7860956989521398E-3</c:v>
                </c:pt>
                <c:pt idx="44">
                  <c:v>4.9165407056822085E-3</c:v>
                </c:pt>
                <c:pt idx="45">
                  <c:v>5.868689552647118E-3</c:v>
                </c:pt>
                <c:pt idx="46">
                  <c:v>5.9374763495362443E-3</c:v>
                </c:pt>
                <c:pt idx="47">
                  <c:v>5.9172445261176697E-3</c:v>
                </c:pt>
                <c:pt idx="48">
                  <c:v>5.7913513831102659E-3</c:v>
                </c:pt>
                <c:pt idx="49">
                  <c:v>6.2687025446872754E-3</c:v>
                </c:pt>
                <c:pt idx="50">
                  <c:v>6.1083173021509382E-3</c:v>
                </c:pt>
                <c:pt idx="51">
                  <c:v>6.1788758303349617E-3</c:v>
                </c:pt>
                <c:pt idx="52">
                  <c:v>6.2323151088392618E-3</c:v>
                </c:pt>
                <c:pt idx="53">
                  <c:v>6.6880218478016021E-3</c:v>
                </c:pt>
                <c:pt idx="54">
                  <c:v>5.9740200640777102E-3</c:v>
                </c:pt>
                <c:pt idx="55">
                  <c:v>5.9965776749367579E-3</c:v>
                </c:pt>
                <c:pt idx="56">
                  <c:v>5.4560901342780013E-3</c:v>
                </c:pt>
                <c:pt idx="57">
                  <c:v>4.8269090229993948E-3</c:v>
                </c:pt>
                <c:pt idx="58">
                  <c:v>5.3910132235441667E-3</c:v>
                </c:pt>
                <c:pt idx="59">
                  <c:v>5.3258576922406162E-3</c:v>
                </c:pt>
                <c:pt idx="60">
                  <c:v>5.3420052960393002E-3</c:v>
                </c:pt>
                <c:pt idx="61">
                  <c:v>5.2176957346477121E-3</c:v>
                </c:pt>
                <c:pt idx="62">
                  <c:v>7.3237771095683215E-3</c:v>
                </c:pt>
                <c:pt idx="63">
                  <c:v>6.9322892137782212E-3</c:v>
                </c:pt>
                <c:pt idx="64">
                  <c:v>6.9765504561277404E-3</c:v>
                </c:pt>
                <c:pt idx="65">
                  <c:v>6.9437724850651174E-3</c:v>
                </c:pt>
                <c:pt idx="66">
                  <c:v>6.765285057762911E-3</c:v>
                </c:pt>
                <c:pt idx="67">
                  <c:v>6.6428572562595442E-3</c:v>
                </c:pt>
                <c:pt idx="68">
                  <c:v>6.6934335847954329E-3</c:v>
                </c:pt>
                <c:pt idx="69">
                  <c:v>4.2036766593501812E-3</c:v>
                </c:pt>
                <c:pt idx="70">
                  <c:v>3.5942036414578567E-3</c:v>
                </c:pt>
                <c:pt idx="71">
                  <c:v>3.6516033518287157E-3</c:v>
                </c:pt>
                <c:pt idx="72">
                  <c:v>3.5692126484451608E-3</c:v>
                </c:pt>
                <c:pt idx="73">
                  <c:v>3.639973752970223E-3</c:v>
                </c:pt>
                <c:pt idx="74">
                  <c:v>3.6006145313785295E-3</c:v>
                </c:pt>
                <c:pt idx="75">
                  <c:v>3.8043714290357201E-3</c:v>
                </c:pt>
                <c:pt idx="76">
                  <c:v>3.7702799596080398E-3</c:v>
                </c:pt>
                <c:pt idx="77">
                  <c:v>3.7673533019601888E-3</c:v>
                </c:pt>
                <c:pt idx="78">
                  <c:v>3.6768475301229026E-3</c:v>
                </c:pt>
                <c:pt idx="79">
                  <c:v>3.4411799317914053E-3</c:v>
                </c:pt>
                <c:pt idx="80">
                  <c:v>3.4416825528495835E-3</c:v>
                </c:pt>
                <c:pt idx="81">
                  <c:v>3.7331384672663233E-3</c:v>
                </c:pt>
                <c:pt idx="82">
                  <c:v>3.6074275816885869E-3</c:v>
                </c:pt>
                <c:pt idx="83">
                  <c:v>3.8158628933573262E-3</c:v>
                </c:pt>
                <c:pt idx="84">
                  <c:v>3.7459099963597768E-3</c:v>
                </c:pt>
                <c:pt idx="85">
                  <c:v>4.055677276781253E-3</c:v>
                </c:pt>
                <c:pt idx="86">
                  <c:v>4.0622930384095254E-3</c:v>
                </c:pt>
                <c:pt idx="87">
                  <c:v>5.8903287785566369E-3</c:v>
                </c:pt>
                <c:pt idx="88">
                  <c:v>5.5854439392938491E-3</c:v>
                </c:pt>
                <c:pt idx="89">
                  <c:v>5.7324090259643547E-3</c:v>
                </c:pt>
                <c:pt idx="90">
                  <c:v>6.1863664996013581E-3</c:v>
                </c:pt>
                <c:pt idx="91">
                  <c:v>6.1014044959664575E-3</c:v>
                </c:pt>
                <c:pt idx="92">
                  <c:v>8.1916705490124898E-3</c:v>
                </c:pt>
                <c:pt idx="93">
                  <c:v>7.7992457346585161E-3</c:v>
                </c:pt>
                <c:pt idx="94">
                  <c:v>7.8970624645674468E-3</c:v>
                </c:pt>
                <c:pt idx="95">
                  <c:v>8.1230571802994953E-3</c:v>
                </c:pt>
                <c:pt idx="96">
                  <c:v>8.0298183940988171E-3</c:v>
                </c:pt>
                <c:pt idx="97">
                  <c:v>7.8260774627088685E-3</c:v>
                </c:pt>
                <c:pt idx="98">
                  <c:v>8.8826877252706389E-3</c:v>
                </c:pt>
                <c:pt idx="99">
                  <c:v>6.9921808415283277E-3</c:v>
                </c:pt>
                <c:pt idx="100">
                  <c:v>7.9477798886624235E-3</c:v>
                </c:pt>
                <c:pt idx="101">
                  <c:v>7.6679427509394197E-3</c:v>
                </c:pt>
                <c:pt idx="102">
                  <c:v>7.7213824178436101E-3</c:v>
                </c:pt>
                <c:pt idx="103">
                  <c:v>8.0119952897966147E-3</c:v>
                </c:pt>
                <c:pt idx="104">
                  <c:v>5.9081255975795641E-3</c:v>
                </c:pt>
                <c:pt idx="105">
                  <c:v>6.1285972126021116E-3</c:v>
                </c:pt>
                <c:pt idx="106">
                  <c:v>5.8208892078977833E-3</c:v>
                </c:pt>
                <c:pt idx="107">
                  <c:v>6.5227386075573466E-3</c:v>
                </c:pt>
                <c:pt idx="108">
                  <c:v>6.6604154677443028E-3</c:v>
                </c:pt>
                <c:pt idx="109">
                  <c:v>6.6064858132001058E-3</c:v>
                </c:pt>
                <c:pt idx="110">
                  <c:v>7.2291953364809966E-3</c:v>
                </c:pt>
                <c:pt idx="111">
                  <c:v>7.217696809340513E-3</c:v>
                </c:pt>
                <c:pt idx="112">
                  <c:v>6.0180950749737817E-3</c:v>
                </c:pt>
                <c:pt idx="113">
                  <c:v>6.2904929501225127E-3</c:v>
                </c:pt>
                <c:pt idx="114">
                  <c:v>6.0948681899440768E-3</c:v>
                </c:pt>
                <c:pt idx="115">
                  <c:v>5.8371423664266443E-3</c:v>
                </c:pt>
                <c:pt idx="116">
                  <c:v>5.777958612323315E-3</c:v>
                </c:pt>
                <c:pt idx="117">
                  <c:v>5.3222586944102895E-3</c:v>
                </c:pt>
              </c:numCache>
            </c:numRef>
          </c:val>
          <c:smooth val="0"/>
          <c:extLst>
            <c:ext xmlns:c16="http://schemas.microsoft.com/office/drawing/2014/chart" uri="{C3380CC4-5D6E-409C-BE32-E72D297353CC}">
              <c16:uniqueId val="{00000001-74A0-4DA9-A113-599E97969A76}"/>
            </c:ext>
          </c:extLst>
        </c:ser>
        <c:ser>
          <c:idx val="3"/>
          <c:order val="3"/>
          <c:tx>
            <c:strRef>
              <c:f>'Függelék ábra 1.'!$I$11</c:f>
              <c:strCache>
                <c:ptCount val="1"/>
                <c:pt idx="0">
                  <c:v>Transportation (H52)</c:v>
                </c:pt>
              </c:strCache>
            </c:strRef>
          </c:tx>
          <c:spPr>
            <a:ln w="19050" cap="rnd">
              <a:solidFill>
                <a:schemeClr val="accent4"/>
              </a:solidFill>
              <a:round/>
            </a:ln>
            <a:effectLst/>
          </c:spPr>
          <c:marker>
            <c:symbol val="none"/>
          </c:marker>
          <c:cat>
            <c:multiLvlStrRef>
              <c:f>'Függelék ábra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'Függelék ábra 1.'!$I$13:$I$130</c:f>
              <c:numCache>
                <c:formatCode>General</c:formatCode>
                <c:ptCount val="118"/>
                <c:pt idx="3">
                  <c:v>5.405930410256915E-3</c:v>
                </c:pt>
                <c:pt idx="4">
                  <c:v>4.5379628440931942E-3</c:v>
                </c:pt>
                <c:pt idx="5">
                  <c:v>4.2319133824714125E-3</c:v>
                </c:pt>
                <c:pt idx="6">
                  <c:v>4.1771875114317552E-3</c:v>
                </c:pt>
                <c:pt idx="7">
                  <c:v>4.9076399260070914E-3</c:v>
                </c:pt>
                <c:pt idx="8">
                  <c:v>4.9332988834934225E-3</c:v>
                </c:pt>
                <c:pt idx="9">
                  <c:v>4.7567542526942537E-3</c:v>
                </c:pt>
                <c:pt idx="10">
                  <c:v>4.3306032776111898E-3</c:v>
                </c:pt>
                <c:pt idx="11">
                  <c:v>4.2935171002222673E-3</c:v>
                </c:pt>
                <c:pt idx="12">
                  <c:v>4.5428697140027854E-3</c:v>
                </c:pt>
                <c:pt idx="13">
                  <c:v>4.7306311153410378E-3</c:v>
                </c:pt>
                <c:pt idx="14">
                  <c:v>5.0635968012054007E-3</c:v>
                </c:pt>
                <c:pt idx="15">
                  <c:v>4.9088827358655732E-3</c:v>
                </c:pt>
                <c:pt idx="16">
                  <c:v>4.8148051702716571E-3</c:v>
                </c:pt>
                <c:pt idx="17">
                  <c:v>4.7887381030715191E-3</c:v>
                </c:pt>
                <c:pt idx="18">
                  <c:v>4.6907030218961464E-3</c:v>
                </c:pt>
                <c:pt idx="19">
                  <c:v>4.660351737766375E-3</c:v>
                </c:pt>
                <c:pt idx="20">
                  <c:v>4.5442340823341606E-3</c:v>
                </c:pt>
                <c:pt idx="21">
                  <c:v>4.4743914636404874E-3</c:v>
                </c:pt>
                <c:pt idx="22">
                  <c:v>4.5362311042494137E-3</c:v>
                </c:pt>
                <c:pt idx="23">
                  <c:v>4.5906645493873121E-3</c:v>
                </c:pt>
                <c:pt idx="24">
                  <c:v>5.367891797237837E-3</c:v>
                </c:pt>
                <c:pt idx="25">
                  <c:v>5.3150405257826995E-3</c:v>
                </c:pt>
                <c:pt idx="26">
                  <c:v>5.1456958633859622E-3</c:v>
                </c:pt>
                <c:pt idx="27">
                  <c:v>4.9462674374129824E-3</c:v>
                </c:pt>
                <c:pt idx="28">
                  <c:v>4.9068208193640975E-3</c:v>
                </c:pt>
                <c:pt idx="29">
                  <c:v>4.8810881167510407E-3</c:v>
                </c:pt>
                <c:pt idx="30">
                  <c:v>4.8675818518178629E-3</c:v>
                </c:pt>
                <c:pt idx="31">
                  <c:v>4.8480222538967261E-3</c:v>
                </c:pt>
                <c:pt idx="32">
                  <c:v>5.3659893397214132E-3</c:v>
                </c:pt>
                <c:pt idx="33">
                  <c:v>5.3383401026150081E-3</c:v>
                </c:pt>
                <c:pt idx="34">
                  <c:v>5.3711117191577746E-3</c:v>
                </c:pt>
                <c:pt idx="35">
                  <c:v>5.3060093282443089E-3</c:v>
                </c:pt>
                <c:pt idx="36">
                  <c:v>5.6859945008126038E-3</c:v>
                </c:pt>
                <c:pt idx="37">
                  <c:v>5.676089385683666E-3</c:v>
                </c:pt>
                <c:pt idx="38">
                  <c:v>5.0095931003032073E-3</c:v>
                </c:pt>
                <c:pt idx="39">
                  <c:v>5.1795515735239151E-3</c:v>
                </c:pt>
                <c:pt idx="40">
                  <c:v>5.1955032201503456E-3</c:v>
                </c:pt>
                <c:pt idx="41">
                  <c:v>5.173995247589761E-3</c:v>
                </c:pt>
                <c:pt idx="42">
                  <c:v>4.3700039321279771E-3</c:v>
                </c:pt>
                <c:pt idx="43">
                  <c:v>4.3481282227004429E-3</c:v>
                </c:pt>
                <c:pt idx="44">
                  <c:v>4.3125715340571729E-3</c:v>
                </c:pt>
                <c:pt idx="45">
                  <c:v>4.2357486150093474E-3</c:v>
                </c:pt>
                <c:pt idx="46">
                  <c:v>4.2359362576395998E-3</c:v>
                </c:pt>
                <c:pt idx="47">
                  <c:v>4.317418755702314E-3</c:v>
                </c:pt>
                <c:pt idx="48">
                  <c:v>4.4126744710624877E-3</c:v>
                </c:pt>
                <c:pt idx="49">
                  <c:v>4.4667010733854999E-3</c:v>
                </c:pt>
                <c:pt idx="50">
                  <c:v>4.3847537504216718E-3</c:v>
                </c:pt>
                <c:pt idx="51">
                  <c:v>4.4598938577192666E-3</c:v>
                </c:pt>
                <c:pt idx="52">
                  <c:v>4.5630298687660675E-3</c:v>
                </c:pt>
                <c:pt idx="53">
                  <c:v>4.5607051283155725E-3</c:v>
                </c:pt>
                <c:pt idx="54">
                  <c:v>4.5890744961783522E-3</c:v>
                </c:pt>
                <c:pt idx="55">
                  <c:v>4.5716434184708945E-3</c:v>
                </c:pt>
                <c:pt idx="56">
                  <c:v>4.5156464085444629E-3</c:v>
                </c:pt>
                <c:pt idx="57">
                  <c:v>4.6924277827865611E-3</c:v>
                </c:pt>
                <c:pt idx="58">
                  <c:v>4.5339999575635791E-3</c:v>
                </c:pt>
                <c:pt idx="59">
                  <c:v>5.0619360067774939E-3</c:v>
                </c:pt>
                <c:pt idx="60">
                  <c:v>5.0002897309293463E-3</c:v>
                </c:pt>
                <c:pt idx="61">
                  <c:v>5.0146323463386979E-3</c:v>
                </c:pt>
                <c:pt idx="62">
                  <c:v>4.8956788143952419E-3</c:v>
                </c:pt>
                <c:pt idx="63">
                  <c:v>4.7632081463785383E-3</c:v>
                </c:pt>
                <c:pt idx="64">
                  <c:v>4.8228347894973206E-3</c:v>
                </c:pt>
                <c:pt idx="65">
                  <c:v>4.7992478570535874E-3</c:v>
                </c:pt>
                <c:pt idx="66">
                  <c:v>4.4305983711622563E-3</c:v>
                </c:pt>
                <c:pt idx="67">
                  <c:v>4.3112040020736684E-3</c:v>
                </c:pt>
                <c:pt idx="68">
                  <c:v>4.774775901770621E-3</c:v>
                </c:pt>
                <c:pt idx="69">
                  <c:v>4.8036401453005481E-3</c:v>
                </c:pt>
                <c:pt idx="70">
                  <c:v>4.7199180467338122E-3</c:v>
                </c:pt>
                <c:pt idx="71">
                  <c:v>4.6128199881278103E-3</c:v>
                </c:pt>
                <c:pt idx="72">
                  <c:v>4.5953401782725849E-3</c:v>
                </c:pt>
                <c:pt idx="73">
                  <c:v>4.5879719234669459E-3</c:v>
                </c:pt>
                <c:pt idx="74">
                  <c:v>4.5434548702657316E-3</c:v>
                </c:pt>
                <c:pt idx="75">
                  <c:v>4.7011652942007586E-3</c:v>
                </c:pt>
                <c:pt idx="76">
                  <c:v>4.5479119770004085E-3</c:v>
                </c:pt>
                <c:pt idx="77">
                  <c:v>4.2646551962999E-3</c:v>
                </c:pt>
                <c:pt idx="78">
                  <c:v>4.2849284587044879E-3</c:v>
                </c:pt>
                <c:pt idx="79">
                  <c:v>4.2195204173457014E-3</c:v>
                </c:pt>
                <c:pt idx="80">
                  <c:v>4.1874956139999605E-3</c:v>
                </c:pt>
                <c:pt idx="81">
                  <c:v>4.1570465766949862E-3</c:v>
                </c:pt>
                <c:pt idx="82">
                  <c:v>4.058334000523009E-3</c:v>
                </c:pt>
                <c:pt idx="83">
                  <c:v>4.0517712925145178E-3</c:v>
                </c:pt>
                <c:pt idx="84">
                  <c:v>4.0290561693464575E-3</c:v>
                </c:pt>
                <c:pt idx="85">
                  <c:v>4.0431218851236595E-3</c:v>
                </c:pt>
                <c:pt idx="86">
                  <c:v>3.9764155591932226E-3</c:v>
                </c:pt>
                <c:pt idx="87">
                  <c:v>3.7944799264932093E-3</c:v>
                </c:pt>
                <c:pt idx="88">
                  <c:v>3.7179453559098856E-3</c:v>
                </c:pt>
                <c:pt idx="89">
                  <c:v>3.316191651558211E-3</c:v>
                </c:pt>
                <c:pt idx="90">
                  <c:v>3.2607797844895849E-3</c:v>
                </c:pt>
                <c:pt idx="91">
                  <c:v>3.4881048547248019E-3</c:v>
                </c:pt>
                <c:pt idx="92">
                  <c:v>3.4227452614894668E-3</c:v>
                </c:pt>
                <c:pt idx="93">
                  <c:v>3.3495775912170448E-3</c:v>
                </c:pt>
                <c:pt idx="94">
                  <c:v>3.3019854973771502E-3</c:v>
                </c:pt>
                <c:pt idx="95">
                  <c:v>3.4375074407444082E-3</c:v>
                </c:pt>
                <c:pt idx="96">
                  <c:v>3.183857940695747E-3</c:v>
                </c:pt>
                <c:pt idx="97">
                  <c:v>3.4567857047186437E-3</c:v>
                </c:pt>
                <c:pt idx="98">
                  <c:v>3.4993998472126046E-3</c:v>
                </c:pt>
                <c:pt idx="99">
                  <c:v>3.5866650298800535E-3</c:v>
                </c:pt>
                <c:pt idx="100">
                  <c:v>3.5002885629973252E-3</c:v>
                </c:pt>
                <c:pt idx="101">
                  <c:v>3.4930382703687347E-3</c:v>
                </c:pt>
                <c:pt idx="102">
                  <c:v>3.4615679723938165E-3</c:v>
                </c:pt>
                <c:pt idx="103">
                  <c:v>3.4341570900575497E-3</c:v>
                </c:pt>
                <c:pt idx="104">
                  <c:v>3.3742859093859189E-3</c:v>
                </c:pt>
                <c:pt idx="105">
                  <c:v>3.3048193121237124E-3</c:v>
                </c:pt>
                <c:pt idx="106">
                  <c:v>3.1560272372139495E-3</c:v>
                </c:pt>
                <c:pt idx="107">
                  <c:v>3.2685404619710789E-3</c:v>
                </c:pt>
                <c:pt idx="108">
                  <c:v>3.380007166875856E-3</c:v>
                </c:pt>
                <c:pt idx="109">
                  <c:v>3.39485163906777E-3</c:v>
                </c:pt>
                <c:pt idx="110">
                  <c:v>3.1693917604157509E-3</c:v>
                </c:pt>
                <c:pt idx="111">
                  <c:v>3.3114437512283979E-3</c:v>
                </c:pt>
                <c:pt idx="112">
                  <c:v>3.3789701366485703E-3</c:v>
                </c:pt>
                <c:pt idx="113">
                  <c:v>3.5888363329382397E-3</c:v>
                </c:pt>
                <c:pt idx="114">
                  <c:v>3.5617265055266157E-3</c:v>
                </c:pt>
                <c:pt idx="115">
                  <c:v>3.4910480431867524E-3</c:v>
                </c:pt>
                <c:pt idx="116">
                  <c:v>3.4271282371862786E-3</c:v>
                </c:pt>
                <c:pt idx="117">
                  <c:v>3.4172140070762272E-3</c:v>
                </c:pt>
              </c:numCache>
            </c:numRef>
          </c:val>
          <c:smooth val="0"/>
          <c:extLst>
            <c:ext xmlns:c16="http://schemas.microsoft.com/office/drawing/2014/chart" uri="{C3380CC4-5D6E-409C-BE32-E72D297353CC}">
              <c16:uniqueId val="{00000002-74A0-4DA9-A113-599E97969A76}"/>
            </c:ext>
          </c:extLst>
        </c:ser>
        <c:ser>
          <c:idx val="4"/>
          <c:order val="4"/>
          <c:tx>
            <c:strRef>
              <c:f>'Függelék ábra 1.'!$J$11</c:f>
              <c:strCache>
                <c:ptCount val="1"/>
                <c:pt idx="0">
                  <c:v>Others</c:v>
                </c:pt>
              </c:strCache>
            </c:strRef>
          </c:tx>
          <c:spPr>
            <a:ln w="19050" cap="rnd">
              <a:solidFill>
                <a:srgbClr val="262626"/>
              </a:solidFill>
              <a:round/>
            </a:ln>
            <a:effectLst/>
          </c:spPr>
          <c:marker>
            <c:symbol val="none"/>
          </c:marker>
          <c:cat>
            <c:multiLvlStrRef>
              <c:f>'Függelék ábra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'Függelék ábra 1.'!$J$13:$J$130</c:f>
              <c:numCache>
                <c:formatCode>General</c:formatCode>
                <c:ptCount val="118"/>
                <c:pt idx="3">
                  <c:v>2.9427316259642879E-2</c:v>
                </c:pt>
                <c:pt idx="4">
                  <c:v>2.8765469685468614E-2</c:v>
                </c:pt>
                <c:pt idx="5">
                  <c:v>2.891428819740708E-2</c:v>
                </c:pt>
                <c:pt idx="6">
                  <c:v>2.7691657921775782E-2</c:v>
                </c:pt>
                <c:pt idx="7">
                  <c:v>2.83930721548981E-2</c:v>
                </c:pt>
                <c:pt idx="8">
                  <c:v>2.7865413790285745E-2</c:v>
                </c:pt>
                <c:pt idx="9">
                  <c:v>2.8694999350284887E-2</c:v>
                </c:pt>
                <c:pt idx="10">
                  <c:v>2.8698823039799409E-2</c:v>
                </c:pt>
                <c:pt idx="11">
                  <c:v>2.8592568905229904E-2</c:v>
                </c:pt>
                <c:pt idx="12">
                  <c:v>3.095916408726871E-2</c:v>
                </c:pt>
                <c:pt idx="13">
                  <c:v>3.1030659407857684E-2</c:v>
                </c:pt>
                <c:pt idx="14">
                  <c:v>3.1036983336539509E-2</c:v>
                </c:pt>
                <c:pt idx="15">
                  <c:v>3.1260412858714448E-2</c:v>
                </c:pt>
                <c:pt idx="16">
                  <c:v>3.0479155137228348E-2</c:v>
                </c:pt>
                <c:pt idx="17">
                  <c:v>2.9938716004567878E-2</c:v>
                </c:pt>
                <c:pt idx="18">
                  <c:v>2.8694090427685639E-2</c:v>
                </c:pt>
                <c:pt idx="19">
                  <c:v>2.9981151800733945E-2</c:v>
                </c:pt>
                <c:pt idx="20">
                  <c:v>3.026109411426486E-2</c:v>
                </c:pt>
                <c:pt idx="21">
                  <c:v>3.0532818697735432E-2</c:v>
                </c:pt>
                <c:pt idx="22">
                  <c:v>2.8275024888174287E-2</c:v>
                </c:pt>
                <c:pt idx="23">
                  <c:v>2.876092969144993E-2</c:v>
                </c:pt>
                <c:pt idx="24">
                  <c:v>2.8853664699120176E-2</c:v>
                </c:pt>
                <c:pt idx="25">
                  <c:v>2.9240353734841691E-2</c:v>
                </c:pt>
                <c:pt idx="26">
                  <c:v>2.7723965730318961E-2</c:v>
                </c:pt>
                <c:pt idx="27">
                  <c:v>2.7666409561945944E-2</c:v>
                </c:pt>
                <c:pt idx="28">
                  <c:v>2.7503200296229373E-2</c:v>
                </c:pt>
                <c:pt idx="29">
                  <c:v>2.8460494268278735E-2</c:v>
                </c:pt>
                <c:pt idx="30">
                  <c:v>2.8529003599390937E-2</c:v>
                </c:pt>
                <c:pt idx="31">
                  <c:v>2.8642861818452926E-2</c:v>
                </c:pt>
                <c:pt idx="32">
                  <c:v>2.8462481351458239E-2</c:v>
                </c:pt>
                <c:pt idx="33">
                  <c:v>2.9708513067329127E-2</c:v>
                </c:pt>
                <c:pt idx="34">
                  <c:v>2.9258524224321486E-2</c:v>
                </c:pt>
                <c:pt idx="35">
                  <c:v>2.9320205687654276E-2</c:v>
                </c:pt>
                <c:pt idx="36">
                  <c:v>3.0426348460237798E-2</c:v>
                </c:pt>
                <c:pt idx="37">
                  <c:v>3.0586979053127093E-2</c:v>
                </c:pt>
                <c:pt idx="38">
                  <c:v>3.1728319160129401E-2</c:v>
                </c:pt>
                <c:pt idx="39">
                  <c:v>3.178806500261655E-2</c:v>
                </c:pt>
                <c:pt idx="40">
                  <c:v>3.1387193785633136E-2</c:v>
                </c:pt>
                <c:pt idx="41">
                  <c:v>3.1050221442839001E-2</c:v>
                </c:pt>
                <c:pt idx="42">
                  <c:v>3.068524909453129E-2</c:v>
                </c:pt>
                <c:pt idx="43">
                  <c:v>3.0584716627113283E-2</c:v>
                </c:pt>
                <c:pt idx="44">
                  <c:v>3.1283478439613877E-2</c:v>
                </c:pt>
                <c:pt idx="45">
                  <c:v>3.2314078711466562E-2</c:v>
                </c:pt>
                <c:pt idx="46">
                  <c:v>3.0785752316326138E-2</c:v>
                </c:pt>
                <c:pt idx="47">
                  <c:v>3.0039625088820243E-2</c:v>
                </c:pt>
                <c:pt idx="48">
                  <c:v>3.014988407027052E-2</c:v>
                </c:pt>
                <c:pt idx="49">
                  <c:v>3.0544391878400568E-2</c:v>
                </c:pt>
                <c:pt idx="50">
                  <c:v>3.4458447612862736E-2</c:v>
                </c:pt>
                <c:pt idx="51">
                  <c:v>3.4012648604345254E-2</c:v>
                </c:pt>
                <c:pt idx="52">
                  <c:v>3.0699984879438265E-2</c:v>
                </c:pt>
                <c:pt idx="53">
                  <c:v>3.0492325219165613E-2</c:v>
                </c:pt>
                <c:pt idx="54">
                  <c:v>3.0849731808876051E-2</c:v>
                </c:pt>
                <c:pt idx="55">
                  <c:v>3.0769173024267973E-2</c:v>
                </c:pt>
                <c:pt idx="56">
                  <c:v>3.1056158154018649E-2</c:v>
                </c:pt>
                <c:pt idx="57">
                  <c:v>3.095894318803406E-2</c:v>
                </c:pt>
                <c:pt idx="58">
                  <c:v>3.0444416989780357E-2</c:v>
                </c:pt>
                <c:pt idx="59">
                  <c:v>3.0045654255685676E-2</c:v>
                </c:pt>
                <c:pt idx="60">
                  <c:v>3.0271537083845525E-2</c:v>
                </c:pt>
                <c:pt idx="61">
                  <c:v>3.0305793350630338E-2</c:v>
                </c:pt>
                <c:pt idx="62">
                  <c:v>2.9925766414684248E-2</c:v>
                </c:pt>
                <c:pt idx="63">
                  <c:v>3.2316921292874917E-2</c:v>
                </c:pt>
                <c:pt idx="64">
                  <c:v>3.2195028688749711E-2</c:v>
                </c:pt>
                <c:pt idx="65">
                  <c:v>3.2458408447020026E-2</c:v>
                </c:pt>
                <c:pt idx="66">
                  <c:v>3.1410501331140567E-2</c:v>
                </c:pt>
                <c:pt idx="67">
                  <c:v>3.1244888593640163E-2</c:v>
                </c:pt>
                <c:pt idx="68">
                  <c:v>3.1223180890242674E-2</c:v>
                </c:pt>
                <c:pt idx="69">
                  <c:v>3.1412437500262014E-2</c:v>
                </c:pt>
                <c:pt idx="70">
                  <c:v>3.1387570289764057E-2</c:v>
                </c:pt>
                <c:pt idx="71">
                  <c:v>3.1586643164669442E-2</c:v>
                </c:pt>
                <c:pt idx="72">
                  <c:v>3.1487290888547702E-2</c:v>
                </c:pt>
                <c:pt idx="73">
                  <c:v>3.1418276494430748E-2</c:v>
                </c:pt>
                <c:pt idx="74">
                  <c:v>3.1136934234469907E-2</c:v>
                </c:pt>
                <c:pt idx="75">
                  <c:v>3.1387892411529256E-2</c:v>
                </c:pt>
                <c:pt idx="76">
                  <c:v>3.1372073265939764E-2</c:v>
                </c:pt>
                <c:pt idx="77">
                  <c:v>3.1074414920764775E-2</c:v>
                </c:pt>
                <c:pt idx="78">
                  <c:v>3.112817292054143E-2</c:v>
                </c:pt>
                <c:pt idx="79">
                  <c:v>3.1110835331575402E-2</c:v>
                </c:pt>
                <c:pt idx="80">
                  <c:v>3.1156925268971607E-2</c:v>
                </c:pt>
                <c:pt idx="81">
                  <c:v>3.0999879324555783E-2</c:v>
                </c:pt>
                <c:pt idx="82">
                  <c:v>3.0761493774448385E-2</c:v>
                </c:pt>
                <c:pt idx="83">
                  <c:v>3.0785179421071115E-2</c:v>
                </c:pt>
                <c:pt idx="84">
                  <c:v>3.0884300756431161E-2</c:v>
                </c:pt>
                <c:pt idx="85">
                  <c:v>3.0836630725678254E-2</c:v>
                </c:pt>
                <c:pt idx="86">
                  <c:v>3.0794203746627651E-2</c:v>
                </c:pt>
                <c:pt idx="87">
                  <c:v>3.0274447692139335E-2</c:v>
                </c:pt>
                <c:pt idx="88">
                  <c:v>3.0143056114375625E-2</c:v>
                </c:pt>
                <c:pt idx="89">
                  <c:v>2.9265726998878847E-2</c:v>
                </c:pt>
                <c:pt idx="90">
                  <c:v>2.8866026062199873E-2</c:v>
                </c:pt>
                <c:pt idx="91">
                  <c:v>2.8982645727298157E-2</c:v>
                </c:pt>
                <c:pt idx="92">
                  <c:v>2.8807796232067574E-2</c:v>
                </c:pt>
                <c:pt idx="93">
                  <c:v>3.0152776331915411E-2</c:v>
                </c:pt>
                <c:pt idx="94">
                  <c:v>3.0707526669924708E-2</c:v>
                </c:pt>
                <c:pt idx="95">
                  <c:v>3.0627427051900486E-2</c:v>
                </c:pt>
                <c:pt idx="96">
                  <c:v>3.032428843239917E-2</c:v>
                </c:pt>
                <c:pt idx="97">
                  <c:v>3.1458630265137767E-2</c:v>
                </c:pt>
                <c:pt idx="98">
                  <c:v>3.1057020412377467E-2</c:v>
                </c:pt>
                <c:pt idx="99">
                  <c:v>3.1594455801355469E-2</c:v>
                </c:pt>
                <c:pt idx="100">
                  <c:v>3.2119342255387172E-2</c:v>
                </c:pt>
                <c:pt idx="101">
                  <c:v>3.2313551867253529E-2</c:v>
                </c:pt>
                <c:pt idx="102">
                  <c:v>3.0854758417396787E-2</c:v>
                </c:pt>
                <c:pt idx="103">
                  <c:v>3.0081307345568964E-2</c:v>
                </c:pt>
                <c:pt idx="104">
                  <c:v>3.0204518018132686E-2</c:v>
                </c:pt>
                <c:pt idx="105">
                  <c:v>3.0576061692247022E-2</c:v>
                </c:pt>
                <c:pt idx="106">
                  <c:v>3.029446131015302E-2</c:v>
                </c:pt>
                <c:pt idx="107">
                  <c:v>2.9427539951862518E-2</c:v>
                </c:pt>
                <c:pt idx="108">
                  <c:v>3.0223932038665698E-2</c:v>
                </c:pt>
                <c:pt idx="109">
                  <c:v>3.0087290840414255E-2</c:v>
                </c:pt>
                <c:pt idx="110">
                  <c:v>3.0328104056205271E-2</c:v>
                </c:pt>
                <c:pt idx="111">
                  <c:v>3.0318063006032632E-2</c:v>
                </c:pt>
                <c:pt idx="112">
                  <c:v>2.9376476838965909E-2</c:v>
                </c:pt>
                <c:pt idx="113">
                  <c:v>2.8966854490281326E-2</c:v>
                </c:pt>
                <c:pt idx="114">
                  <c:v>2.888770628692534E-2</c:v>
                </c:pt>
                <c:pt idx="115">
                  <c:v>2.8508614783810411E-2</c:v>
                </c:pt>
                <c:pt idx="116">
                  <c:v>2.9530991351274991E-2</c:v>
                </c:pt>
                <c:pt idx="117">
                  <c:v>2.8570982137662401E-2</c:v>
                </c:pt>
              </c:numCache>
            </c:numRef>
          </c:val>
          <c:smooth val="0"/>
          <c:extLst>
            <c:ext xmlns:c16="http://schemas.microsoft.com/office/drawing/2014/chart" uri="{C3380CC4-5D6E-409C-BE32-E72D297353CC}">
              <c16:uniqueId val="{00000003-74A0-4DA9-A113-599E97969A76}"/>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'Függelék ábra 1.'!$H$11</c:f>
              <c:strCache>
                <c:ptCount val="1"/>
                <c:pt idx="0">
                  <c:v>Electricity (D35)</c:v>
                </c:pt>
              </c:strCache>
            </c:strRef>
          </c:tx>
          <c:spPr>
            <a:ln w="19050" cap="rnd">
              <a:solidFill>
                <a:srgbClr val="004E6F"/>
              </a:solidFill>
              <a:round/>
            </a:ln>
            <a:effectLst/>
          </c:spPr>
          <c:marker>
            <c:symbol val="none"/>
          </c:marker>
          <c:cat>
            <c:multiLvlStrRef>
              <c:f>'Függelék ábra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'Függelék ábra 1.'!$H$13:$H$130</c:f>
              <c:numCache>
                <c:formatCode>General</c:formatCode>
                <c:ptCount val="118"/>
                <c:pt idx="3">
                  <c:v>3.7519202396842005E-2</c:v>
                </c:pt>
                <c:pt idx="4">
                  <c:v>3.3205694503380956E-2</c:v>
                </c:pt>
                <c:pt idx="5">
                  <c:v>3.2884604061079195E-2</c:v>
                </c:pt>
                <c:pt idx="6">
                  <c:v>3.470900963206721E-2</c:v>
                </c:pt>
                <c:pt idx="7">
                  <c:v>3.4250211910297264E-2</c:v>
                </c:pt>
                <c:pt idx="8">
                  <c:v>3.6029564542550317E-2</c:v>
                </c:pt>
                <c:pt idx="9">
                  <c:v>3.4973913119932379E-2</c:v>
                </c:pt>
                <c:pt idx="10">
                  <c:v>3.4680048448991876E-2</c:v>
                </c:pt>
                <c:pt idx="11">
                  <c:v>3.3421368216612568E-2</c:v>
                </c:pt>
                <c:pt idx="12">
                  <c:v>3.5790836113461899E-2</c:v>
                </c:pt>
                <c:pt idx="13">
                  <c:v>3.363573071640439E-2</c:v>
                </c:pt>
                <c:pt idx="14">
                  <c:v>3.3062477649537091E-2</c:v>
                </c:pt>
                <c:pt idx="15">
                  <c:v>3.2402739144342566E-2</c:v>
                </c:pt>
                <c:pt idx="16">
                  <c:v>3.2083906125661282E-2</c:v>
                </c:pt>
                <c:pt idx="17">
                  <c:v>3.12498427884038E-2</c:v>
                </c:pt>
                <c:pt idx="18">
                  <c:v>2.9624043198874257E-2</c:v>
                </c:pt>
                <c:pt idx="19">
                  <c:v>2.7990966472079475E-2</c:v>
                </c:pt>
                <c:pt idx="20">
                  <c:v>2.6964560607020717E-2</c:v>
                </c:pt>
                <c:pt idx="21">
                  <c:v>2.9519446672220426E-2</c:v>
                </c:pt>
                <c:pt idx="22">
                  <c:v>2.8257983753410845E-2</c:v>
                </c:pt>
                <c:pt idx="23">
                  <c:v>2.9715837623063877E-2</c:v>
                </c:pt>
                <c:pt idx="24">
                  <c:v>3.0394549306746219E-2</c:v>
                </c:pt>
                <c:pt idx="25">
                  <c:v>2.7837928906586498E-2</c:v>
                </c:pt>
                <c:pt idx="26">
                  <c:v>2.5018377971822207E-2</c:v>
                </c:pt>
                <c:pt idx="27">
                  <c:v>2.6136947692360961E-2</c:v>
                </c:pt>
                <c:pt idx="28">
                  <c:v>2.7439427869773499E-2</c:v>
                </c:pt>
                <c:pt idx="29">
                  <c:v>2.6117064536631887E-2</c:v>
                </c:pt>
                <c:pt idx="30">
                  <c:v>2.551278255947086E-2</c:v>
                </c:pt>
                <c:pt idx="31">
                  <c:v>2.5997894585645703E-2</c:v>
                </c:pt>
                <c:pt idx="32">
                  <c:v>2.3916907255918531E-2</c:v>
                </c:pt>
                <c:pt idx="33">
                  <c:v>2.415095511281105E-2</c:v>
                </c:pt>
                <c:pt idx="34">
                  <c:v>2.4160055623747276E-2</c:v>
                </c:pt>
                <c:pt idx="35">
                  <c:v>2.3551076434143767E-2</c:v>
                </c:pt>
                <c:pt idx="36">
                  <c:v>2.3830504219256254E-2</c:v>
                </c:pt>
                <c:pt idx="37">
                  <c:v>2.0151089055868245E-2</c:v>
                </c:pt>
                <c:pt idx="38">
                  <c:v>1.8545843121574312E-2</c:v>
                </c:pt>
                <c:pt idx="39">
                  <c:v>2.0692947021859576E-2</c:v>
                </c:pt>
                <c:pt idx="40">
                  <c:v>1.725659184522927E-2</c:v>
                </c:pt>
                <c:pt idx="41">
                  <c:v>1.6518212082664043E-2</c:v>
                </c:pt>
                <c:pt idx="42">
                  <c:v>1.6319891629074025E-2</c:v>
                </c:pt>
                <c:pt idx="43">
                  <c:v>1.6793702503660277E-2</c:v>
                </c:pt>
                <c:pt idx="44">
                  <c:v>1.853007237414157E-2</c:v>
                </c:pt>
                <c:pt idx="45">
                  <c:v>1.7448112974874218E-2</c:v>
                </c:pt>
                <c:pt idx="46">
                  <c:v>1.9705081262628731E-2</c:v>
                </c:pt>
                <c:pt idx="47">
                  <c:v>2.1201212734624185E-2</c:v>
                </c:pt>
                <c:pt idx="48">
                  <c:v>2.3842197364964731E-2</c:v>
                </c:pt>
                <c:pt idx="49">
                  <c:v>2.4797219809904777E-2</c:v>
                </c:pt>
                <c:pt idx="50">
                  <c:v>2.2942032970936981E-2</c:v>
                </c:pt>
                <c:pt idx="51">
                  <c:v>1.9755890851384982E-2</c:v>
                </c:pt>
                <c:pt idx="52">
                  <c:v>1.8538379816384707E-2</c:v>
                </c:pt>
                <c:pt idx="53">
                  <c:v>1.6261517845998628E-2</c:v>
                </c:pt>
                <c:pt idx="54">
                  <c:v>1.6523744098539541E-2</c:v>
                </c:pt>
                <c:pt idx="55">
                  <c:v>1.517209735683586E-2</c:v>
                </c:pt>
                <c:pt idx="56">
                  <c:v>1.5754658531872124E-2</c:v>
                </c:pt>
                <c:pt idx="57">
                  <c:v>1.582627710656094E-2</c:v>
                </c:pt>
                <c:pt idx="58">
                  <c:v>1.5584429175823965E-2</c:v>
                </c:pt>
                <c:pt idx="59">
                  <c:v>1.9966887881439868E-2</c:v>
                </c:pt>
                <c:pt idx="60">
                  <c:v>2.3511557671674822E-2</c:v>
                </c:pt>
                <c:pt idx="61">
                  <c:v>2.4974381215157722E-2</c:v>
                </c:pt>
                <c:pt idx="62">
                  <c:v>2.0352689146554786E-2</c:v>
                </c:pt>
                <c:pt idx="63">
                  <c:v>1.8366972561163788E-2</c:v>
                </c:pt>
                <c:pt idx="64">
                  <c:v>1.8639311872451533E-2</c:v>
                </c:pt>
                <c:pt idx="65">
                  <c:v>1.6944668937316578E-2</c:v>
                </c:pt>
                <c:pt idx="66">
                  <c:v>1.6035754989051913E-2</c:v>
                </c:pt>
                <c:pt idx="67">
                  <c:v>1.5393097767338413E-2</c:v>
                </c:pt>
                <c:pt idx="68">
                  <c:v>1.6038984767136995E-2</c:v>
                </c:pt>
                <c:pt idx="69">
                  <c:v>1.5262585344800244E-2</c:v>
                </c:pt>
                <c:pt idx="70">
                  <c:v>1.2908544143952021E-2</c:v>
                </c:pt>
                <c:pt idx="71">
                  <c:v>1.5567471589530868E-2</c:v>
                </c:pt>
                <c:pt idx="72">
                  <c:v>1.4759741406198559E-2</c:v>
                </c:pt>
                <c:pt idx="73">
                  <c:v>1.593048807224905E-2</c:v>
                </c:pt>
                <c:pt idx="74">
                  <c:v>1.5972938943304801E-2</c:v>
                </c:pt>
                <c:pt idx="75">
                  <c:v>1.5916442087970845E-2</c:v>
                </c:pt>
                <c:pt idx="76">
                  <c:v>1.7640791509478431E-2</c:v>
                </c:pt>
                <c:pt idx="77">
                  <c:v>1.6771551207594958E-2</c:v>
                </c:pt>
                <c:pt idx="78">
                  <c:v>1.6087534597049827E-2</c:v>
                </c:pt>
                <c:pt idx="79">
                  <c:v>1.6772426774267241E-2</c:v>
                </c:pt>
                <c:pt idx="80">
                  <c:v>1.6928494031097051E-2</c:v>
                </c:pt>
                <c:pt idx="81">
                  <c:v>1.5861091914027264E-2</c:v>
                </c:pt>
                <c:pt idx="82">
                  <c:v>1.5723801178203187E-2</c:v>
                </c:pt>
                <c:pt idx="83">
                  <c:v>1.9070908359520512E-2</c:v>
                </c:pt>
                <c:pt idx="84">
                  <c:v>1.9658631839329043E-2</c:v>
                </c:pt>
                <c:pt idx="85">
                  <c:v>2.1121430867434416E-2</c:v>
                </c:pt>
                <c:pt idx="86">
                  <c:v>2.2321305479437652E-2</c:v>
                </c:pt>
                <c:pt idx="87">
                  <c:v>2.4248620304361038E-2</c:v>
                </c:pt>
                <c:pt idx="88">
                  <c:v>2.4953184092567356E-2</c:v>
                </c:pt>
                <c:pt idx="89">
                  <c:v>2.4853702007504263E-2</c:v>
                </c:pt>
                <c:pt idx="90">
                  <c:v>2.4113093056338325E-2</c:v>
                </c:pt>
                <c:pt idx="91">
                  <c:v>2.4104219827078856E-2</c:v>
                </c:pt>
                <c:pt idx="92">
                  <c:v>2.3305593731773773E-2</c:v>
                </c:pt>
                <c:pt idx="93">
                  <c:v>2.2824386894922374E-2</c:v>
                </c:pt>
                <c:pt idx="94">
                  <c:v>2.4068760456107629E-2</c:v>
                </c:pt>
                <c:pt idx="95">
                  <c:v>2.6573219120169474E-2</c:v>
                </c:pt>
                <c:pt idx="96">
                  <c:v>2.6956727651277428E-2</c:v>
                </c:pt>
                <c:pt idx="97">
                  <c:v>2.7202231447862216E-2</c:v>
                </c:pt>
                <c:pt idx="98">
                  <c:v>2.7686021841660129E-2</c:v>
                </c:pt>
                <c:pt idx="99">
                  <c:v>2.7480223838161157E-2</c:v>
                </c:pt>
                <c:pt idx="100">
                  <c:v>2.7008221707532518E-2</c:v>
                </c:pt>
                <c:pt idx="101">
                  <c:v>2.7409538888258502E-2</c:v>
                </c:pt>
                <c:pt idx="102">
                  <c:v>2.6697312348025522E-2</c:v>
                </c:pt>
                <c:pt idx="103">
                  <c:v>2.8648262977069589E-2</c:v>
                </c:pt>
                <c:pt idx="104">
                  <c:v>2.7490075846895657E-2</c:v>
                </c:pt>
                <c:pt idx="105">
                  <c:v>2.7598744882901798E-2</c:v>
                </c:pt>
                <c:pt idx="106">
                  <c:v>2.9346305246661784E-2</c:v>
                </c:pt>
                <c:pt idx="107">
                  <c:v>3.0566868626678952E-2</c:v>
                </c:pt>
                <c:pt idx="108">
                  <c:v>3.1512338628927439E-2</c:v>
                </c:pt>
                <c:pt idx="109">
                  <c:v>3.1730415719094726E-2</c:v>
                </c:pt>
                <c:pt idx="110">
                  <c:v>3.0913782466024435E-2</c:v>
                </c:pt>
                <c:pt idx="111">
                  <c:v>3.0154231985572346E-2</c:v>
                </c:pt>
                <c:pt idx="112">
                  <c:v>3.0793947428694242E-2</c:v>
                </c:pt>
                <c:pt idx="113">
                  <c:v>3.1405964664763315E-2</c:v>
                </c:pt>
                <c:pt idx="114">
                  <c:v>3.2894720679914682E-2</c:v>
                </c:pt>
                <c:pt idx="115">
                  <c:v>3.3194671802326194E-2</c:v>
                </c:pt>
                <c:pt idx="116">
                  <c:v>3.3608151174717354E-2</c:v>
                </c:pt>
                <c:pt idx="117">
                  <c:v>3.3209579428014516E-2</c:v>
                </c:pt>
              </c:numCache>
            </c:numRef>
          </c:val>
          <c:smooth val="0"/>
          <c:extLst>
            <c:ext xmlns:c16="http://schemas.microsoft.com/office/drawing/2014/chart" uri="{C3380CC4-5D6E-409C-BE32-E72D297353CC}">
              <c16:uniqueId val="{00000004-74A0-4DA9-A113-599E97969A76}"/>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noMultiLvlLbl val="0"/>
      </c:catAx>
      <c:valAx>
        <c:axId val="1353452520"/>
        <c:scaling>
          <c:orientation val="minMax"/>
          <c:max val="7.0000000000000007E-2"/>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valAx>
      <c:valAx>
        <c:axId val="786553112"/>
        <c:scaling>
          <c:orientation val="minMax"/>
          <c:max val="7.0000000000000007E-2"/>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45015052070771E-2"/>
          <c:y val="0.15499676701318668"/>
          <c:w val="0.81310996989585849"/>
          <c:h val="0.48959407991626752"/>
        </c:manualLayout>
      </c:layout>
      <c:lineChart>
        <c:grouping val="standard"/>
        <c:varyColors val="0"/>
        <c:ser>
          <c:idx val="0"/>
          <c:order val="0"/>
          <c:tx>
            <c:strRef>
              <c:f>'Függelék ábra 2.'!$E$12</c:f>
              <c:strCache>
                <c:ptCount val="1"/>
                <c:pt idx="0">
                  <c:v>Mezőgazdaság (A01)</c:v>
                </c:pt>
              </c:strCache>
            </c:strRef>
          </c:tx>
          <c:spPr>
            <a:ln w="19050" cap="rnd">
              <a:solidFill>
                <a:srgbClr val="70AD47"/>
              </a:solidFill>
              <a:round/>
            </a:ln>
            <a:effectLst/>
          </c:spPr>
          <c:marker>
            <c:symbol val="none"/>
          </c:marker>
          <c:cat>
            <c:multiLvlStrRef>
              <c:f>'Függelék ábra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'Függelék ábra 2.'!$E$13:$E$130</c:f>
              <c:numCache>
                <c:formatCode>General</c:formatCode>
                <c:ptCount val="118"/>
                <c:pt idx="3">
                  <c:v>3.0219748729813551E-2</c:v>
                </c:pt>
                <c:pt idx="4">
                  <c:v>3.0047572817707278E-2</c:v>
                </c:pt>
                <c:pt idx="5">
                  <c:v>3.2619863831245918E-2</c:v>
                </c:pt>
                <c:pt idx="6">
                  <c:v>3.4773931290461663E-2</c:v>
                </c:pt>
                <c:pt idx="7">
                  <c:v>3.4166095253844418E-2</c:v>
                </c:pt>
                <c:pt idx="8">
                  <c:v>3.5197771512964666E-2</c:v>
                </c:pt>
                <c:pt idx="9">
                  <c:v>3.6515115427067597E-2</c:v>
                </c:pt>
                <c:pt idx="10">
                  <c:v>3.6464586774365385E-2</c:v>
                </c:pt>
                <c:pt idx="11">
                  <c:v>3.7156284079429412E-2</c:v>
                </c:pt>
                <c:pt idx="12">
                  <c:v>3.7083336608428254E-2</c:v>
                </c:pt>
                <c:pt idx="13">
                  <c:v>3.6809924920615363E-2</c:v>
                </c:pt>
                <c:pt idx="14">
                  <c:v>3.6783720435801671E-2</c:v>
                </c:pt>
                <c:pt idx="15">
                  <c:v>3.8418696034560301E-2</c:v>
                </c:pt>
                <c:pt idx="16">
                  <c:v>3.967231305165609E-2</c:v>
                </c:pt>
                <c:pt idx="17">
                  <c:v>4.0862700466485456E-2</c:v>
                </c:pt>
                <c:pt idx="18">
                  <c:v>4.2050517240702447E-2</c:v>
                </c:pt>
                <c:pt idx="19">
                  <c:v>4.3956009092965612E-2</c:v>
                </c:pt>
                <c:pt idx="20">
                  <c:v>4.5821731272061399E-2</c:v>
                </c:pt>
                <c:pt idx="21">
                  <c:v>4.6873594169352738E-2</c:v>
                </c:pt>
                <c:pt idx="22">
                  <c:v>4.5933734620900758E-2</c:v>
                </c:pt>
                <c:pt idx="23">
                  <c:v>4.5733384516684336E-2</c:v>
                </c:pt>
                <c:pt idx="24">
                  <c:v>4.4308493946001427E-2</c:v>
                </c:pt>
                <c:pt idx="25">
                  <c:v>4.3351290152818266E-2</c:v>
                </c:pt>
                <c:pt idx="26">
                  <c:v>4.201238673332202E-2</c:v>
                </c:pt>
                <c:pt idx="27">
                  <c:v>4.2518802766836332E-2</c:v>
                </c:pt>
                <c:pt idx="28">
                  <c:v>4.4133387249395015E-2</c:v>
                </c:pt>
                <c:pt idx="29">
                  <c:v>4.5496706875424266E-2</c:v>
                </c:pt>
                <c:pt idx="30">
                  <c:v>4.7142622681504279E-2</c:v>
                </c:pt>
                <c:pt idx="31">
                  <c:v>4.8127426598908167E-2</c:v>
                </c:pt>
                <c:pt idx="32">
                  <c:v>4.8947166504202728E-2</c:v>
                </c:pt>
                <c:pt idx="33">
                  <c:v>4.9050871623815974E-2</c:v>
                </c:pt>
                <c:pt idx="34">
                  <c:v>4.8424507736173301E-2</c:v>
                </c:pt>
                <c:pt idx="35">
                  <c:v>4.8205151034541691E-2</c:v>
                </c:pt>
                <c:pt idx="36">
                  <c:v>4.9669995291224386E-2</c:v>
                </c:pt>
                <c:pt idx="37">
                  <c:v>4.8828644662709801E-2</c:v>
                </c:pt>
                <c:pt idx="38">
                  <c:v>4.882536964400154E-2</c:v>
                </c:pt>
                <c:pt idx="39">
                  <c:v>4.8780177107487013E-2</c:v>
                </c:pt>
                <c:pt idx="40">
                  <c:v>4.9263272337072637E-2</c:v>
                </c:pt>
                <c:pt idx="41">
                  <c:v>4.9781713836918359E-2</c:v>
                </c:pt>
                <c:pt idx="42">
                  <c:v>5.2233246250037488E-2</c:v>
                </c:pt>
                <c:pt idx="43">
                  <c:v>5.2848212340206029E-2</c:v>
                </c:pt>
                <c:pt idx="44">
                  <c:v>5.338011401402866E-2</c:v>
                </c:pt>
                <c:pt idx="45">
                  <c:v>5.3438956037228848E-2</c:v>
                </c:pt>
                <c:pt idx="46">
                  <c:v>5.284876293860629E-2</c:v>
                </c:pt>
                <c:pt idx="47">
                  <c:v>5.3243769167379794E-2</c:v>
                </c:pt>
                <c:pt idx="48">
                  <c:v>5.2893617483061164E-2</c:v>
                </c:pt>
                <c:pt idx="49">
                  <c:v>5.2878208045306171E-2</c:v>
                </c:pt>
                <c:pt idx="50">
                  <c:v>5.1414341654322765E-2</c:v>
                </c:pt>
                <c:pt idx="51">
                  <c:v>5.2101580285347962E-2</c:v>
                </c:pt>
                <c:pt idx="52">
                  <c:v>5.2610977255419231E-2</c:v>
                </c:pt>
                <c:pt idx="53">
                  <c:v>5.3116873294082219E-2</c:v>
                </c:pt>
                <c:pt idx="54">
                  <c:v>5.3736025176675341E-2</c:v>
                </c:pt>
                <c:pt idx="55">
                  <c:v>5.472372207916798E-2</c:v>
                </c:pt>
                <c:pt idx="56">
                  <c:v>5.4637645426570493E-2</c:v>
                </c:pt>
                <c:pt idx="57">
                  <c:v>5.4073174437083649E-2</c:v>
                </c:pt>
                <c:pt idx="58">
                  <c:v>5.2795738910721576E-2</c:v>
                </c:pt>
                <c:pt idx="59">
                  <c:v>4.9810754435913096E-2</c:v>
                </c:pt>
                <c:pt idx="60">
                  <c:v>4.925176173582882E-2</c:v>
                </c:pt>
                <c:pt idx="61">
                  <c:v>4.8765439660506532E-2</c:v>
                </c:pt>
                <c:pt idx="62">
                  <c:v>4.8348430055017495E-2</c:v>
                </c:pt>
                <c:pt idx="63">
                  <c:v>4.653043495782333E-2</c:v>
                </c:pt>
                <c:pt idx="64">
                  <c:v>4.7728091261253783E-2</c:v>
                </c:pt>
                <c:pt idx="65">
                  <c:v>4.7694520439377941E-2</c:v>
                </c:pt>
                <c:pt idx="66">
                  <c:v>4.8117951614169867E-2</c:v>
                </c:pt>
                <c:pt idx="67">
                  <c:v>4.8377056101672963E-2</c:v>
                </c:pt>
                <c:pt idx="68">
                  <c:v>4.8132799485915839E-2</c:v>
                </c:pt>
                <c:pt idx="69">
                  <c:v>4.7131797098837115E-2</c:v>
                </c:pt>
                <c:pt idx="70">
                  <c:v>4.5022894304832403E-2</c:v>
                </c:pt>
                <c:pt idx="71">
                  <c:v>4.4195130799219114E-2</c:v>
                </c:pt>
                <c:pt idx="72">
                  <c:v>4.1786259186804946E-2</c:v>
                </c:pt>
                <c:pt idx="73">
                  <c:v>4.1711547232075624E-2</c:v>
                </c:pt>
                <c:pt idx="74">
                  <c:v>4.1226731302162499E-2</c:v>
                </c:pt>
                <c:pt idx="75">
                  <c:v>4.0891630642586586E-2</c:v>
                </c:pt>
                <c:pt idx="76">
                  <c:v>4.1607153428750959E-2</c:v>
                </c:pt>
                <c:pt idx="77">
                  <c:v>4.2330156486760501E-2</c:v>
                </c:pt>
                <c:pt idx="78">
                  <c:v>4.2518932955560258E-2</c:v>
                </c:pt>
                <c:pt idx="79">
                  <c:v>4.2698598483235511E-2</c:v>
                </c:pt>
                <c:pt idx="80">
                  <c:v>4.2912221209598707E-2</c:v>
                </c:pt>
                <c:pt idx="81">
                  <c:v>4.1844665809383653E-2</c:v>
                </c:pt>
                <c:pt idx="82">
                  <c:v>4.2181537789987046E-2</c:v>
                </c:pt>
                <c:pt idx="83">
                  <c:v>4.2724607824814471E-2</c:v>
                </c:pt>
                <c:pt idx="84">
                  <c:v>4.1951977854099744E-2</c:v>
                </c:pt>
                <c:pt idx="85">
                  <c:v>4.2139939269772407E-2</c:v>
                </c:pt>
                <c:pt idx="86">
                  <c:v>4.1996988450619555E-2</c:v>
                </c:pt>
                <c:pt idx="87">
                  <c:v>4.191327664467389E-2</c:v>
                </c:pt>
                <c:pt idx="88">
                  <c:v>4.2582952546096765E-2</c:v>
                </c:pt>
                <c:pt idx="89">
                  <c:v>4.2313537268730217E-2</c:v>
                </c:pt>
                <c:pt idx="90">
                  <c:v>4.2564719494807217E-2</c:v>
                </c:pt>
                <c:pt idx="91">
                  <c:v>4.2732948954675706E-2</c:v>
                </c:pt>
                <c:pt idx="92">
                  <c:v>4.2899038424289056E-2</c:v>
                </c:pt>
                <c:pt idx="93">
                  <c:v>4.1491298846356627E-2</c:v>
                </c:pt>
                <c:pt idx="94">
                  <c:v>4.077645109404418E-2</c:v>
                </c:pt>
                <c:pt idx="95">
                  <c:v>4.0588151241085453E-2</c:v>
                </c:pt>
                <c:pt idx="96">
                  <c:v>3.9980907941977527E-2</c:v>
                </c:pt>
                <c:pt idx="97">
                  <c:v>3.9234749069032772E-2</c:v>
                </c:pt>
                <c:pt idx="98">
                  <c:v>3.7459109810095877E-2</c:v>
                </c:pt>
                <c:pt idx="99">
                  <c:v>3.8500370175697539E-2</c:v>
                </c:pt>
                <c:pt idx="100">
                  <c:v>3.9273307595686258E-2</c:v>
                </c:pt>
                <c:pt idx="101">
                  <c:v>3.9915479544232156E-2</c:v>
                </c:pt>
                <c:pt idx="102">
                  <c:v>4.1195216625553283E-2</c:v>
                </c:pt>
                <c:pt idx="103">
                  <c:v>4.1532213710474615E-2</c:v>
                </c:pt>
                <c:pt idx="104">
                  <c:v>4.2523105899405639E-2</c:v>
                </c:pt>
                <c:pt idx="105">
                  <c:v>4.2705780248120599E-2</c:v>
                </c:pt>
                <c:pt idx="106">
                  <c:v>4.1782660280492441E-2</c:v>
                </c:pt>
                <c:pt idx="107">
                  <c:v>4.074943332788699E-2</c:v>
                </c:pt>
                <c:pt idx="108">
                  <c:v>4.2453044952040934E-2</c:v>
                </c:pt>
                <c:pt idx="109">
                  <c:v>4.192606675631521E-2</c:v>
                </c:pt>
                <c:pt idx="110">
                  <c:v>4.2105639754913521E-2</c:v>
                </c:pt>
                <c:pt idx="111">
                  <c:v>4.4266122158752044E-2</c:v>
                </c:pt>
                <c:pt idx="112">
                  <c:v>4.555681293619248E-2</c:v>
                </c:pt>
                <c:pt idx="113">
                  <c:v>4.6130711561664768E-2</c:v>
                </c:pt>
                <c:pt idx="114">
                  <c:v>4.6128239144528738E-2</c:v>
                </c:pt>
                <c:pt idx="115">
                  <c:v>4.7409382994311688E-2</c:v>
                </c:pt>
                <c:pt idx="116">
                  <c:v>4.7988717858450547E-2</c:v>
                </c:pt>
                <c:pt idx="117">
                  <c:v>4.7811343575730969E-2</c:v>
                </c:pt>
              </c:numCache>
            </c:numRef>
          </c:val>
          <c:smooth val="0"/>
          <c:extLst>
            <c:ext xmlns:c16="http://schemas.microsoft.com/office/drawing/2014/chart" uri="{C3380CC4-5D6E-409C-BE32-E72D297353CC}">
              <c16:uniqueId val="{00000000-4B66-4123-A21C-6EFCC2D33C1B}"/>
            </c:ext>
          </c:extLst>
        </c:ser>
        <c:ser>
          <c:idx val="1"/>
          <c:order val="1"/>
          <c:tx>
            <c:strRef>
              <c:f>'Függelék ábra 2.'!$F$12</c:f>
              <c:strCache>
                <c:ptCount val="1"/>
                <c:pt idx="0">
                  <c:v>Vegyipar (C20)</c:v>
                </c:pt>
              </c:strCache>
            </c:strRef>
          </c:tx>
          <c:spPr>
            <a:ln w="19050" cap="rnd">
              <a:solidFill>
                <a:srgbClr val="A40000"/>
              </a:solidFill>
              <a:round/>
            </a:ln>
            <a:effectLst/>
          </c:spPr>
          <c:marker>
            <c:symbol val="none"/>
          </c:marker>
          <c:cat>
            <c:multiLvlStrRef>
              <c:f>'Függelék ábra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'Függelék ábra 2.'!$F$13:$F$130</c:f>
              <c:numCache>
                <c:formatCode>General</c:formatCode>
                <c:ptCount val="118"/>
                <c:pt idx="3">
                  <c:v>3.3541511568035793E-3</c:v>
                </c:pt>
                <c:pt idx="4">
                  <c:v>5.6322036022963306E-3</c:v>
                </c:pt>
                <c:pt idx="5">
                  <c:v>5.649650129850874E-3</c:v>
                </c:pt>
                <c:pt idx="6">
                  <c:v>5.840750949656158E-3</c:v>
                </c:pt>
                <c:pt idx="7">
                  <c:v>5.8062274755097468E-3</c:v>
                </c:pt>
                <c:pt idx="8">
                  <c:v>6.1862442964309193E-3</c:v>
                </c:pt>
                <c:pt idx="9">
                  <c:v>7.044957424741826E-3</c:v>
                </c:pt>
                <c:pt idx="10">
                  <c:v>6.922884506831796E-3</c:v>
                </c:pt>
                <c:pt idx="11">
                  <c:v>8.0225501580375846E-3</c:v>
                </c:pt>
                <c:pt idx="12">
                  <c:v>7.5510154341422199E-3</c:v>
                </c:pt>
                <c:pt idx="13">
                  <c:v>7.6992157623123727E-3</c:v>
                </c:pt>
                <c:pt idx="14">
                  <c:v>8.0683612893443016E-3</c:v>
                </c:pt>
                <c:pt idx="15">
                  <c:v>7.998195103106686E-3</c:v>
                </c:pt>
                <c:pt idx="16">
                  <c:v>7.6013190616534172E-3</c:v>
                </c:pt>
                <c:pt idx="17">
                  <c:v>7.5423536600110674E-3</c:v>
                </c:pt>
                <c:pt idx="18">
                  <c:v>1.0797071610079211E-2</c:v>
                </c:pt>
                <c:pt idx="19">
                  <c:v>1.0506443567851268E-2</c:v>
                </c:pt>
                <c:pt idx="20">
                  <c:v>1.0751310004380326E-2</c:v>
                </c:pt>
                <c:pt idx="21">
                  <c:v>1.1188415821228904E-2</c:v>
                </c:pt>
                <c:pt idx="22">
                  <c:v>1.1389865964027837E-2</c:v>
                </c:pt>
                <c:pt idx="23">
                  <c:v>1.1848063648648944E-2</c:v>
                </c:pt>
                <c:pt idx="24">
                  <c:v>1.1975668816924068E-2</c:v>
                </c:pt>
                <c:pt idx="25">
                  <c:v>1.17137717155128E-2</c:v>
                </c:pt>
                <c:pt idx="26">
                  <c:v>6.367298947680157E-2</c:v>
                </c:pt>
                <c:pt idx="27">
                  <c:v>6.3736716946198105E-2</c:v>
                </c:pt>
                <c:pt idx="28">
                  <c:v>6.3863719268576785E-2</c:v>
                </c:pt>
                <c:pt idx="29">
                  <c:v>5.5025631689914221E-2</c:v>
                </c:pt>
                <c:pt idx="30">
                  <c:v>5.1128817727993658E-2</c:v>
                </c:pt>
                <c:pt idx="31">
                  <c:v>5.2523442050038373E-2</c:v>
                </c:pt>
                <c:pt idx="32">
                  <c:v>5.248686222867107E-2</c:v>
                </c:pt>
                <c:pt idx="33">
                  <c:v>4.9218742306776968E-2</c:v>
                </c:pt>
                <c:pt idx="34">
                  <c:v>4.9239632919336883E-2</c:v>
                </c:pt>
                <c:pt idx="35">
                  <c:v>5.6475562150081163E-2</c:v>
                </c:pt>
                <c:pt idx="36">
                  <c:v>1.7324890382394049E-2</c:v>
                </c:pt>
                <c:pt idx="37">
                  <c:v>1.721177372128091E-2</c:v>
                </c:pt>
                <c:pt idx="38">
                  <c:v>1.8183343881685278E-2</c:v>
                </c:pt>
                <c:pt idx="39">
                  <c:v>1.8169424884437541E-2</c:v>
                </c:pt>
                <c:pt idx="40">
                  <c:v>1.8302661008520217E-2</c:v>
                </c:pt>
                <c:pt idx="41">
                  <c:v>1.8505751621687664E-2</c:v>
                </c:pt>
                <c:pt idx="42">
                  <c:v>1.8469030742498522E-2</c:v>
                </c:pt>
                <c:pt idx="43">
                  <c:v>1.7955841810678139E-2</c:v>
                </c:pt>
                <c:pt idx="44">
                  <c:v>1.8445228160882281E-2</c:v>
                </c:pt>
                <c:pt idx="45">
                  <c:v>2.2017374467957783E-2</c:v>
                </c:pt>
                <c:pt idx="46">
                  <c:v>2.2275439688817185E-2</c:v>
                </c:pt>
                <c:pt idx="47">
                  <c:v>2.2199536605449006E-2</c:v>
                </c:pt>
                <c:pt idx="48">
                  <c:v>2.1727227336458637E-2</c:v>
                </c:pt>
                <c:pt idx="49">
                  <c:v>2.3518090387378603E-2</c:v>
                </c:pt>
                <c:pt idx="50">
                  <c:v>2.2916378214264267E-2</c:v>
                </c:pt>
                <c:pt idx="51">
                  <c:v>2.3181090382628125E-2</c:v>
                </c:pt>
                <c:pt idx="52">
                  <c:v>2.3381576810743241E-2</c:v>
                </c:pt>
                <c:pt idx="53">
                  <c:v>2.5091237175173375E-2</c:v>
                </c:pt>
                <c:pt idx="54">
                  <c:v>2.2412539571217097E-2</c:v>
                </c:pt>
                <c:pt idx="55">
                  <c:v>2.2497168236770226E-2</c:v>
                </c:pt>
                <c:pt idx="56">
                  <c:v>2.0469438456349028E-2</c:v>
                </c:pt>
                <c:pt idx="57">
                  <c:v>1.810895985019435E-2</c:v>
                </c:pt>
                <c:pt idx="58">
                  <c:v>2.0225291496454283E-2</c:v>
                </c:pt>
                <c:pt idx="59">
                  <c:v>1.9980849578288426E-2</c:v>
                </c:pt>
                <c:pt idx="60">
                  <c:v>2.004143002583237E-2</c:v>
                </c:pt>
                <c:pt idx="61">
                  <c:v>1.9575061829226782E-2</c:v>
                </c:pt>
                <c:pt idx="62">
                  <c:v>2.7476379810973287E-2</c:v>
                </c:pt>
                <c:pt idx="63">
                  <c:v>2.600764722187331E-2</c:v>
                </c:pt>
                <c:pt idx="64">
                  <c:v>2.6173700705957623E-2</c:v>
                </c:pt>
                <c:pt idx="65">
                  <c:v>2.60507286426526E-2</c:v>
                </c:pt>
                <c:pt idx="66">
                  <c:v>2.5381103083235771E-2</c:v>
                </c:pt>
                <c:pt idx="67">
                  <c:v>2.4921794624881134E-2</c:v>
                </c:pt>
                <c:pt idx="68">
                  <c:v>2.5111540215374463E-2</c:v>
                </c:pt>
                <c:pt idx="69">
                  <c:v>1.5770798969827846E-2</c:v>
                </c:pt>
                <c:pt idx="70">
                  <c:v>1.3484258585867876E-2</c:v>
                </c:pt>
                <c:pt idx="71">
                  <c:v>1.3699603239261166E-2</c:v>
                </c:pt>
                <c:pt idx="72">
                  <c:v>1.3390500678493405E-2</c:v>
                </c:pt>
                <c:pt idx="73">
                  <c:v>1.3655972846022154E-2</c:v>
                </c:pt>
                <c:pt idx="74">
                  <c:v>1.3508310116075789E-2</c:v>
                </c:pt>
                <c:pt idx="75">
                  <c:v>1.4272738337385283E-2</c:v>
                </c:pt>
                <c:pt idx="76">
                  <c:v>1.4144838464369581E-2</c:v>
                </c:pt>
                <c:pt idx="77">
                  <c:v>1.4133858616689079E-2</c:v>
                </c:pt>
                <c:pt idx="78">
                  <c:v>1.3794311013740094E-2</c:v>
                </c:pt>
                <c:pt idx="79">
                  <c:v>1.2910164439640178E-2</c:v>
                </c:pt>
                <c:pt idx="80">
                  <c:v>1.2912050106952132E-2</c:v>
                </c:pt>
                <c:pt idx="81">
                  <c:v>1.4005495918158825E-2</c:v>
                </c:pt>
                <c:pt idx="82">
                  <c:v>1.3533870418524885E-2</c:v>
                </c:pt>
                <c:pt idx="83">
                  <c:v>1.4315850495710287E-2</c:v>
                </c:pt>
                <c:pt idx="84">
                  <c:v>1.405341045445461E-2</c:v>
                </c:pt>
                <c:pt idx="85">
                  <c:v>1.521555443051212E-2</c:v>
                </c:pt>
                <c:pt idx="86">
                  <c:v>1.5240374571338044E-2</c:v>
                </c:pt>
                <c:pt idx="87">
                  <c:v>2.2098557658135485E-2</c:v>
                </c:pt>
                <c:pt idx="88">
                  <c:v>2.0954730980061516E-2</c:v>
                </c:pt>
                <c:pt idx="89">
                  <c:v>2.1506095184610489E-2</c:v>
                </c:pt>
                <c:pt idx="90">
                  <c:v>2.3209192886393976E-2</c:v>
                </c:pt>
                <c:pt idx="91">
                  <c:v>2.2890443660898849E-2</c:v>
                </c:pt>
                <c:pt idx="92">
                  <c:v>3.073242780654439E-2</c:v>
                </c:pt>
                <c:pt idx="93">
                  <c:v>2.9260180210102255E-2</c:v>
                </c:pt>
                <c:pt idx="94">
                  <c:v>2.9627156100088523E-2</c:v>
                </c:pt>
                <c:pt idx="95">
                  <c:v>3.0475013230614016E-2</c:v>
                </c:pt>
                <c:pt idx="96">
                  <c:v>3.0125212265287374E-2</c:v>
                </c:pt>
                <c:pt idx="97">
                  <c:v>2.9360843944110881E-2</c:v>
                </c:pt>
                <c:pt idx="98">
                  <c:v>3.3324894795465992E-2</c:v>
                </c:pt>
                <c:pt idx="99">
                  <c:v>2.6232340721817352E-2</c:v>
                </c:pt>
                <c:pt idx="100">
                  <c:v>2.9817431034267938E-2</c:v>
                </c:pt>
                <c:pt idx="101">
                  <c:v>2.8767575015131636E-2</c:v>
                </c:pt>
                <c:pt idx="102">
                  <c:v>2.8968062900394189E-2</c:v>
                </c:pt>
                <c:pt idx="103">
                  <c:v>3.0058345896214204E-2</c:v>
                </c:pt>
                <c:pt idx="104">
                  <c:v>2.2165325413568988E-2</c:v>
                </c:pt>
                <c:pt idx="105">
                  <c:v>2.2992461704211143E-2</c:v>
                </c:pt>
                <c:pt idx="106">
                  <c:v>2.1838043446849517E-2</c:v>
                </c:pt>
                <c:pt idx="107">
                  <c:v>2.4471149341068366E-2</c:v>
                </c:pt>
                <c:pt idx="108">
                  <c:v>2.4987667204062473E-2</c:v>
                </c:pt>
                <c:pt idx="109">
                  <c:v>2.4785341047877971E-2</c:v>
                </c:pt>
                <c:pt idx="110">
                  <c:v>2.7121540404794833E-2</c:v>
                </c:pt>
                <c:pt idx="111">
                  <c:v>2.707840174911862E-2</c:v>
                </c:pt>
                <c:pt idx="112">
                  <c:v>2.257789437672739E-2</c:v>
                </c:pt>
                <c:pt idx="113">
                  <c:v>2.3599840752936762E-2</c:v>
                </c:pt>
                <c:pt idx="114">
                  <c:v>2.2865921611122497E-2</c:v>
                </c:pt>
                <c:pt idx="115">
                  <c:v>2.1899019900691003E-2</c:v>
                </c:pt>
                <c:pt idx="116">
                  <c:v>2.16769821076159E-2</c:v>
                </c:pt>
                <c:pt idx="117">
                  <c:v>1.9967347333497903E-2</c:v>
                </c:pt>
              </c:numCache>
            </c:numRef>
          </c:val>
          <c:smooth val="0"/>
          <c:extLst>
            <c:ext xmlns:c16="http://schemas.microsoft.com/office/drawing/2014/chart" uri="{C3380CC4-5D6E-409C-BE32-E72D297353CC}">
              <c16:uniqueId val="{00000001-4B66-4123-A21C-6EFCC2D33C1B}"/>
            </c:ext>
          </c:extLst>
        </c:ser>
        <c:ser>
          <c:idx val="3"/>
          <c:order val="3"/>
          <c:tx>
            <c:strRef>
              <c:f>'Függelék ábra 2.'!$H$12</c:f>
              <c:strCache>
                <c:ptCount val="1"/>
                <c:pt idx="0">
                  <c:v>Szállítás (H52)</c:v>
                </c:pt>
              </c:strCache>
            </c:strRef>
          </c:tx>
          <c:spPr>
            <a:ln w="19050" cap="rnd">
              <a:solidFill>
                <a:srgbClr val="FFC000"/>
              </a:solidFill>
              <a:round/>
            </a:ln>
            <a:effectLst/>
          </c:spPr>
          <c:marker>
            <c:symbol val="none"/>
          </c:marker>
          <c:cat>
            <c:multiLvlStrRef>
              <c:f>'Függelék ábra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'Függelék ábra 2.'!$H$13:$H$130</c:f>
              <c:numCache>
                <c:formatCode>General</c:formatCode>
                <c:ptCount val="118"/>
                <c:pt idx="3">
                  <c:v>2.0199891747384322E-2</c:v>
                </c:pt>
                <c:pt idx="4">
                  <c:v>1.6956629339958239E-2</c:v>
                </c:pt>
                <c:pt idx="5">
                  <c:v>1.5813039703218637E-2</c:v>
                </c:pt>
                <c:pt idx="6">
                  <c:v>1.5608550080362051E-2</c:v>
                </c:pt>
                <c:pt idx="7">
                  <c:v>1.8337971027594716E-2</c:v>
                </c:pt>
                <c:pt idx="8">
                  <c:v>1.8433848725648527E-2</c:v>
                </c:pt>
                <c:pt idx="9">
                  <c:v>1.7774169047945147E-2</c:v>
                </c:pt>
                <c:pt idx="10">
                  <c:v>1.6181806048157481E-2</c:v>
                </c:pt>
                <c:pt idx="11">
                  <c:v>1.6043229205370324E-2</c:v>
                </c:pt>
                <c:pt idx="12">
                  <c:v>1.697496443372935E-2</c:v>
                </c:pt>
                <c:pt idx="13">
                  <c:v>1.7676556887486029E-2</c:v>
                </c:pt>
                <c:pt idx="14">
                  <c:v>1.8920722146678465E-2</c:v>
                </c:pt>
                <c:pt idx="15">
                  <c:v>1.8342614932103027E-2</c:v>
                </c:pt>
                <c:pt idx="16">
                  <c:v>1.7991083096390022E-2</c:v>
                </c:pt>
                <c:pt idx="17">
                  <c:v>1.7893680448620899E-2</c:v>
                </c:pt>
                <c:pt idx="18">
                  <c:v>1.7527360892706654E-2</c:v>
                </c:pt>
                <c:pt idx="19">
                  <c:v>1.7413949766908174E-2</c:v>
                </c:pt>
                <c:pt idx="20">
                  <c:v>1.6980062555700191E-2</c:v>
                </c:pt>
                <c:pt idx="21">
                  <c:v>1.671908743580423E-2</c:v>
                </c:pt>
                <c:pt idx="22">
                  <c:v>1.6950158491330095E-2</c:v>
                </c:pt>
                <c:pt idx="23">
                  <c:v>1.7153555430576003E-2</c:v>
                </c:pt>
                <c:pt idx="24">
                  <c:v>2.0057756017381564E-2</c:v>
                </c:pt>
                <c:pt idx="25">
                  <c:v>1.9860271055296266E-2</c:v>
                </c:pt>
                <c:pt idx="26">
                  <c:v>1.9227494902291958E-2</c:v>
                </c:pt>
                <c:pt idx="27">
                  <c:v>1.8482307245350927E-2</c:v>
                </c:pt>
                <c:pt idx="28">
                  <c:v>1.8334910339745932E-2</c:v>
                </c:pt>
                <c:pt idx="29">
                  <c:v>1.8238757084394153E-2</c:v>
                </c:pt>
                <c:pt idx="30">
                  <c:v>1.8188289344549764E-2</c:v>
                </c:pt>
                <c:pt idx="31">
                  <c:v>1.8115202617447316E-2</c:v>
                </c:pt>
                <c:pt idx="32">
                  <c:v>2.0050647262186919E-2</c:v>
                </c:pt>
                <c:pt idx="33">
                  <c:v>1.9947332651368516E-2</c:v>
                </c:pt>
                <c:pt idx="34">
                  <c:v>2.006978763253044E-2</c:v>
                </c:pt>
                <c:pt idx="35">
                  <c:v>1.9826524928583514E-2</c:v>
                </c:pt>
                <c:pt idx="36">
                  <c:v>2.1246384003522283E-2</c:v>
                </c:pt>
                <c:pt idx="37">
                  <c:v>2.120937238143961E-2</c:v>
                </c:pt>
                <c:pt idx="38">
                  <c:v>1.8718930997071274E-2</c:v>
                </c:pt>
                <c:pt idx="39">
                  <c:v>1.9354000726066526E-2</c:v>
                </c:pt>
                <c:pt idx="40">
                  <c:v>1.9413605920842056E-2</c:v>
                </c:pt>
                <c:pt idx="41">
                  <c:v>1.9333238863840151E-2</c:v>
                </c:pt>
                <c:pt idx="42">
                  <c:v>1.6329031205644728E-2</c:v>
                </c:pt>
                <c:pt idx="43">
                  <c:v>1.6247290056795489E-2</c:v>
                </c:pt>
                <c:pt idx="44">
                  <c:v>1.6114428327734603E-2</c:v>
                </c:pt>
                <c:pt idx="45">
                  <c:v>1.5827370498514352E-2</c:v>
                </c:pt>
                <c:pt idx="46">
                  <c:v>1.5828071647166049E-2</c:v>
                </c:pt>
                <c:pt idx="47">
                  <c:v>1.6132540538783734E-2</c:v>
                </c:pt>
                <c:pt idx="48">
                  <c:v>1.6488474669001996E-2</c:v>
                </c:pt>
                <c:pt idx="49">
                  <c:v>1.6690351392448725E-2</c:v>
                </c:pt>
                <c:pt idx="50">
                  <c:v>1.6384145628179851E-2</c:v>
                </c:pt>
                <c:pt idx="51">
                  <c:v>1.6664915434320599E-2</c:v>
                </c:pt>
                <c:pt idx="52">
                  <c:v>1.7050295211768266E-2</c:v>
                </c:pt>
                <c:pt idx="53">
                  <c:v>1.7041608546961826E-2</c:v>
                </c:pt>
                <c:pt idx="54">
                  <c:v>1.7147614010643457E-2</c:v>
                </c:pt>
                <c:pt idx="55">
                  <c:v>1.7082480748464794E-2</c:v>
                </c:pt>
                <c:pt idx="56">
                  <c:v>1.6873241366369713E-2</c:v>
                </c:pt>
                <c:pt idx="57">
                  <c:v>1.7533805663658645E-2</c:v>
                </c:pt>
                <c:pt idx="58">
                  <c:v>1.6941821550580587E-2</c:v>
                </c:pt>
                <c:pt idx="59">
                  <c:v>1.8914516393900981E-2</c:v>
                </c:pt>
                <c:pt idx="60">
                  <c:v>1.8684167868437299E-2</c:v>
                </c:pt>
                <c:pt idx="61">
                  <c:v>1.8737760729731538E-2</c:v>
                </c:pt>
                <c:pt idx="62">
                  <c:v>1.82932769339972E-2</c:v>
                </c:pt>
                <c:pt idx="63">
                  <c:v>1.7798284777131097E-2</c:v>
                </c:pt>
                <c:pt idx="64">
                  <c:v>1.8021086708501506E-2</c:v>
                </c:pt>
                <c:pt idx="65">
                  <c:v>1.7932951374551916E-2</c:v>
                </c:pt>
                <c:pt idx="66">
                  <c:v>1.6555449419734879E-2</c:v>
                </c:pt>
                <c:pt idx="67">
                  <c:v>1.6109318384407312E-2</c:v>
                </c:pt>
                <c:pt idx="68">
                  <c:v>1.7841509049170725E-2</c:v>
                </c:pt>
                <c:pt idx="69">
                  <c:v>1.7949363673708311E-2</c:v>
                </c:pt>
                <c:pt idx="70">
                  <c:v>1.7636526252659913E-2</c:v>
                </c:pt>
                <c:pt idx="71">
                  <c:v>1.7236341820745744E-2</c:v>
                </c:pt>
                <c:pt idx="72">
                  <c:v>1.7171026465192803E-2</c:v>
                </c:pt>
                <c:pt idx="73">
                  <c:v>1.7143494118650061E-2</c:v>
                </c:pt>
                <c:pt idx="74">
                  <c:v>1.6977150938598962E-2</c:v>
                </c:pt>
                <c:pt idx="75">
                  <c:v>1.7566454397792083E-2</c:v>
                </c:pt>
                <c:pt idx="76">
                  <c:v>1.6993805439621805E-2</c:v>
                </c:pt>
                <c:pt idx="77">
                  <c:v>1.5935383323050212E-2</c:v>
                </c:pt>
                <c:pt idx="78">
                  <c:v>1.6011136741030219E-2</c:v>
                </c:pt>
                <c:pt idx="79">
                  <c:v>1.5766731938417697E-2</c:v>
                </c:pt>
                <c:pt idx="80">
                  <c:v>1.5647067512181638E-2</c:v>
                </c:pt>
                <c:pt idx="81">
                  <c:v>1.5533291120201931E-2</c:v>
                </c:pt>
                <c:pt idx="82">
                  <c:v>1.5164440024931435E-2</c:v>
                </c:pt>
                <c:pt idx="83">
                  <c:v>1.5139917698286298E-2</c:v>
                </c:pt>
                <c:pt idx="84">
                  <c:v>1.5055039981741384E-2</c:v>
                </c:pt>
                <c:pt idx="85">
                  <c:v>1.5107598175148704E-2</c:v>
                </c:pt>
                <c:pt idx="86">
                  <c:v>1.4858342180268744E-2</c:v>
                </c:pt>
                <c:pt idx="87">
                  <c:v>1.4178518392940802E-2</c:v>
                </c:pt>
                <c:pt idx="88">
                  <c:v>1.3892538011509626E-2</c:v>
                </c:pt>
                <c:pt idx="89">
                  <c:v>1.2391338269534253E-2</c:v>
                </c:pt>
                <c:pt idx="90">
                  <c:v>1.2184285342218916E-2</c:v>
                </c:pt>
                <c:pt idx="91">
                  <c:v>1.3033712075775344E-2</c:v>
                </c:pt>
                <c:pt idx="92">
                  <c:v>1.2789488305247006E-2</c:v>
                </c:pt>
                <c:pt idx="93">
                  <c:v>1.2516088740926483E-2</c:v>
                </c:pt>
                <c:pt idx="94">
                  <c:v>1.2338255311592439E-2</c:v>
                </c:pt>
                <c:pt idx="95">
                  <c:v>1.2844648915960658E-2</c:v>
                </c:pt>
                <c:pt idx="96">
                  <c:v>1.1896857869105932E-2</c:v>
                </c:pt>
                <c:pt idx="97">
                  <c:v>1.2916684405840081E-2</c:v>
                </c:pt>
                <c:pt idx="98">
                  <c:v>1.3075917137295983E-2</c:v>
                </c:pt>
                <c:pt idx="99">
                  <c:v>1.3401993706808172E-2</c:v>
                </c:pt>
                <c:pt idx="100">
                  <c:v>1.3079237927850635E-2</c:v>
                </c:pt>
                <c:pt idx="101">
                  <c:v>1.3052146360790051E-2</c:v>
                </c:pt>
                <c:pt idx="102">
                  <c:v>1.2934553908777504E-2</c:v>
                </c:pt>
                <c:pt idx="103">
                  <c:v>1.2832129938457365E-2</c:v>
                </c:pt>
                <c:pt idx="104">
                  <c:v>1.2608414263897369E-2</c:v>
                </c:pt>
                <c:pt idx="105">
                  <c:v>1.234884419209376E-2</c:v>
                </c:pt>
                <c:pt idx="106">
                  <c:v>1.1792865187935051E-2</c:v>
                </c:pt>
                <c:pt idx="107">
                  <c:v>1.2213284022023431E-2</c:v>
                </c:pt>
                <c:pt idx="108">
                  <c:v>1.2629792412187311E-2</c:v>
                </c:pt>
                <c:pt idx="109">
                  <c:v>1.2685260520092452E-2</c:v>
                </c:pt>
                <c:pt idx="110">
                  <c:v>1.1842803293209138E-2</c:v>
                </c:pt>
                <c:pt idx="111">
                  <c:v>1.2373597184205505E-2</c:v>
                </c:pt>
                <c:pt idx="112">
                  <c:v>1.2625917427357651E-2</c:v>
                </c:pt>
                <c:pt idx="113">
                  <c:v>1.3410107034838218E-2</c:v>
                </c:pt>
                <c:pt idx="114">
                  <c:v>1.3308807991482796E-2</c:v>
                </c:pt>
                <c:pt idx="115">
                  <c:v>1.3044709643966529E-2</c:v>
                </c:pt>
                <c:pt idx="116">
                  <c:v>1.280586580696973E-2</c:v>
                </c:pt>
                <c:pt idx="117">
                  <c:v>1.2768820125693173E-2</c:v>
                </c:pt>
              </c:numCache>
            </c:numRef>
          </c:val>
          <c:smooth val="0"/>
          <c:extLst>
            <c:ext xmlns:c16="http://schemas.microsoft.com/office/drawing/2014/chart" uri="{C3380CC4-5D6E-409C-BE32-E72D297353CC}">
              <c16:uniqueId val="{00000002-4B66-4123-A21C-6EFCC2D33C1B}"/>
            </c:ext>
          </c:extLst>
        </c:ser>
        <c:ser>
          <c:idx val="4"/>
          <c:order val="4"/>
          <c:tx>
            <c:strRef>
              <c:f>'Függelék ábra 2.'!$I$12</c:f>
              <c:strCache>
                <c:ptCount val="1"/>
                <c:pt idx="0">
                  <c:v>Egyéb</c:v>
                </c:pt>
              </c:strCache>
            </c:strRef>
          </c:tx>
          <c:spPr>
            <a:ln w="19050" cap="rnd">
              <a:solidFill>
                <a:srgbClr val="262626"/>
              </a:solidFill>
              <a:round/>
            </a:ln>
            <a:effectLst/>
          </c:spPr>
          <c:marker>
            <c:symbol val="none"/>
          </c:marker>
          <c:cat>
            <c:multiLvlStrRef>
              <c:f>'Függelék ábra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'Függelék ábra 2.'!$I$13:$I$130</c:f>
              <c:numCache>
                <c:formatCode>General</c:formatCode>
                <c:ptCount val="118"/>
                <c:pt idx="3">
                  <c:v>3.9772761312837412E-2</c:v>
                </c:pt>
                <c:pt idx="4">
                  <c:v>3.7278622214277725E-2</c:v>
                </c:pt>
                <c:pt idx="5">
                  <c:v>3.7605358548649291E-2</c:v>
                </c:pt>
                <c:pt idx="6">
                  <c:v>3.4464496365938631E-2</c:v>
                </c:pt>
                <c:pt idx="7">
                  <c:v>3.6921250469382862E-2</c:v>
                </c:pt>
                <c:pt idx="8">
                  <c:v>3.6603727338761306E-2</c:v>
                </c:pt>
                <c:pt idx="9">
                  <c:v>3.7947748626824436E-2</c:v>
                </c:pt>
                <c:pt idx="10">
                  <c:v>3.7586197694204251E-2</c:v>
                </c:pt>
                <c:pt idx="11">
                  <c:v>3.7806777204544624E-2</c:v>
                </c:pt>
                <c:pt idx="12">
                  <c:v>4.6811290556169546E-2</c:v>
                </c:pt>
                <c:pt idx="13">
                  <c:v>4.7400005385977682E-2</c:v>
                </c:pt>
                <c:pt idx="14">
                  <c:v>4.7626327091484198E-2</c:v>
                </c:pt>
                <c:pt idx="15">
                  <c:v>4.7584067176890538E-2</c:v>
                </c:pt>
                <c:pt idx="16">
                  <c:v>4.6899375287641841E-2</c:v>
                </c:pt>
                <c:pt idx="17">
                  <c:v>4.6279175288453683E-2</c:v>
                </c:pt>
                <c:pt idx="18">
                  <c:v>4.1612620461319465E-2</c:v>
                </c:pt>
                <c:pt idx="19">
                  <c:v>4.5856445027886404E-2</c:v>
                </c:pt>
                <c:pt idx="20">
                  <c:v>4.6528308771858623E-2</c:v>
                </c:pt>
                <c:pt idx="21">
                  <c:v>4.7898973337578719E-2</c:v>
                </c:pt>
                <c:pt idx="22">
                  <c:v>3.9337266931613796E-2</c:v>
                </c:pt>
                <c:pt idx="23">
                  <c:v>4.0494013784132768E-2</c:v>
                </c:pt>
                <c:pt idx="24">
                  <c:v>4.1100063790253001E-2</c:v>
                </c:pt>
                <c:pt idx="25">
                  <c:v>4.2152639265975948E-2</c:v>
                </c:pt>
                <c:pt idx="26">
                  <c:v>3.986022425662681E-2</c:v>
                </c:pt>
                <c:pt idx="27">
                  <c:v>3.9731719689150832E-2</c:v>
                </c:pt>
                <c:pt idx="28">
                  <c:v>3.9073589819072108E-2</c:v>
                </c:pt>
                <c:pt idx="29">
                  <c:v>4.0613136879706559E-2</c:v>
                </c:pt>
                <c:pt idx="30">
                  <c:v>4.0788934825850685E-2</c:v>
                </c:pt>
                <c:pt idx="31">
                  <c:v>4.1032477770413224E-2</c:v>
                </c:pt>
                <c:pt idx="32">
                  <c:v>4.1317038778688191E-2</c:v>
                </c:pt>
                <c:pt idx="33">
                  <c:v>4.555326196981014E-2</c:v>
                </c:pt>
                <c:pt idx="34">
                  <c:v>4.3526234752109851E-2</c:v>
                </c:pt>
                <c:pt idx="35">
                  <c:v>4.4178040187170649E-2</c:v>
                </c:pt>
                <c:pt idx="36">
                  <c:v>4.5341224028253267E-2</c:v>
                </c:pt>
                <c:pt idx="37">
                  <c:v>4.6039724447088391E-2</c:v>
                </c:pt>
                <c:pt idx="38">
                  <c:v>4.8095924596376842E-2</c:v>
                </c:pt>
                <c:pt idx="39">
                  <c:v>4.8257486357453631E-2</c:v>
                </c:pt>
                <c:pt idx="40">
                  <c:v>4.7412434643651157E-2</c:v>
                </c:pt>
                <c:pt idx="41">
                  <c:v>4.6723036152334987E-2</c:v>
                </c:pt>
                <c:pt idx="42">
                  <c:v>4.4516013511886429E-2</c:v>
                </c:pt>
                <c:pt idx="43">
                  <c:v>4.4001669948334411E-2</c:v>
                </c:pt>
                <c:pt idx="44">
                  <c:v>4.6348018987741858E-2</c:v>
                </c:pt>
                <c:pt idx="45">
                  <c:v>5.2314368044538685E-2</c:v>
                </c:pt>
                <c:pt idx="46">
                  <c:v>4.7293695188505347E-2</c:v>
                </c:pt>
                <c:pt idx="47">
                  <c:v>4.2275749897526166E-2</c:v>
                </c:pt>
                <c:pt idx="48">
                  <c:v>4.2360289956546164E-2</c:v>
                </c:pt>
                <c:pt idx="49">
                  <c:v>4.3161114516021143E-2</c:v>
                </c:pt>
                <c:pt idx="50">
                  <c:v>5.9238876699356041E-2</c:v>
                </c:pt>
                <c:pt idx="51">
                  <c:v>5.7039855965109111E-2</c:v>
                </c:pt>
                <c:pt idx="52">
                  <c:v>4.3648872378697856E-2</c:v>
                </c:pt>
                <c:pt idx="53">
                  <c:v>4.3276219868512253E-2</c:v>
                </c:pt>
                <c:pt idx="54">
                  <c:v>4.3869183722543809E-2</c:v>
                </c:pt>
                <c:pt idx="55">
                  <c:v>4.3330574425450012E-2</c:v>
                </c:pt>
                <c:pt idx="56">
                  <c:v>4.3851608134068021E-2</c:v>
                </c:pt>
                <c:pt idx="57">
                  <c:v>4.3055268110025739E-2</c:v>
                </c:pt>
                <c:pt idx="58">
                  <c:v>4.2519885529806574E-2</c:v>
                </c:pt>
                <c:pt idx="59">
                  <c:v>4.2270383774417108E-2</c:v>
                </c:pt>
                <c:pt idx="60">
                  <c:v>4.2616977333142812E-2</c:v>
                </c:pt>
                <c:pt idx="61">
                  <c:v>4.2676002388480683E-2</c:v>
                </c:pt>
                <c:pt idx="62">
                  <c:v>4.2053438961218631E-2</c:v>
                </c:pt>
                <c:pt idx="63">
                  <c:v>5.1516978353062924E-2</c:v>
                </c:pt>
                <c:pt idx="64">
                  <c:v>5.1136276111704966E-2</c:v>
                </c:pt>
                <c:pt idx="65">
                  <c:v>5.1596853657303141E-2</c:v>
                </c:pt>
                <c:pt idx="66">
                  <c:v>4.6564122301490297E-2</c:v>
                </c:pt>
                <c:pt idx="67">
                  <c:v>4.5495288750869452E-2</c:v>
                </c:pt>
                <c:pt idx="68">
                  <c:v>4.5763224255758905E-2</c:v>
                </c:pt>
                <c:pt idx="69">
                  <c:v>4.5735604599995573E-2</c:v>
                </c:pt>
                <c:pt idx="70">
                  <c:v>4.5466666273168053E-2</c:v>
                </c:pt>
                <c:pt idx="71">
                  <c:v>4.5625306802984308E-2</c:v>
                </c:pt>
                <c:pt idx="72">
                  <c:v>4.5447301866490694E-2</c:v>
                </c:pt>
                <c:pt idx="73">
                  <c:v>4.5454532936266633E-2</c:v>
                </c:pt>
                <c:pt idx="74">
                  <c:v>4.452088625441164E-2</c:v>
                </c:pt>
                <c:pt idx="75">
                  <c:v>4.480176744961066E-2</c:v>
                </c:pt>
                <c:pt idx="76">
                  <c:v>4.4732357871420506E-2</c:v>
                </c:pt>
                <c:pt idx="77">
                  <c:v>4.3968529135558279E-2</c:v>
                </c:pt>
                <c:pt idx="78">
                  <c:v>4.3973694940428673E-2</c:v>
                </c:pt>
                <c:pt idx="79">
                  <c:v>4.3801360193217231E-2</c:v>
                </c:pt>
                <c:pt idx="80">
                  <c:v>4.3631173748231548E-2</c:v>
                </c:pt>
                <c:pt idx="81">
                  <c:v>4.2653671317405807E-2</c:v>
                </c:pt>
                <c:pt idx="82">
                  <c:v>4.2547477560209407E-2</c:v>
                </c:pt>
                <c:pt idx="83">
                  <c:v>4.3202010162697521E-2</c:v>
                </c:pt>
                <c:pt idx="84">
                  <c:v>4.3945999640765586E-2</c:v>
                </c:pt>
                <c:pt idx="85">
                  <c:v>4.3857688703045711E-2</c:v>
                </c:pt>
                <c:pt idx="86">
                  <c:v>4.3412230140825132E-2</c:v>
                </c:pt>
                <c:pt idx="87">
                  <c:v>4.2703516378210488E-2</c:v>
                </c:pt>
                <c:pt idx="88">
                  <c:v>4.2358683465832894E-2</c:v>
                </c:pt>
                <c:pt idx="89">
                  <c:v>4.0326319530259051E-2</c:v>
                </c:pt>
                <c:pt idx="90">
                  <c:v>3.9321814879864421E-2</c:v>
                </c:pt>
                <c:pt idx="91">
                  <c:v>3.9163225393169347E-2</c:v>
                </c:pt>
                <c:pt idx="92">
                  <c:v>3.892569606152424E-2</c:v>
                </c:pt>
                <c:pt idx="93">
                  <c:v>4.3694382493476853E-2</c:v>
                </c:pt>
                <c:pt idx="94">
                  <c:v>4.592481974203904E-2</c:v>
                </c:pt>
                <c:pt idx="95">
                  <c:v>4.6524790873924637E-2</c:v>
                </c:pt>
                <c:pt idx="96">
                  <c:v>4.5524750455810808E-2</c:v>
                </c:pt>
                <c:pt idx="97">
                  <c:v>5.0564468681312487E-2</c:v>
                </c:pt>
                <c:pt idx="98">
                  <c:v>5.0337098419533946E-2</c:v>
                </c:pt>
                <c:pt idx="99">
                  <c:v>5.2473680533752211E-2</c:v>
                </c:pt>
                <c:pt idx="100">
                  <c:v>5.4857988955995467E-2</c:v>
                </c:pt>
                <c:pt idx="101">
                  <c:v>5.5106713422781277E-2</c:v>
                </c:pt>
                <c:pt idx="102">
                  <c:v>4.9716032007688482E-2</c:v>
                </c:pt>
                <c:pt idx="103">
                  <c:v>4.6409271015978346E-2</c:v>
                </c:pt>
                <c:pt idx="104">
                  <c:v>4.6444246114942293E-2</c:v>
                </c:pt>
                <c:pt idx="105">
                  <c:v>4.7104089725673731E-2</c:v>
                </c:pt>
                <c:pt idx="106">
                  <c:v>4.5616228592357567E-2</c:v>
                </c:pt>
                <c:pt idx="107">
                  <c:v>4.3008525645375981E-2</c:v>
                </c:pt>
                <c:pt idx="108">
                  <c:v>4.4524883508509167E-2</c:v>
                </c:pt>
                <c:pt idx="109">
                  <c:v>4.3979520760840857E-2</c:v>
                </c:pt>
                <c:pt idx="110">
                  <c:v>4.4001746393215704E-2</c:v>
                </c:pt>
                <c:pt idx="111">
                  <c:v>4.3298465417502048E-2</c:v>
                </c:pt>
                <c:pt idx="112">
                  <c:v>3.9616442680933311E-2</c:v>
                </c:pt>
                <c:pt idx="113">
                  <c:v>3.821130961662908E-2</c:v>
                </c:pt>
                <c:pt idx="114">
                  <c:v>3.829139071584374E-2</c:v>
                </c:pt>
                <c:pt idx="115">
                  <c:v>3.7276020452827678E-2</c:v>
                </c:pt>
                <c:pt idx="116">
                  <c:v>4.16185260740135E-2</c:v>
                </c:pt>
                <c:pt idx="117">
                  <c:v>3.805497897953735E-2</c:v>
                </c:pt>
              </c:numCache>
            </c:numRef>
          </c:val>
          <c:smooth val="0"/>
          <c:extLst>
            <c:ext xmlns:c16="http://schemas.microsoft.com/office/drawing/2014/chart" uri="{C3380CC4-5D6E-409C-BE32-E72D297353CC}">
              <c16:uniqueId val="{00000003-4B66-4123-A21C-6EFCC2D33C1B}"/>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'Függelék ábra 2.'!$G$12</c:f>
              <c:strCache>
                <c:ptCount val="1"/>
                <c:pt idx="0">
                  <c:v>Villamosenergia (D35)</c:v>
                </c:pt>
              </c:strCache>
            </c:strRef>
          </c:tx>
          <c:spPr>
            <a:ln w="19050" cap="rnd">
              <a:solidFill>
                <a:srgbClr val="004E6F"/>
              </a:solidFill>
              <a:round/>
            </a:ln>
            <a:effectLst/>
          </c:spPr>
          <c:marker>
            <c:symbol val="none"/>
          </c:marker>
          <c:cat>
            <c:multiLvlStrRef>
              <c:f>'Függelék ábra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'Függelék ábra 2.'!$G$13:$G$130</c:f>
              <c:numCache>
                <c:formatCode>General</c:formatCode>
                <c:ptCount val="118"/>
                <c:pt idx="3">
                  <c:v>3.7519202244206351E-2</c:v>
                </c:pt>
                <c:pt idx="4">
                  <c:v>3.3205694368293515E-2</c:v>
                </c:pt>
                <c:pt idx="5">
                  <c:v>3.288460392729798E-2</c:v>
                </c:pt>
                <c:pt idx="6">
                  <c:v>3.4709009490863973E-2</c:v>
                </c:pt>
                <c:pt idx="7">
                  <c:v>3.4250211770960506E-2</c:v>
                </c:pt>
                <c:pt idx="8">
                  <c:v>3.6029564395974802E-2</c:v>
                </c:pt>
                <c:pt idx="9">
                  <c:v>3.4973912977651442E-2</c:v>
                </c:pt>
                <c:pt idx="10">
                  <c:v>3.4680048307906448E-2</c:v>
                </c:pt>
                <c:pt idx="11">
                  <c:v>3.3421368080647683E-2</c:v>
                </c:pt>
                <c:pt idx="12">
                  <c:v>3.5790835967857565E-2</c:v>
                </c:pt>
                <c:pt idx="13">
                  <c:v>3.3635730579567466E-2</c:v>
                </c:pt>
                <c:pt idx="14">
                  <c:v>3.3062477515032267E-2</c:v>
                </c:pt>
                <c:pt idx="15">
                  <c:v>3.2402739012521685E-2</c:v>
                </c:pt>
                <c:pt idx="16">
                  <c:v>3.2083905995137475E-2</c:v>
                </c:pt>
                <c:pt idx="17">
                  <c:v>3.1249842661273178E-2</c:v>
                </c:pt>
                <c:pt idx="18">
                  <c:v>2.9624043078357688E-2</c:v>
                </c:pt>
                <c:pt idx="19">
                  <c:v>2.7990966358206585E-2</c:v>
                </c:pt>
                <c:pt idx="20">
                  <c:v>2.6964560497323459E-2</c:v>
                </c:pt>
                <c:pt idx="21">
                  <c:v>2.9519446552129375E-2</c:v>
                </c:pt>
                <c:pt idx="22">
                  <c:v>2.8257983638451663E-2</c:v>
                </c:pt>
                <c:pt idx="23">
                  <c:v>2.9715837502173881E-2</c:v>
                </c:pt>
                <c:pt idx="24">
                  <c:v>3.0394549183095063E-2</c:v>
                </c:pt>
                <c:pt idx="25">
                  <c:v>2.7837928793336218E-2</c:v>
                </c:pt>
                <c:pt idx="26">
                  <c:v>2.5018377870042401E-2</c:v>
                </c:pt>
                <c:pt idx="27">
                  <c:v>2.6136947586030596E-2</c:v>
                </c:pt>
                <c:pt idx="28">
                  <c:v>2.7439427758144376E-2</c:v>
                </c:pt>
                <c:pt idx="29">
                  <c:v>2.611706443038242E-2</c:v>
                </c:pt>
                <c:pt idx="30">
                  <c:v>2.5512782455679724E-2</c:v>
                </c:pt>
                <c:pt idx="31">
                  <c:v>2.5997894479881035E-2</c:v>
                </c:pt>
                <c:pt idx="32">
                  <c:v>2.3916907158619743E-2</c:v>
                </c:pt>
                <c:pt idx="33">
                  <c:v>2.4150955014560115E-2</c:v>
                </c:pt>
                <c:pt idx="34">
                  <c:v>2.4160055525459308E-2</c:v>
                </c:pt>
                <c:pt idx="35">
                  <c:v>2.3551076338333244E-2</c:v>
                </c:pt>
                <c:pt idx="36">
                  <c:v>2.3830504122308974E-2</c:v>
                </c:pt>
                <c:pt idx="37">
                  <c:v>2.015108897388955E-2</c:v>
                </c:pt>
                <c:pt idx="38">
                  <c:v>1.8545843046126078E-2</c:v>
                </c:pt>
                <c:pt idx="39">
                  <c:v>2.0692946937676523E-2</c:v>
                </c:pt>
                <c:pt idx="40">
                  <c:v>1.7256591775025969E-2</c:v>
                </c:pt>
                <c:pt idx="41">
                  <c:v>1.6518212015464641E-2</c:v>
                </c:pt>
                <c:pt idx="42">
                  <c:v>1.6319891562681425E-2</c:v>
                </c:pt>
                <c:pt idx="43">
                  <c:v>1.6793702435340115E-2</c:v>
                </c:pt>
                <c:pt idx="44">
                  <c:v>1.8530072298757506E-2</c:v>
                </c:pt>
                <c:pt idx="45">
                  <c:v>1.7448112903891783E-2</c:v>
                </c:pt>
                <c:pt idx="46">
                  <c:v>1.9705081182464512E-2</c:v>
                </c:pt>
                <c:pt idx="47">
                  <c:v>2.1201212648373394E-2</c:v>
                </c:pt>
                <c:pt idx="48">
                  <c:v>2.3842197267969874E-2</c:v>
                </c:pt>
                <c:pt idx="49">
                  <c:v>2.4797219709024682E-2</c:v>
                </c:pt>
                <c:pt idx="50">
                  <c:v>2.2942032877604171E-2</c:v>
                </c:pt>
                <c:pt idx="51">
                  <c:v>1.9755890771014036E-2</c:v>
                </c:pt>
                <c:pt idx="52">
                  <c:v>1.8538379740966851E-2</c:v>
                </c:pt>
                <c:pt idx="53">
                  <c:v>1.6261517779843478E-2</c:v>
                </c:pt>
                <c:pt idx="54">
                  <c:v>1.6523744031317626E-2</c:v>
                </c:pt>
                <c:pt idx="55">
                  <c:v>1.5172097295112699E-2</c:v>
                </c:pt>
                <c:pt idx="56">
                  <c:v>1.5754658467778983E-2</c:v>
                </c:pt>
                <c:pt idx="57">
                  <c:v>1.582627704217646E-2</c:v>
                </c:pt>
                <c:pt idx="58">
                  <c:v>1.558442911242337E-2</c:v>
                </c:pt>
                <c:pt idx="59">
                  <c:v>1.9966887800210546E-2</c:v>
                </c:pt>
                <c:pt idx="60">
                  <c:v>2.351155757602507E-2</c:v>
                </c:pt>
                <c:pt idx="61">
                  <c:v>2.4974381113556918E-2</c:v>
                </c:pt>
                <c:pt idx="62">
                  <c:v>2.0352689063755945E-2</c:v>
                </c:pt>
                <c:pt idx="63">
                  <c:v>1.8366972486443225E-2</c:v>
                </c:pt>
                <c:pt idx="64">
                  <c:v>1.8639311796623068E-2</c:v>
                </c:pt>
                <c:pt idx="65">
                  <c:v>1.6944668868382244E-2</c:v>
                </c:pt>
                <c:pt idx="66">
                  <c:v>1.6035754923815228E-2</c:v>
                </c:pt>
                <c:pt idx="67">
                  <c:v>1.5393097704716202E-2</c:v>
                </c:pt>
                <c:pt idx="68">
                  <c:v>1.603898470188718E-2</c:v>
                </c:pt>
                <c:pt idx="69">
                  <c:v>1.5262585282708985E-2</c:v>
                </c:pt>
                <c:pt idx="70">
                  <c:v>1.2908544091437477E-2</c:v>
                </c:pt>
                <c:pt idx="71">
                  <c:v>1.5567471526199247E-2</c:v>
                </c:pt>
                <c:pt idx="72">
                  <c:v>1.4759741346152955E-2</c:v>
                </c:pt>
                <c:pt idx="73">
                  <c:v>1.5930488007440628E-2</c:v>
                </c:pt>
                <c:pt idx="74">
                  <c:v>1.5972938878323673E-2</c:v>
                </c:pt>
                <c:pt idx="75">
                  <c:v>1.5916442023219551E-2</c:v>
                </c:pt>
                <c:pt idx="76">
                  <c:v>1.7640791437712144E-2</c:v>
                </c:pt>
                <c:pt idx="77">
                  <c:v>1.6771551139364887E-2</c:v>
                </c:pt>
                <c:pt idx="78">
                  <c:v>1.6087534531602499E-2</c:v>
                </c:pt>
                <c:pt idx="79">
                  <c:v>1.6772426706033638E-2</c:v>
                </c:pt>
                <c:pt idx="80">
                  <c:v>1.6928493962228518E-2</c:v>
                </c:pt>
                <c:pt idx="81">
                  <c:v>1.5861091849501158E-2</c:v>
                </c:pt>
                <c:pt idx="82">
                  <c:v>1.5723801114235596E-2</c:v>
                </c:pt>
                <c:pt idx="83">
                  <c:v>1.9070908281936225E-2</c:v>
                </c:pt>
                <c:pt idx="84">
                  <c:v>1.9658631759353777E-2</c:v>
                </c:pt>
                <c:pt idx="85">
                  <c:v>2.1121430781508181E-2</c:v>
                </c:pt>
                <c:pt idx="86">
                  <c:v>2.232130538863009E-2</c:v>
                </c:pt>
                <c:pt idx="87">
                  <c:v>2.4248620205712779E-2</c:v>
                </c:pt>
                <c:pt idx="88">
                  <c:v>2.4953183991052782E-2</c:v>
                </c:pt>
                <c:pt idx="89">
                  <c:v>2.4853701906394406E-2</c:v>
                </c:pt>
                <c:pt idx="90">
                  <c:v>2.4113092958241416E-2</c:v>
                </c:pt>
                <c:pt idx="91">
                  <c:v>2.410421972901804E-2</c:v>
                </c:pt>
                <c:pt idx="92">
                  <c:v>2.3305593636961941E-2</c:v>
                </c:pt>
                <c:pt idx="93">
                  <c:v>2.2824386802068192E-2</c:v>
                </c:pt>
                <c:pt idx="94">
                  <c:v>2.4068760358191076E-2</c:v>
                </c:pt>
                <c:pt idx="95">
                  <c:v>2.6573219012064279E-2</c:v>
                </c:pt>
                <c:pt idx="96">
                  <c:v>2.695672754161205E-2</c:v>
                </c:pt>
                <c:pt idx="97">
                  <c:v>2.7202231337198061E-2</c:v>
                </c:pt>
                <c:pt idx="98">
                  <c:v>2.7686021729027826E-2</c:v>
                </c:pt>
                <c:pt idx="99">
                  <c:v>2.748022372636608E-2</c:v>
                </c:pt>
                <c:pt idx="100">
                  <c:v>2.7008221597657651E-2</c:v>
                </c:pt>
                <c:pt idx="101">
                  <c:v>2.7409538776750998E-2</c:v>
                </c:pt>
                <c:pt idx="102">
                  <c:v>2.6697312239415478E-2</c:v>
                </c:pt>
                <c:pt idx="103">
                  <c:v>2.8648262860522695E-2</c:v>
                </c:pt>
                <c:pt idx="104">
                  <c:v>2.7490075735060515E-2</c:v>
                </c:pt>
                <c:pt idx="105">
                  <c:v>2.7598744770624552E-2</c:v>
                </c:pt>
                <c:pt idx="106">
                  <c:v>2.9346305127275117E-2</c:v>
                </c:pt>
                <c:pt idx="107">
                  <c:v>3.0566868502326785E-2</c:v>
                </c:pt>
                <c:pt idx="108">
                  <c:v>3.1512338500728911E-2</c:v>
                </c:pt>
                <c:pt idx="109">
                  <c:v>3.1730415590008984E-2</c:v>
                </c:pt>
                <c:pt idx="110">
                  <c:v>3.0913782340260931E-2</c:v>
                </c:pt>
                <c:pt idx="111">
                  <c:v>3.0154231862898853E-2</c:v>
                </c:pt>
                <c:pt idx="112">
                  <c:v>3.0793947303418261E-2</c:v>
                </c:pt>
                <c:pt idx="113">
                  <c:v>3.1405964536997524E-2</c:v>
                </c:pt>
                <c:pt idx="114">
                  <c:v>3.289472054609234E-2</c:v>
                </c:pt>
                <c:pt idx="115">
                  <c:v>3.3194671667283578E-2</c:v>
                </c:pt>
                <c:pt idx="116">
                  <c:v>3.3608151037992626E-2</c:v>
                </c:pt>
                <c:pt idx="117">
                  <c:v>3.3209579292911261E-2</c:v>
                </c:pt>
              </c:numCache>
            </c:numRef>
          </c:val>
          <c:smooth val="0"/>
          <c:extLst>
            <c:ext xmlns:c16="http://schemas.microsoft.com/office/drawing/2014/chart" uri="{C3380CC4-5D6E-409C-BE32-E72D297353CC}">
              <c16:uniqueId val="{00000004-4B66-4123-A21C-6EFCC2D33C1B}"/>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noMultiLvlLbl val="0"/>
      </c:catAx>
      <c:valAx>
        <c:axId val="1353452520"/>
        <c:scaling>
          <c:orientation val="minMax"/>
          <c:max val="7.0000000000000007E-2"/>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valAx>
      <c:valAx>
        <c:axId val="786553112"/>
        <c:scaling>
          <c:orientation val="minMax"/>
          <c:max val="7.0000000000000007E-2"/>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no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45015052070771E-2"/>
          <c:y val="0.15499676701318668"/>
          <c:w val="0.81310996989585849"/>
          <c:h val="0.48959407991626752"/>
        </c:manualLayout>
      </c:layout>
      <c:lineChart>
        <c:grouping val="standard"/>
        <c:varyColors val="0"/>
        <c:ser>
          <c:idx val="0"/>
          <c:order val="0"/>
          <c:tx>
            <c:strRef>
              <c:f>'Függelék ábra 2.'!$E$11</c:f>
              <c:strCache>
                <c:ptCount val="1"/>
                <c:pt idx="0">
                  <c:v>Agricultural (A01)</c:v>
                </c:pt>
              </c:strCache>
            </c:strRef>
          </c:tx>
          <c:spPr>
            <a:ln w="19050" cap="rnd">
              <a:solidFill>
                <a:srgbClr val="70AD47"/>
              </a:solidFill>
              <a:round/>
            </a:ln>
            <a:effectLst/>
          </c:spPr>
          <c:marker>
            <c:symbol val="none"/>
          </c:marker>
          <c:cat>
            <c:multiLvlStrRef>
              <c:f>'Függelék ábra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'Függelék ábra 2.'!$E$13:$E$130</c:f>
              <c:numCache>
                <c:formatCode>General</c:formatCode>
                <c:ptCount val="118"/>
                <c:pt idx="3">
                  <c:v>3.0219748729813551E-2</c:v>
                </c:pt>
                <c:pt idx="4">
                  <c:v>3.0047572817707278E-2</c:v>
                </c:pt>
                <c:pt idx="5">
                  <c:v>3.2619863831245918E-2</c:v>
                </c:pt>
                <c:pt idx="6">
                  <c:v>3.4773931290461663E-2</c:v>
                </c:pt>
                <c:pt idx="7">
                  <c:v>3.4166095253844418E-2</c:v>
                </c:pt>
                <c:pt idx="8">
                  <c:v>3.5197771512964666E-2</c:v>
                </c:pt>
                <c:pt idx="9">
                  <c:v>3.6515115427067597E-2</c:v>
                </c:pt>
                <c:pt idx="10">
                  <c:v>3.6464586774365385E-2</c:v>
                </c:pt>
                <c:pt idx="11">
                  <c:v>3.7156284079429412E-2</c:v>
                </c:pt>
                <c:pt idx="12">
                  <c:v>3.7083336608428254E-2</c:v>
                </c:pt>
                <c:pt idx="13">
                  <c:v>3.6809924920615363E-2</c:v>
                </c:pt>
                <c:pt idx="14">
                  <c:v>3.6783720435801671E-2</c:v>
                </c:pt>
                <c:pt idx="15">
                  <c:v>3.8418696034560301E-2</c:v>
                </c:pt>
                <c:pt idx="16">
                  <c:v>3.967231305165609E-2</c:v>
                </c:pt>
                <c:pt idx="17">
                  <c:v>4.0862700466485456E-2</c:v>
                </c:pt>
                <c:pt idx="18">
                  <c:v>4.2050517240702447E-2</c:v>
                </c:pt>
                <c:pt idx="19">
                  <c:v>4.3956009092965612E-2</c:v>
                </c:pt>
                <c:pt idx="20">
                  <c:v>4.5821731272061399E-2</c:v>
                </c:pt>
                <c:pt idx="21">
                  <c:v>4.6873594169352738E-2</c:v>
                </c:pt>
                <c:pt idx="22">
                  <c:v>4.5933734620900758E-2</c:v>
                </c:pt>
                <c:pt idx="23">
                  <c:v>4.5733384516684336E-2</c:v>
                </c:pt>
                <c:pt idx="24">
                  <c:v>4.4308493946001427E-2</c:v>
                </c:pt>
                <c:pt idx="25">
                  <c:v>4.3351290152818266E-2</c:v>
                </c:pt>
                <c:pt idx="26">
                  <c:v>4.201238673332202E-2</c:v>
                </c:pt>
                <c:pt idx="27">
                  <c:v>4.2518802766836332E-2</c:v>
                </c:pt>
                <c:pt idx="28">
                  <c:v>4.4133387249395015E-2</c:v>
                </c:pt>
                <c:pt idx="29">
                  <c:v>4.5496706875424266E-2</c:v>
                </c:pt>
                <c:pt idx="30">
                  <c:v>4.7142622681504279E-2</c:v>
                </c:pt>
                <c:pt idx="31">
                  <c:v>4.8127426598908167E-2</c:v>
                </c:pt>
                <c:pt idx="32">
                  <c:v>4.8947166504202728E-2</c:v>
                </c:pt>
                <c:pt idx="33">
                  <c:v>4.9050871623815974E-2</c:v>
                </c:pt>
                <c:pt idx="34">
                  <c:v>4.8424507736173301E-2</c:v>
                </c:pt>
                <c:pt idx="35">
                  <c:v>4.8205151034541691E-2</c:v>
                </c:pt>
                <c:pt idx="36">
                  <c:v>4.9669995291224386E-2</c:v>
                </c:pt>
                <c:pt idx="37">
                  <c:v>4.8828644662709801E-2</c:v>
                </c:pt>
                <c:pt idx="38">
                  <c:v>4.882536964400154E-2</c:v>
                </c:pt>
                <c:pt idx="39">
                  <c:v>4.8780177107487013E-2</c:v>
                </c:pt>
                <c:pt idx="40">
                  <c:v>4.9263272337072637E-2</c:v>
                </c:pt>
                <c:pt idx="41">
                  <c:v>4.9781713836918359E-2</c:v>
                </c:pt>
                <c:pt idx="42">
                  <c:v>5.2233246250037488E-2</c:v>
                </c:pt>
                <c:pt idx="43">
                  <c:v>5.2848212340206029E-2</c:v>
                </c:pt>
                <c:pt idx="44">
                  <c:v>5.338011401402866E-2</c:v>
                </c:pt>
                <c:pt idx="45">
                  <c:v>5.3438956037228848E-2</c:v>
                </c:pt>
                <c:pt idx="46">
                  <c:v>5.284876293860629E-2</c:v>
                </c:pt>
                <c:pt idx="47">
                  <c:v>5.3243769167379794E-2</c:v>
                </c:pt>
                <c:pt idx="48">
                  <c:v>5.2893617483061164E-2</c:v>
                </c:pt>
                <c:pt idx="49">
                  <c:v>5.2878208045306171E-2</c:v>
                </c:pt>
                <c:pt idx="50">
                  <c:v>5.1414341654322765E-2</c:v>
                </c:pt>
                <c:pt idx="51">
                  <c:v>5.2101580285347962E-2</c:v>
                </c:pt>
                <c:pt idx="52">
                  <c:v>5.2610977255419231E-2</c:v>
                </c:pt>
                <c:pt idx="53">
                  <c:v>5.3116873294082219E-2</c:v>
                </c:pt>
                <c:pt idx="54">
                  <c:v>5.3736025176675341E-2</c:v>
                </c:pt>
                <c:pt idx="55">
                  <c:v>5.472372207916798E-2</c:v>
                </c:pt>
                <c:pt idx="56">
                  <c:v>5.4637645426570493E-2</c:v>
                </c:pt>
                <c:pt idx="57">
                  <c:v>5.4073174437083649E-2</c:v>
                </c:pt>
                <c:pt idx="58">
                  <c:v>5.2795738910721576E-2</c:v>
                </c:pt>
                <c:pt idx="59">
                  <c:v>4.9810754435913096E-2</c:v>
                </c:pt>
                <c:pt idx="60">
                  <c:v>4.925176173582882E-2</c:v>
                </c:pt>
                <c:pt idx="61">
                  <c:v>4.8765439660506532E-2</c:v>
                </c:pt>
                <c:pt idx="62">
                  <c:v>4.8348430055017495E-2</c:v>
                </c:pt>
                <c:pt idx="63">
                  <c:v>4.653043495782333E-2</c:v>
                </c:pt>
                <c:pt idx="64">
                  <c:v>4.7728091261253783E-2</c:v>
                </c:pt>
                <c:pt idx="65">
                  <c:v>4.7694520439377941E-2</c:v>
                </c:pt>
                <c:pt idx="66">
                  <c:v>4.8117951614169867E-2</c:v>
                </c:pt>
                <c:pt idx="67">
                  <c:v>4.8377056101672963E-2</c:v>
                </c:pt>
                <c:pt idx="68">
                  <c:v>4.8132799485915839E-2</c:v>
                </c:pt>
                <c:pt idx="69">
                  <c:v>4.7131797098837115E-2</c:v>
                </c:pt>
                <c:pt idx="70">
                  <c:v>4.5022894304832403E-2</c:v>
                </c:pt>
                <c:pt idx="71">
                  <c:v>4.4195130799219114E-2</c:v>
                </c:pt>
                <c:pt idx="72">
                  <c:v>4.1786259186804946E-2</c:v>
                </c:pt>
                <c:pt idx="73">
                  <c:v>4.1711547232075624E-2</c:v>
                </c:pt>
                <c:pt idx="74">
                  <c:v>4.1226731302162499E-2</c:v>
                </c:pt>
                <c:pt idx="75">
                  <c:v>4.0891630642586586E-2</c:v>
                </c:pt>
                <c:pt idx="76">
                  <c:v>4.1607153428750959E-2</c:v>
                </c:pt>
                <c:pt idx="77">
                  <c:v>4.2330156486760501E-2</c:v>
                </c:pt>
                <c:pt idx="78">
                  <c:v>4.2518932955560258E-2</c:v>
                </c:pt>
                <c:pt idx="79">
                  <c:v>4.2698598483235511E-2</c:v>
                </c:pt>
                <c:pt idx="80">
                  <c:v>4.2912221209598707E-2</c:v>
                </c:pt>
                <c:pt idx="81">
                  <c:v>4.1844665809383653E-2</c:v>
                </c:pt>
                <c:pt idx="82">
                  <c:v>4.2181537789987046E-2</c:v>
                </c:pt>
                <c:pt idx="83">
                  <c:v>4.2724607824814471E-2</c:v>
                </c:pt>
                <c:pt idx="84">
                  <c:v>4.1951977854099744E-2</c:v>
                </c:pt>
                <c:pt idx="85">
                  <c:v>4.2139939269772407E-2</c:v>
                </c:pt>
                <c:pt idx="86">
                  <c:v>4.1996988450619555E-2</c:v>
                </c:pt>
                <c:pt idx="87">
                  <c:v>4.191327664467389E-2</c:v>
                </c:pt>
                <c:pt idx="88">
                  <c:v>4.2582952546096765E-2</c:v>
                </c:pt>
                <c:pt idx="89">
                  <c:v>4.2313537268730217E-2</c:v>
                </c:pt>
                <c:pt idx="90">
                  <c:v>4.2564719494807217E-2</c:v>
                </c:pt>
                <c:pt idx="91">
                  <c:v>4.2732948954675706E-2</c:v>
                </c:pt>
                <c:pt idx="92">
                  <c:v>4.2899038424289056E-2</c:v>
                </c:pt>
                <c:pt idx="93">
                  <c:v>4.1491298846356627E-2</c:v>
                </c:pt>
                <c:pt idx="94">
                  <c:v>4.077645109404418E-2</c:v>
                </c:pt>
                <c:pt idx="95">
                  <c:v>4.0588151241085453E-2</c:v>
                </c:pt>
                <c:pt idx="96">
                  <c:v>3.9980907941977527E-2</c:v>
                </c:pt>
                <c:pt idx="97">
                  <c:v>3.9234749069032772E-2</c:v>
                </c:pt>
                <c:pt idx="98">
                  <c:v>3.7459109810095877E-2</c:v>
                </c:pt>
                <c:pt idx="99">
                  <c:v>3.8500370175697539E-2</c:v>
                </c:pt>
                <c:pt idx="100">
                  <c:v>3.9273307595686258E-2</c:v>
                </c:pt>
                <c:pt idx="101">
                  <c:v>3.9915479544232156E-2</c:v>
                </c:pt>
                <c:pt idx="102">
                  <c:v>4.1195216625553283E-2</c:v>
                </c:pt>
                <c:pt idx="103">
                  <c:v>4.1532213710474615E-2</c:v>
                </c:pt>
                <c:pt idx="104">
                  <c:v>4.2523105899405639E-2</c:v>
                </c:pt>
                <c:pt idx="105">
                  <c:v>4.2705780248120599E-2</c:v>
                </c:pt>
                <c:pt idx="106">
                  <c:v>4.1782660280492441E-2</c:v>
                </c:pt>
                <c:pt idx="107">
                  <c:v>4.074943332788699E-2</c:v>
                </c:pt>
                <c:pt idx="108">
                  <c:v>4.2453044952040934E-2</c:v>
                </c:pt>
                <c:pt idx="109">
                  <c:v>4.192606675631521E-2</c:v>
                </c:pt>
                <c:pt idx="110">
                  <c:v>4.2105639754913521E-2</c:v>
                </c:pt>
                <c:pt idx="111">
                  <c:v>4.4266122158752044E-2</c:v>
                </c:pt>
                <c:pt idx="112">
                  <c:v>4.555681293619248E-2</c:v>
                </c:pt>
                <c:pt idx="113">
                  <c:v>4.6130711561664768E-2</c:v>
                </c:pt>
                <c:pt idx="114">
                  <c:v>4.6128239144528738E-2</c:v>
                </c:pt>
                <c:pt idx="115">
                  <c:v>4.7409382994311688E-2</c:v>
                </c:pt>
                <c:pt idx="116">
                  <c:v>4.7988717858450547E-2</c:v>
                </c:pt>
                <c:pt idx="117">
                  <c:v>4.7811343575730969E-2</c:v>
                </c:pt>
              </c:numCache>
            </c:numRef>
          </c:val>
          <c:smooth val="0"/>
          <c:extLst>
            <c:ext xmlns:c16="http://schemas.microsoft.com/office/drawing/2014/chart" uri="{C3380CC4-5D6E-409C-BE32-E72D297353CC}">
              <c16:uniqueId val="{00000000-7703-4074-81A3-276B4444BBB6}"/>
            </c:ext>
          </c:extLst>
        </c:ser>
        <c:ser>
          <c:idx val="1"/>
          <c:order val="1"/>
          <c:tx>
            <c:strRef>
              <c:f>'Függelék ábra 2.'!$F$11</c:f>
              <c:strCache>
                <c:ptCount val="1"/>
                <c:pt idx="0">
                  <c:v>Chemical industry (C20)</c:v>
                </c:pt>
              </c:strCache>
            </c:strRef>
          </c:tx>
          <c:spPr>
            <a:ln w="19050" cap="rnd">
              <a:solidFill>
                <a:srgbClr val="A40000"/>
              </a:solidFill>
              <a:round/>
            </a:ln>
            <a:effectLst/>
          </c:spPr>
          <c:marker>
            <c:symbol val="none"/>
          </c:marker>
          <c:cat>
            <c:multiLvlStrRef>
              <c:f>'Függelék ábra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'Függelék ábra 2.'!$F$13:$F$130</c:f>
              <c:numCache>
                <c:formatCode>General</c:formatCode>
                <c:ptCount val="118"/>
                <c:pt idx="3">
                  <c:v>3.3541511568035793E-3</c:v>
                </c:pt>
                <c:pt idx="4">
                  <c:v>5.6322036022963306E-3</c:v>
                </c:pt>
                <c:pt idx="5">
                  <c:v>5.649650129850874E-3</c:v>
                </c:pt>
                <c:pt idx="6">
                  <c:v>5.840750949656158E-3</c:v>
                </c:pt>
                <c:pt idx="7">
                  <c:v>5.8062274755097468E-3</c:v>
                </c:pt>
                <c:pt idx="8">
                  <c:v>6.1862442964309193E-3</c:v>
                </c:pt>
                <c:pt idx="9">
                  <c:v>7.044957424741826E-3</c:v>
                </c:pt>
                <c:pt idx="10">
                  <c:v>6.922884506831796E-3</c:v>
                </c:pt>
                <c:pt idx="11">
                  <c:v>8.0225501580375846E-3</c:v>
                </c:pt>
                <c:pt idx="12">
                  <c:v>7.5510154341422199E-3</c:v>
                </c:pt>
                <c:pt idx="13">
                  <c:v>7.6992157623123727E-3</c:v>
                </c:pt>
                <c:pt idx="14">
                  <c:v>8.0683612893443016E-3</c:v>
                </c:pt>
                <c:pt idx="15">
                  <c:v>7.998195103106686E-3</c:v>
                </c:pt>
                <c:pt idx="16">
                  <c:v>7.6013190616534172E-3</c:v>
                </c:pt>
                <c:pt idx="17">
                  <c:v>7.5423536600110674E-3</c:v>
                </c:pt>
                <c:pt idx="18">
                  <c:v>1.0797071610079211E-2</c:v>
                </c:pt>
                <c:pt idx="19">
                  <c:v>1.0506443567851268E-2</c:v>
                </c:pt>
                <c:pt idx="20">
                  <c:v>1.0751310004380326E-2</c:v>
                </c:pt>
                <c:pt idx="21">
                  <c:v>1.1188415821228904E-2</c:v>
                </c:pt>
                <c:pt idx="22">
                  <c:v>1.1389865964027837E-2</c:v>
                </c:pt>
                <c:pt idx="23">
                  <c:v>1.1848063648648944E-2</c:v>
                </c:pt>
                <c:pt idx="24">
                  <c:v>1.1975668816924068E-2</c:v>
                </c:pt>
                <c:pt idx="25">
                  <c:v>1.17137717155128E-2</c:v>
                </c:pt>
                <c:pt idx="26">
                  <c:v>6.367298947680157E-2</c:v>
                </c:pt>
                <c:pt idx="27">
                  <c:v>6.3736716946198105E-2</c:v>
                </c:pt>
                <c:pt idx="28">
                  <c:v>6.3863719268576785E-2</c:v>
                </c:pt>
                <c:pt idx="29">
                  <c:v>5.5025631689914221E-2</c:v>
                </c:pt>
                <c:pt idx="30">
                  <c:v>5.1128817727993658E-2</c:v>
                </c:pt>
                <c:pt idx="31">
                  <c:v>5.2523442050038373E-2</c:v>
                </c:pt>
                <c:pt idx="32">
                  <c:v>5.248686222867107E-2</c:v>
                </c:pt>
                <c:pt idx="33">
                  <c:v>4.9218742306776968E-2</c:v>
                </c:pt>
                <c:pt idx="34">
                  <c:v>4.9239632919336883E-2</c:v>
                </c:pt>
                <c:pt idx="35">
                  <c:v>5.6475562150081163E-2</c:v>
                </c:pt>
                <c:pt idx="36">
                  <c:v>1.7324890382394049E-2</c:v>
                </c:pt>
                <c:pt idx="37">
                  <c:v>1.721177372128091E-2</c:v>
                </c:pt>
                <c:pt idx="38">
                  <c:v>1.8183343881685278E-2</c:v>
                </c:pt>
                <c:pt idx="39">
                  <c:v>1.8169424884437541E-2</c:v>
                </c:pt>
                <c:pt idx="40">
                  <c:v>1.8302661008520217E-2</c:v>
                </c:pt>
                <c:pt idx="41">
                  <c:v>1.8505751621687664E-2</c:v>
                </c:pt>
                <c:pt idx="42">
                  <c:v>1.8469030742498522E-2</c:v>
                </c:pt>
                <c:pt idx="43">
                  <c:v>1.7955841810678139E-2</c:v>
                </c:pt>
                <c:pt idx="44">
                  <c:v>1.8445228160882281E-2</c:v>
                </c:pt>
                <c:pt idx="45">
                  <c:v>2.2017374467957783E-2</c:v>
                </c:pt>
                <c:pt idx="46">
                  <c:v>2.2275439688817185E-2</c:v>
                </c:pt>
                <c:pt idx="47">
                  <c:v>2.2199536605449006E-2</c:v>
                </c:pt>
                <c:pt idx="48">
                  <c:v>2.1727227336458637E-2</c:v>
                </c:pt>
                <c:pt idx="49">
                  <c:v>2.3518090387378603E-2</c:v>
                </c:pt>
                <c:pt idx="50">
                  <c:v>2.2916378214264267E-2</c:v>
                </c:pt>
                <c:pt idx="51">
                  <c:v>2.3181090382628125E-2</c:v>
                </c:pt>
                <c:pt idx="52">
                  <c:v>2.3381576810743241E-2</c:v>
                </c:pt>
                <c:pt idx="53">
                  <c:v>2.5091237175173375E-2</c:v>
                </c:pt>
                <c:pt idx="54">
                  <c:v>2.2412539571217097E-2</c:v>
                </c:pt>
                <c:pt idx="55">
                  <c:v>2.2497168236770226E-2</c:v>
                </c:pt>
                <c:pt idx="56">
                  <c:v>2.0469438456349028E-2</c:v>
                </c:pt>
                <c:pt idx="57">
                  <c:v>1.810895985019435E-2</c:v>
                </c:pt>
                <c:pt idx="58">
                  <c:v>2.0225291496454283E-2</c:v>
                </c:pt>
                <c:pt idx="59">
                  <c:v>1.9980849578288426E-2</c:v>
                </c:pt>
                <c:pt idx="60">
                  <c:v>2.004143002583237E-2</c:v>
                </c:pt>
                <c:pt idx="61">
                  <c:v>1.9575061829226782E-2</c:v>
                </c:pt>
                <c:pt idx="62">
                  <c:v>2.7476379810973287E-2</c:v>
                </c:pt>
                <c:pt idx="63">
                  <c:v>2.600764722187331E-2</c:v>
                </c:pt>
                <c:pt idx="64">
                  <c:v>2.6173700705957623E-2</c:v>
                </c:pt>
                <c:pt idx="65">
                  <c:v>2.60507286426526E-2</c:v>
                </c:pt>
                <c:pt idx="66">
                  <c:v>2.5381103083235771E-2</c:v>
                </c:pt>
                <c:pt idx="67">
                  <c:v>2.4921794624881134E-2</c:v>
                </c:pt>
                <c:pt idx="68">
                  <c:v>2.5111540215374463E-2</c:v>
                </c:pt>
                <c:pt idx="69">
                  <c:v>1.5770798969827846E-2</c:v>
                </c:pt>
                <c:pt idx="70">
                  <c:v>1.3484258585867876E-2</c:v>
                </c:pt>
                <c:pt idx="71">
                  <c:v>1.3699603239261166E-2</c:v>
                </c:pt>
                <c:pt idx="72">
                  <c:v>1.3390500678493405E-2</c:v>
                </c:pt>
                <c:pt idx="73">
                  <c:v>1.3655972846022154E-2</c:v>
                </c:pt>
                <c:pt idx="74">
                  <c:v>1.3508310116075789E-2</c:v>
                </c:pt>
                <c:pt idx="75">
                  <c:v>1.4272738337385283E-2</c:v>
                </c:pt>
                <c:pt idx="76">
                  <c:v>1.4144838464369581E-2</c:v>
                </c:pt>
                <c:pt idx="77">
                  <c:v>1.4133858616689079E-2</c:v>
                </c:pt>
                <c:pt idx="78">
                  <c:v>1.3794311013740094E-2</c:v>
                </c:pt>
                <c:pt idx="79">
                  <c:v>1.2910164439640178E-2</c:v>
                </c:pt>
                <c:pt idx="80">
                  <c:v>1.2912050106952132E-2</c:v>
                </c:pt>
                <c:pt idx="81">
                  <c:v>1.4005495918158825E-2</c:v>
                </c:pt>
                <c:pt idx="82">
                  <c:v>1.3533870418524885E-2</c:v>
                </c:pt>
                <c:pt idx="83">
                  <c:v>1.4315850495710287E-2</c:v>
                </c:pt>
                <c:pt idx="84">
                  <c:v>1.405341045445461E-2</c:v>
                </c:pt>
                <c:pt idx="85">
                  <c:v>1.521555443051212E-2</c:v>
                </c:pt>
                <c:pt idx="86">
                  <c:v>1.5240374571338044E-2</c:v>
                </c:pt>
                <c:pt idx="87">
                  <c:v>2.2098557658135485E-2</c:v>
                </c:pt>
                <c:pt idx="88">
                  <c:v>2.0954730980061516E-2</c:v>
                </c:pt>
                <c:pt idx="89">
                  <c:v>2.1506095184610489E-2</c:v>
                </c:pt>
                <c:pt idx="90">
                  <c:v>2.3209192886393976E-2</c:v>
                </c:pt>
                <c:pt idx="91">
                  <c:v>2.2890443660898849E-2</c:v>
                </c:pt>
                <c:pt idx="92">
                  <c:v>3.073242780654439E-2</c:v>
                </c:pt>
                <c:pt idx="93">
                  <c:v>2.9260180210102255E-2</c:v>
                </c:pt>
                <c:pt idx="94">
                  <c:v>2.9627156100088523E-2</c:v>
                </c:pt>
                <c:pt idx="95">
                  <c:v>3.0475013230614016E-2</c:v>
                </c:pt>
                <c:pt idx="96">
                  <c:v>3.0125212265287374E-2</c:v>
                </c:pt>
                <c:pt idx="97">
                  <c:v>2.9360843944110881E-2</c:v>
                </c:pt>
                <c:pt idx="98">
                  <c:v>3.3324894795465992E-2</c:v>
                </c:pt>
                <c:pt idx="99">
                  <c:v>2.6232340721817352E-2</c:v>
                </c:pt>
                <c:pt idx="100">
                  <c:v>2.9817431034267938E-2</c:v>
                </c:pt>
                <c:pt idx="101">
                  <c:v>2.8767575015131636E-2</c:v>
                </c:pt>
                <c:pt idx="102">
                  <c:v>2.8968062900394189E-2</c:v>
                </c:pt>
                <c:pt idx="103">
                  <c:v>3.0058345896214204E-2</c:v>
                </c:pt>
                <c:pt idx="104">
                  <c:v>2.2165325413568988E-2</c:v>
                </c:pt>
                <c:pt idx="105">
                  <c:v>2.2992461704211143E-2</c:v>
                </c:pt>
                <c:pt idx="106">
                  <c:v>2.1838043446849517E-2</c:v>
                </c:pt>
                <c:pt idx="107">
                  <c:v>2.4471149341068366E-2</c:v>
                </c:pt>
                <c:pt idx="108">
                  <c:v>2.4987667204062473E-2</c:v>
                </c:pt>
                <c:pt idx="109">
                  <c:v>2.4785341047877971E-2</c:v>
                </c:pt>
                <c:pt idx="110">
                  <c:v>2.7121540404794833E-2</c:v>
                </c:pt>
                <c:pt idx="111">
                  <c:v>2.707840174911862E-2</c:v>
                </c:pt>
                <c:pt idx="112">
                  <c:v>2.257789437672739E-2</c:v>
                </c:pt>
                <c:pt idx="113">
                  <c:v>2.3599840752936762E-2</c:v>
                </c:pt>
                <c:pt idx="114">
                  <c:v>2.2865921611122497E-2</c:v>
                </c:pt>
                <c:pt idx="115">
                  <c:v>2.1899019900691003E-2</c:v>
                </c:pt>
                <c:pt idx="116">
                  <c:v>2.16769821076159E-2</c:v>
                </c:pt>
                <c:pt idx="117">
                  <c:v>1.9967347333497903E-2</c:v>
                </c:pt>
              </c:numCache>
            </c:numRef>
          </c:val>
          <c:smooth val="0"/>
          <c:extLst>
            <c:ext xmlns:c16="http://schemas.microsoft.com/office/drawing/2014/chart" uri="{C3380CC4-5D6E-409C-BE32-E72D297353CC}">
              <c16:uniqueId val="{00000001-7703-4074-81A3-276B4444BBB6}"/>
            </c:ext>
          </c:extLst>
        </c:ser>
        <c:ser>
          <c:idx val="3"/>
          <c:order val="3"/>
          <c:tx>
            <c:strRef>
              <c:f>'Függelék ábra 2.'!$H$11</c:f>
              <c:strCache>
                <c:ptCount val="1"/>
                <c:pt idx="0">
                  <c:v>Transportation (H52)</c:v>
                </c:pt>
              </c:strCache>
            </c:strRef>
          </c:tx>
          <c:spPr>
            <a:ln w="19050" cap="rnd">
              <a:solidFill>
                <a:srgbClr val="FFC000"/>
              </a:solidFill>
              <a:round/>
            </a:ln>
            <a:effectLst/>
          </c:spPr>
          <c:marker>
            <c:symbol val="none"/>
          </c:marker>
          <c:cat>
            <c:multiLvlStrRef>
              <c:f>'Függelék ábra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'Függelék ábra 2.'!$H$13:$H$130</c:f>
              <c:numCache>
                <c:formatCode>General</c:formatCode>
                <c:ptCount val="118"/>
                <c:pt idx="3">
                  <c:v>2.0199891747384322E-2</c:v>
                </c:pt>
                <c:pt idx="4">
                  <c:v>1.6956629339958239E-2</c:v>
                </c:pt>
                <c:pt idx="5">
                  <c:v>1.5813039703218637E-2</c:v>
                </c:pt>
                <c:pt idx="6">
                  <c:v>1.5608550080362051E-2</c:v>
                </c:pt>
                <c:pt idx="7">
                  <c:v>1.8337971027594716E-2</c:v>
                </c:pt>
                <c:pt idx="8">
                  <c:v>1.8433848725648527E-2</c:v>
                </c:pt>
                <c:pt idx="9">
                  <c:v>1.7774169047945147E-2</c:v>
                </c:pt>
                <c:pt idx="10">
                  <c:v>1.6181806048157481E-2</c:v>
                </c:pt>
                <c:pt idx="11">
                  <c:v>1.6043229205370324E-2</c:v>
                </c:pt>
                <c:pt idx="12">
                  <c:v>1.697496443372935E-2</c:v>
                </c:pt>
                <c:pt idx="13">
                  <c:v>1.7676556887486029E-2</c:v>
                </c:pt>
                <c:pt idx="14">
                  <c:v>1.8920722146678465E-2</c:v>
                </c:pt>
                <c:pt idx="15">
                  <c:v>1.8342614932103027E-2</c:v>
                </c:pt>
                <c:pt idx="16">
                  <c:v>1.7991083096390022E-2</c:v>
                </c:pt>
                <c:pt idx="17">
                  <c:v>1.7893680448620899E-2</c:v>
                </c:pt>
                <c:pt idx="18">
                  <c:v>1.7527360892706654E-2</c:v>
                </c:pt>
                <c:pt idx="19">
                  <c:v>1.7413949766908174E-2</c:v>
                </c:pt>
                <c:pt idx="20">
                  <c:v>1.6980062555700191E-2</c:v>
                </c:pt>
                <c:pt idx="21">
                  <c:v>1.671908743580423E-2</c:v>
                </c:pt>
                <c:pt idx="22">
                  <c:v>1.6950158491330095E-2</c:v>
                </c:pt>
                <c:pt idx="23">
                  <c:v>1.7153555430576003E-2</c:v>
                </c:pt>
                <c:pt idx="24">
                  <c:v>2.0057756017381564E-2</c:v>
                </c:pt>
                <c:pt idx="25">
                  <c:v>1.9860271055296266E-2</c:v>
                </c:pt>
                <c:pt idx="26">
                  <c:v>1.9227494902291958E-2</c:v>
                </c:pt>
                <c:pt idx="27">
                  <c:v>1.8482307245350927E-2</c:v>
                </c:pt>
                <c:pt idx="28">
                  <c:v>1.8334910339745932E-2</c:v>
                </c:pt>
                <c:pt idx="29">
                  <c:v>1.8238757084394153E-2</c:v>
                </c:pt>
                <c:pt idx="30">
                  <c:v>1.8188289344549764E-2</c:v>
                </c:pt>
                <c:pt idx="31">
                  <c:v>1.8115202617447316E-2</c:v>
                </c:pt>
                <c:pt idx="32">
                  <c:v>2.0050647262186919E-2</c:v>
                </c:pt>
                <c:pt idx="33">
                  <c:v>1.9947332651368516E-2</c:v>
                </c:pt>
                <c:pt idx="34">
                  <c:v>2.006978763253044E-2</c:v>
                </c:pt>
                <c:pt idx="35">
                  <c:v>1.9826524928583514E-2</c:v>
                </c:pt>
                <c:pt idx="36">
                  <c:v>2.1246384003522283E-2</c:v>
                </c:pt>
                <c:pt idx="37">
                  <c:v>2.120937238143961E-2</c:v>
                </c:pt>
                <c:pt idx="38">
                  <c:v>1.8718930997071274E-2</c:v>
                </c:pt>
                <c:pt idx="39">
                  <c:v>1.9354000726066526E-2</c:v>
                </c:pt>
                <c:pt idx="40">
                  <c:v>1.9413605920842056E-2</c:v>
                </c:pt>
                <c:pt idx="41">
                  <c:v>1.9333238863840151E-2</c:v>
                </c:pt>
                <c:pt idx="42">
                  <c:v>1.6329031205644728E-2</c:v>
                </c:pt>
                <c:pt idx="43">
                  <c:v>1.6247290056795489E-2</c:v>
                </c:pt>
                <c:pt idx="44">
                  <c:v>1.6114428327734603E-2</c:v>
                </c:pt>
                <c:pt idx="45">
                  <c:v>1.5827370498514352E-2</c:v>
                </c:pt>
                <c:pt idx="46">
                  <c:v>1.5828071647166049E-2</c:v>
                </c:pt>
                <c:pt idx="47">
                  <c:v>1.6132540538783734E-2</c:v>
                </c:pt>
                <c:pt idx="48">
                  <c:v>1.6488474669001996E-2</c:v>
                </c:pt>
                <c:pt idx="49">
                  <c:v>1.6690351392448725E-2</c:v>
                </c:pt>
                <c:pt idx="50">
                  <c:v>1.6384145628179851E-2</c:v>
                </c:pt>
                <c:pt idx="51">
                  <c:v>1.6664915434320599E-2</c:v>
                </c:pt>
                <c:pt idx="52">
                  <c:v>1.7050295211768266E-2</c:v>
                </c:pt>
                <c:pt idx="53">
                  <c:v>1.7041608546961826E-2</c:v>
                </c:pt>
                <c:pt idx="54">
                  <c:v>1.7147614010643457E-2</c:v>
                </c:pt>
                <c:pt idx="55">
                  <c:v>1.7082480748464794E-2</c:v>
                </c:pt>
                <c:pt idx="56">
                  <c:v>1.6873241366369713E-2</c:v>
                </c:pt>
                <c:pt idx="57">
                  <c:v>1.7533805663658645E-2</c:v>
                </c:pt>
                <c:pt idx="58">
                  <c:v>1.6941821550580587E-2</c:v>
                </c:pt>
                <c:pt idx="59">
                  <c:v>1.8914516393900981E-2</c:v>
                </c:pt>
                <c:pt idx="60">
                  <c:v>1.8684167868437299E-2</c:v>
                </c:pt>
                <c:pt idx="61">
                  <c:v>1.8737760729731538E-2</c:v>
                </c:pt>
                <c:pt idx="62">
                  <c:v>1.82932769339972E-2</c:v>
                </c:pt>
                <c:pt idx="63">
                  <c:v>1.7798284777131097E-2</c:v>
                </c:pt>
                <c:pt idx="64">
                  <c:v>1.8021086708501506E-2</c:v>
                </c:pt>
                <c:pt idx="65">
                  <c:v>1.7932951374551916E-2</c:v>
                </c:pt>
                <c:pt idx="66">
                  <c:v>1.6555449419734879E-2</c:v>
                </c:pt>
                <c:pt idx="67">
                  <c:v>1.6109318384407312E-2</c:v>
                </c:pt>
                <c:pt idx="68">
                  <c:v>1.7841509049170725E-2</c:v>
                </c:pt>
                <c:pt idx="69">
                  <c:v>1.7949363673708311E-2</c:v>
                </c:pt>
                <c:pt idx="70">
                  <c:v>1.7636526252659913E-2</c:v>
                </c:pt>
                <c:pt idx="71">
                  <c:v>1.7236341820745744E-2</c:v>
                </c:pt>
                <c:pt idx="72">
                  <c:v>1.7171026465192803E-2</c:v>
                </c:pt>
                <c:pt idx="73">
                  <c:v>1.7143494118650061E-2</c:v>
                </c:pt>
                <c:pt idx="74">
                  <c:v>1.6977150938598962E-2</c:v>
                </c:pt>
                <c:pt idx="75">
                  <c:v>1.7566454397792083E-2</c:v>
                </c:pt>
                <c:pt idx="76">
                  <c:v>1.6993805439621805E-2</c:v>
                </c:pt>
                <c:pt idx="77">
                  <c:v>1.5935383323050212E-2</c:v>
                </c:pt>
                <c:pt idx="78">
                  <c:v>1.6011136741030219E-2</c:v>
                </c:pt>
                <c:pt idx="79">
                  <c:v>1.5766731938417697E-2</c:v>
                </c:pt>
                <c:pt idx="80">
                  <c:v>1.5647067512181638E-2</c:v>
                </c:pt>
                <c:pt idx="81">
                  <c:v>1.5533291120201931E-2</c:v>
                </c:pt>
                <c:pt idx="82">
                  <c:v>1.5164440024931435E-2</c:v>
                </c:pt>
                <c:pt idx="83">
                  <c:v>1.5139917698286298E-2</c:v>
                </c:pt>
                <c:pt idx="84">
                  <c:v>1.5055039981741384E-2</c:v>
                </c:pt>
                <c:pt idx="85">
                  <c:v>1.5107598175148704E-2</c:v>
                </c:pt>
                <c:pt idx="86">
                  <c:v>1.4858342180268744E-2</c:v>
                </c:pt>
                <c:pt idx="87">
                  <c:v>1.4178518392940802E-2</c:v>
                </c:pt>
                <c:pt idx="88">
                  <c:v>1.3892538011509626E-2</c:v>
                </c:pt>
                <c:pt idx="89">
                  <c:v>1.2391338269534253E-2</c:v>
                </c:pt>
                <c:pt idx="90">
                  <c:v>1.2184285342218916E-2</c:v>
                </c:pt>
                <c:pt idx="91">
                  <c:v>1.3033712075775344E-2</c:v>
                </c:pt>
                <c:pt idx="92">
                  <c:v>1.2789488305247006E-2</c:v>
                </c:pt>
                <c:pt idx="93">
                  <c:v>1.2516088740926483E-2</c:v>
                </c:pt>
                <c:pt idx="94">
                  <c:v>1.2338255311592439E-2</c:v>
                </c:pt>
                <c:pt idx="95">
                  <c:v>1.2844648915960658E-2</c:v>
                </c:pt>
                <c:pt idx="96">
                  <c:v>1.1896857869105932E-2</c:v>
                </c:pt>
                <c:pt idx="97">
                  <c:v>1.2916684405840081E-2</c:v>
                </c:pt>
                <c:pt idx="98">
                  <c:v>1.3075917137295983E-2</c:v>
                </c:pt>
                <c:pt idx="99">
                  <c:v>1.3401993706808172E-2</c:v>
                </c:pt>
                <c:pt idx="100">
                  <c:v>1.3079237927850635E-2</c:v>
                </c:pt>
                <c:pt idx="101">
                  <c:v>1.3052146360790051E-2</c:v>
                </c:pt>
                <c:pt idx="102">
                  <c:v>1.2934553908777504E-2</c:v>
                </c:pt>
                <c:pt idx="103">
                  <c:v>1.2832129938457365E-2</c:v>
                </c:pt>
                <c:pt idx="104">
                  <c:v>1.2608414263897369E-2</c:v>
                </c:pt>
                <c:pt idx="105">
                  <c:v>1.234884419209376E-2</c:v>
                </c:pt>
                <c:pt idx="106">
                  <c:v>1.1792865187935051E-2</c:v>
                </c:pt>
                <c:pt idx="107">
                  <c:v>1.2213284022023431E-2</c:v>
                </c:pt>
                <c:pt idx="108">
                  <c:v>1.2629792412187311E-2</c:v>
                </c:pt>
                <c:pt idx="109">
                  <c:v>1.2685260520092452E-2</c:v>
                </c:pt>
                <c:pt idx="110">
                  <c:v>1.1842803293209138E-2</c:v>
                </c:pt>
                <c:pt idx="111">
                  <c:v>1.2373597184205505E-2</c:v>
                </c:pt>
                <c:pt idx="112">
                  <c:v>1.2625917427357651E-2</c:v>
                </c:pt>
                <c:pt idx="113">
                  <c:v>1.3410107034838218E-2</c:v>
                </c:pt>
                <c:pt idx="114">
                  <c:v>1.3308807991482796E-2</c:v>
                </c:pt>
                <c:pt idx="115">
                  <c:v>1.3044709643966529E-2</c:v>
                </c:pt>
                <c:pt idx="116">
                  <c:v>1.280586580696973E-2</c:v>
                </c:pt>
                <c:pt idx="117">
                  <c:v>1.2768820125693173E-2</c:v>
                </c:pt>
              </c:numCache>
            </c:numRef>
          </c:val>
          <c:smooth val="0"/>
          <c:extLst>
            <c:ext xmlns:c16="http://schemas.microsoft.com/office/drawing/2014/chart" uri="{C3380CC4-5D6E-409C-BE32-E72D297353CC}">
              <c16:uniqueId val="{00000002-7703-4074-81A3-276B4444BBB6}"/>
            </c:ext>
          </c:extLst>
        </c:ser>
        <c:ser>
          <c:idx val="4"/>
          <c:order val="4"/>
          <c:tx>
            <c:strRef>
              <c:f>'Függelék ábra 2.'!$I$11</c:f>
              <c:strCache>
                <c:ptCount val="1"/>
                <c:pt idx="0">
                  <c:v>Others</c:v>
                </c:pt>
              </c:strCache>
            </c:strRef>
          </c:tx>
          <c:spPr>
            <a:ln w="19050" cap="rnd">
              <a:solidFill>
                <a:srgbClr val="262626"/>
              </a:solidFill>
              <a:round/>
            </a:ln>
            <a:effectLst/>
          </c:spPr>
          <c:marker>
            <c:symbol val="none"/>
          </c:marker>
          <c:cat>
            <c:multiLvlStrRef>
              <c:f>'Függelék ábra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'Függelék ábra 2.'!$I$13:$I$130</c:f>
              <c:numCache>
                <c:formatCode>General</c:formatCode>
                <c:ptCount val="118"/>
                <c:pt idx="3">
                  <c:v>3.9772761312837412E-2</c:v>
                </c:pt>
                <c:pt idx="4">
                  <c:v>3.7278622214277725E-2</c:v>
                </c:pt>
                <c:pt idx="5">
                  <c:v>3.7605358548649291E-2</c:v>
                </c:pt>
                <c:pt idx="6">
                  <c:v>3.4464496365938631E-2</c:v>
                </c:pt>
                <c:pt idx="7">
                  <c:v>3.6921250469382862E-2</c:v>
                </c:pt>
                <c:pt idx="8">
                  <c:v>3.6603727338761306E-2</c:v>
                </c:pt>
                <c:pt idx="9">
                  <c:v>3.7947748626824436E-2</c:v>
                </c:pt>
                <c:pt idx="10">
                  <c:v>3.7586197694204251E-2</c:v>
                </c:pt>
                <c:pt idx="11">
                  <c:v>3.7806777204544624E-2</c:v>
                </c:pt>
                <c:pt idx="12">
                  <c:v>4.6811290556169546E-2</c:v>
                </c:pt>
                <c:pt idx="13">
                  <c:v>4.7400005385977682E-2</c:v>
                </c:pt>
                <c:pt idx="14">
                  <c:v>4.7626327091484198E-2</c:v>
                </c:pt>
                <c:pt idx="15">
                  <c:v>4.7584067176890538E-2</c:v>
                </c:pt>
                <c:pt idx="16">
                  <c:v>4.6899375287641841E-2</c:v>
                </c:pt>
                <c:pt idx="17">
                  <c:v>4.6279175288453683E-2</c:v>
                </c:pt>
                <c:pt idx="18">
                  <c:v>4.1612620461319465E-2</c:v>
                </c:pt>
                <c:pt idx="19">
                  <c:v>4.5856445027886404E-2</c:v>
                </c:pt>
                <c:pt idx="20">
                  <c:v>4.6528308771858623E-2</c:v>
                </c:pt>
                <c:pt idx="21">
                  <c:v>4.7898973337578719E-2</c:v>
                </c:pt>
                <c:pt idx="22">
                  <c:v>3.9337266931613796E-2</c:v>
                </c:pt>
                <c:pt idx="23">
                  <c:v>4.0494013784132768E-2</c:v>
                </c:pt>
                <c:pt idx="24">
                  <c:v>4.1100063790253001E-2</c:v>
                </c:pt>
                <c:pt idx="25">
                  <c:v>4.2152639265975948E-2</c:v>
                </c:pt>
                <c:pt idx="26">
                  <c:v>3.986022425662681E-2</c:v>
                </c:pt>
                <c:pt idx="27">
                  <c:v>3.9731719689150832E-2</c:v>
                </c:pt>
                <c:pt idx="28">
                  <c:v>3.9073589819072108E-2</c:v>
                </c:pt>
                <c:pt idx="29">
                  <c:v>4.0613136879706559E-2</c:v>
                </c:pt>
                <c:pt idx="30">
                  <c:v>4.0788934825850685E-2</c:v>
                </c:pt>
                <c:pt idx="31">
                  <c:v>4.1032477770413224E-2</c:v>
                </c:pt>
                <c:pt idx="32">
                  <c:v>4.1317038778688191E-2</c:v>
                </c:pt>
                <c:pt idx="33">
                  <c:v>4.555326196981014E-2</c:v>
                </c:pt>
                <c:pt idx="34">
                  <c:v>4.3526234752109851E-2</c:v>
                </c:pt>
                <c:pt idx="35">
                  <c:v>4.4178040187170649E-2</c:v>
                </c:pt>
                <c:pt idx="36">
                  <c:v>4.5341224028253267E-2</c:v>
                </c:pt>
                <c:pt idx="37">
                  <c:v>4.6039724447088391E-2</c:v>
                </c:pt>
                <c:pt idx="38">
                  <c:v>4.8095924596376842E-2</c:v>
                </c:pt>
                <c:pt idx="39">
                  <c:v>4.8257486357453631E-2</c:v>
                </c:pt>
                <c:pt idx="40">
                  <c:v>4.7412434643651157E-2</c:v>
                </c:pt>
                <c:pt idx="41">
                  <c:v>4.6723036152334987E-2</c:v>
                </c:pt>
                <c:pt idx="42">
                  <c:v>4.4516013511886429E-2</c:v>
                </c:pt>
                <c:pt idx="43">
                  <c:v>4.4001669948334411E-2</c:v>
                </c:pt>
                <c:pt idx="44">
                  <c:v>4.6348018987741858E-2</c:v>
                </c:pt>
                <c:pt idx="45">
                  <c:v>5.2314368044538685E-2</c:v>
                </c:pt>
                <c:pt idx="46">
                  <c:v>4.7293695188505347E-2</c:v>
                </c:pt>
                <c:pt idx="47">
                  <c:v>4.2275749897526166E-2</c:v>
                </c:pt>
                <c:pt idx="48">
                  <c:v>4.2360289956546164E-2</c:v>
                </c:pt>
                <c:pt idx="49">
                  <c:v>4.3161114516021143E-2</c:v>
                </c:pt>
                <c:pt idx="50">
                  <c:v>5.9238876699356041E-2</c:v>
                </c:pt>
                <c:pt idx="51">
                  <c:v>5.7039855965109111E-2</c:v>
                </c:pt>
                <c:pt idx="52">
                  <c:v>4.3648872378697856E-2</c:v>
                </c:pt>
                <c:pt idx="53">
                  <c:v>4.3276219868512253E-2</c:v>
                </c:pt>
                <c:pt idx="54">
                  <c:v>4.3869183722543809E-2</c:v>
                </c:pt>
                <c:pt idx="55">
                  <c:v>4.3330574425450012E-2</c:v>
                </c:pt>
                <c:pt idx="56">
                  <c:v>4.3851608134068021E-2</c:v>
                </c:pt>
                <c:pt idx="57">
                  <c:v>4.3055268110025739E-2</c:v>
                </c:pt>
                <c:pt idx="58">
                  <c:v>4.2519885529806574E-2</c:v>
                </c:pt>
                <c:pt idx="59">
                  <c:v>4.2270383774417108E-2</c:v>
                </c:pt>
                <c:pt idx="60">
                  <c:v>4.2616977333142812E-2</c:v>
                </c:pt>
                <c:pt idx="61">
                  <c:v>4.2676002388480683E-2</c:v>
                </c:pt>
                <c:pt idx="62">
                  <c:v>4.2053438961218631E-2</c:v>
                </c:pt>
                <c:pt idx="63">
                  <c:v>5.1516978353062924E-2</c:v>
                </c:pt>
                <c:pt idx="64">
                  <c:v>5.1136276111704966E-2</c:v>
                </c:pt>
                <c:pt idx="65">
                  <c:v>5.1596853657303141E-2</c:v>
                </c:pt>
                <c:pt idx="66">
                  <c:v>4.6564122301490297E-2</c:v>
                </c:pt>
                <c:pt idx="67">
                  <c:v>4.5495288750869452E-2</c:v>
                </c:pt>
                <c:pt idx="68">
                  <c:v>4.5763224255758905E-2</c:v>
                </c:pt>
                <c:pt idx="69">
                  <c:v>4.5735604599995573E-2</c:v>
                </c:pt>
                <c:pt idx="70">
                  <c:v>4.5466666273168053E-2</c:v>
                </c:pt>
                <c:pt idx="71">
                  <c:v>4.5625306802984308E-2</c:v>
                </c:pt>
                <c:pt idx="72">
                  <c:v>4.5447301866490694E-2</c:v>
                </c:pt>
                <c:pt idx="73">
                  <c:v>4.5454532936266633E-2</c:v>
                </c:pt>
                <c:pt idx="74">
                  <c:v>4.452088625441164E-2</c:v>
                </c:pt>
                <c:pt idx="75">
                  <c:v>4.480176744961066E-2</c:v>
                </c:pt>
                <c:pt idx="76">
                  <c:v>4.4732357871420506E-2</c:v>
                </c:pt>
                <c:pt idx="77">
                  <c:v>4.3968529135558279E-2</c:v>
                </c:pt>
                <c:pt idx="78">
                  <c:v>4.3973694940428673E-2</c:v>
                </c:pt>
                <c:pt idx="79">
                  <c:v>4.3801360193217231E-2</c:v>
                </c:pt>
                <c:pt idx="80">
                  <c:v>4.3631173748231548E-2</c:v>
                </c:pt>
                <c:pt idx="81">
                  <c:v>4.2653671317405807E-2</c:v>
                </c:pt>
                <c:pt idx="82">
                  <c:v>4.2547477560209407E-2</c:v>
                </c:pt>
                <c:pt idx="83">
                  <c:v>4.3202010162697521E-2</c:v>
                </c:pt>
                <c:pt idx="84">
                  <c:v>4.3945999640765586E-2</c:v>
                </c:pt>
                <c:pt idx="85">
                  <c:v>4.3857688703045711E-2</c:v>
                </c:pt>
                <c:pt idx="86">
                  <c:v>4.3412230140825132E-2</c:v>
                </c:pt>
                <c:pt idx="87">
                  <c:v>4.2703516378210488E-2</c:v>
                </c:pt>
                <c:pt idx="88">
                  <c:v>4.2358683465832894E-2</c:v>
                </c:pt>
                <c:pt idx="89">
                  <c:v>4.0326319530259051E-2</c:v>
                </c:pt>
                <c:pt idx="90">
                  <c:v>3.9321814879864421E-2</c:v>
                </c:pt>
                <c:pt idx="91">
                  <c:v>3.9163225393169347E-2</c:v>
                </c:pt>
                <c:pt idx="92">
                  <c:v>3.892569606152424E-2</c:v>
                </c:pt>
                <c:pt idx="93">
                  <c:v>4.3694382493476853E-2</c:v>
                </c:pt>
                <c:pt idx="94">
                  <c:v>4.592481974203904E-2</c:v>
                </c:pt>
                <c:pt idx="95">
                  <c:v>4.6524790873924637E-2</c:v>
                </c:pt>
                <c:pt idx="96">
                  <c:v>4.5524750455810808E-2</c:v>
                </c:pt>
                <c:pt idx="97">
                  <c:v>5.0564468681312487E-2</c:v>
                </c:pt>
                <c:pt idx="98">
                  <c:v>5.0337098419533946E-2</c:v>
                </c:pt>
                <c:pt idx="99">
                  <c:v>5.2473680533752211E-2</c:v>
                </c:pt>
                <c:pt idx="100">
                  <c:v>5.4857988955995467E-2</c:v>
                </c:pt>
                <c:pt idx="101">
                  <c:v>5.5106713422781277E-2</c:v>
                </c:pt>
                <c:pt idx="102">
                  <c:v>4.9716032007688482E-2</c:v>
                </c:pt>
                <c:pt idx="103">
                  <c:v>4.6409271015978346E-2</c:v>
                </c:pt>
                <c:pt idx="104">
                  <c:v>4.6444246114942293E-2</c:v>
                </c:pt>
                <c:pt idx="105">
                  <c:v>4.7104089725673731E-2</c:v>
                </c:pt>
                <c:pt idx="106">
                  <c:v>4.5616228592357567E-2</c:v>
                </c:pt>
                <c:pt idx="107">
                  <c:v>4.3008525645375981E-2</c:v>
                </c:pt>
                <c:pt idx="108">
                  <c:v>4.4524883508509167E-2</c:v>
                </c:pt>
                <c:pt idx="109">
                  <c:v>4.3979520760840857E-2</c:v>
                </c:pt>
                <c:pt idx="110">
                  <c:v>4.4001746393215704E-2</c:v>
                </c:pt>
                <c:pt idx="111">
                  <c:v>4.3298465417502048E-2</c:v>
                </c:pt>
                <c:pt idx="112">
                  <c:v>3.9616442680933311E-2</c:v>
                </c:pt>
                <c:pt idx="113">
                  <c:v>3.821130961662908E-2</c:v>
                </c:pt>
                <c:pt idx="114">
                  <c:v>3.829139071584374E-2</c:v>
                </c:pt>
                <c:pt idx="115">
                  <c:v>3.7276020452827678E-2</c:v>
                </c:pt>
                <c:pt idx="116">
                  <c:v>4.16185260740135E-2</c:v>
                </c:pt>
                <c:pt idx="117">
                  <c:v>3.805497897953735E-2</c:v>
                </c:pt>
              </c:numCache>
            </c:numRef>
          </c:val>
          <c:smooth val="0"/>
          <c:extLst>
            <c:ext xmlns:c16="http://schemas.microsoft.com/office/drawing/2014/chart" uri="{C3380CC4-5D6E-409C-BE32-E72D297353CC}">
              <c16:uniqueId val="{00000003-7703-4074-81A3-276B4444BBB6}"/>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'Függelék ábra 2.'!$G$11</c:f>
              <c:strCache>
                <c:ptCount val="1"/>
                <c:pt idx="0">
                  <c:v>Electricity (D35)</c:v>
                </c:pt>
              </c:strCache>
            </c:strRef>
          </c:tx>
          <c:spPr>
            <a:ln w="19050" cap="rnd">
              <a:solidFill>
                <a:srgbClr val="004E6F"/>
              </a:solidFill>
              <a:round/>
            </a:ln>
            <a:effectLst/>
          </c:spPr>
          <c:marker>
            <c:symbol val="none"/>
          </c:marker>
          <c:cat>
            <c:multiLvlStrRef>
              <c:f>'Függelék ábra 1.'!$B$13:$C$132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'Függelék ábra 2.'!$G$13:$G$130</c:f>
              <c:numCache>
                <c:formatCode>General</c:formatCode>
                <c:ptCount val="118"/>
                <c:pt idx="3">
                  <c:v>3.7519202244206351E-2</c:v>
                </c:pt>
                <c:pt idx="4">
                  <c:v>3.3205694368293515E-2</c:v>
                </c:pt>
                <c:pt idx="5">
                  <c:v>3.288460392729798E-2</c:v>
                </c:pt>
                <c:pt idx="6">
                  <c:v>3.4709009490863973E-2</c:v>
                </c:pt>
                <c:pt idx="7">
                  <c:v>3.4250211770960506E-2</c:v>
                </c:pt>
                <c:pt idx="8">
                  <c:v>3.6029564395974802E-2</c:v>
                </c:pt>
                <c:pt idx="9">
                  <c:v>3.4973912977651442E-2</c:v>
                </c:pt>
                <c:pt idx="10">
                  <c:v>3.4680048307906448E-2</c:v>
                </c:pt>
                <c:pt idx="11">
                  <c:v>3.3421368080647683E-2</c:v>
                </c:pt>
                <c:pt idx="12">
                  <c:v>3.5790835967857565E-2</c:v>
                </c:pt>
                <c:pt idx="13">
                  <c:v>3.3635730579567466E-2</c:v>
                </c:pt>
                <c:pt idx="14">
                  <c:v>3.3062477515032267E-2</c:v>
                </c:pt>
                <c:pt idx="15">
                  <c:v>3.2402739012521685E-2</c:v>
                </c:pt>
                <c:pt idx="16">
                  <c:v>3.2083905995137475E-2</c:v>
                </c:pt>
                <c:pt idx="17">
                  <c:v>3.1249842661273178E-2</c:v>
                </c:pt>
                <c:pt idx="18">
                  <c:v>2.9624043078357688E-2</c:v>
                </c:pt>
                <c:pt idx="19">
                  <c:v>2.7990966358206585E-2</c:v>
                </c:pt>
                <c:pt idx="20">
                  <c:v>2.6964560497323459E-2</c:v>
                </c:pt>
                <c:pt idx="21">
                  <c:v>2.9519446552129375E-2</c:v>
                </c:pt>
                <c:pt idx="22">
                  <c:v>2.8257983638451663E-2</c:v>
                </c:pt>
                <c:pt idx="23">
                  <c:v>2.9715837502173881E-2</c:v>
                </c:pt>
                <c:pt idx="24">
                  <c:v>3.0394549183095063E-2</c:v>
                </c:pt>
                <c:pt idx="25">
                  <c:v>2.7837928793336218E-2</c:v>
                </c:pt>
                <c:pt idx="26">
                  <c:v>2.5018377870042401E-2</c:v>
                </c:pt>
                <c:pt idx="27">
                  <c:v>2.6136947586030596E-2</c:v>
                </c:pt>
                <c:pt idx="28">
                  <c:v>2.7439427758144376E-2</c:v>
                </c:pt>
                <c:pt idx="29">
                  <c:v>2.611706443038242E-2</c:v>
                </c:pt>
                <c:pt idx="30">
                  <c:v>2.5512782455679724E-2</c:v>
                </c:pt>
                <c:pt idx="31">
                  <c:v>2.5997894479881035E-2</c:v>
                </c:pt>
                <c:pt idx="32">
                  <c:v>2.3916907158619743E-2</c:v>
                </c:pt>
                <c:pt idx="33">
                  <c:v>2.4150955014560115E-2</c:v>
                </c:pt>
                <c:pt idx="34">
                  <c:v>2.4160055525459308E-2</c:v>
                </c:pt>
                <c:pt idx="35">
                  <c:v>2.3551076338333244E-2</c:v>
                </c:pt>
                <c:pt idx="36">
                  <c:v>2.3830504122308974E-2</c:v>
                </c:pt>
                <c:pt idx="37">
                  <c:v>2.015108897388955E-2</c:v>
                </c:pt>
                <c:pt idx="38">
                  <c:v>1.8545843046126078E-2</c:v>
                </c:pt>
                <c:pt idx="39">
                  <c:v>2.0692946937676523E-2</c:v>
                </c:pt>
                <c:pt idx="40">
                  <c:v>1.7256591775025969E-2</c:v>
                </c:pt>
                <c:pt idx="41">
                  <c:v>1.6518212015464641E-2</c:v>
                </c:pt>
                <c:pt idx="42">
                  <c:v>1.6319891562681425E-2</c:v>
                </c:pt>
                <c:pt idx="43">
                  <c:v>1.6793702435340115E-2</c:v>
                </c:pt>
                <c:pt idx="44">
                  <c:v>1.8530072298757506E-2</c:v>
                </c:pt>
                <c:pt idx="45">
                  <c:v>1.7448112903891783E-2</c:v>
                </c:pt>
                <c:pt idx="46">
                  <c:v>1.9705081182464512E-2</c:v>
                </c:pt>
                <c:pt idx="47">
                  <c:v>2.1201212648373394E-2</c:v>
                </c:pt>
                <c:pt idx="48">
                  <c:v>2.3842197267969874E-2</c:v>
                </c:pt>
                <c:pt idx="49">
                  <c:v>2.4797219709024682E-2</c:v>
                </c:pt>
                <c:pt idx="50">
                  <c:v>2.2942032877604171E-2</c:v>
                </c:pt>
                <c:pt idx="51">
                  <c:v>1.9755890771014036E-2</c:v>
                </c:pt>
                <c:pt idx="52">
                  <c:v>1.8538379740966851E-2</c:v>
                </c:pt>
                <c:pt idx="53">
                  <c:v>1.6261517779843478E-2</c:v>
                </c:pt>
                <c:pt idx="54">
                  <c:v>1.6523744031317626E-2</c:v>
                </c:pt>
                <c:pt idx="55">
                  <c:v>1.5172097295112699E-2</c:v>
                </c:pt>
                <c:pt idx="56">
                  <c:v>1.5754658467778983E-2</c:v>
                </c:pt>
                <c:pt idx="57">
                  <c:v>1.582627704217646E-2</c:v>
                </c:pt>
                <c:pt idx="58">
                  <c:v>1.558442911242337E-2</c:v>
                </c:pt>
                <c:pt idx="59">
                  <c:v>1.9966887800210546E-2</c:v>
                </c:pt>
                <c:pt idx="60">
                  <c:v>2.351155757602507E-2</c:v>
                </c:pt>
                <c:pt idx="61">
                  <c:v>2.4974381113556918E-2</c:v>
                </c:pt>
                <c:pt idx="62">
                  <c:v>2.0352689063755945E-2</c:v>
                </c:pt>
                <c:pt idx="63">
                  <c:v>1.8366972486443225E-2</c:v>
                </c:pt>
                <c:pt idx="64">
                  <c:v>1.8639311796623068E-2</c:v>
                </c:pt>
                <c:pt idx="65">
                  <c:v>1.6944668868382244E-2</c:v>
                </c:pt>
                <c:pt idx="66">
                  <c:v>1.6035754923815228E-2</c:v>
                </c:pt>
                <c:pt idx="67">
                  <c:v>1.5393097704716202E-2</c:v>
                </c:pt>
                <c:pt idx="68">
                  <c:v>1.603898470188718E-2</c:v>
                </c:pt>
                <c:pt idx="69">
                  <c:v>1.5262585282708985E-2</c:v>
                </c:pt>
                <c:pt idx="70">
                  <c:v>1.2908544091437477E-2</c:v>
                </c:pt>
                <c:pt idx="71">
                  <c:v>1.5567471526199247E-2</c:v>
                </c:pt>
                <c:pt idx="72">
                  <c:v>1.4759741346152955E-2</c:v>
                </c:pt>
                <c:pt idx="73">
                  <c:v>1.5930488007440628E-2</c:v>
                </c:pt>
                <c:pt idx="74">
                  <c:v>1.5972938878323673E-2</c:v>
                </c:pt>
                <c:pt idx="75">
                  <c:v>1.5916442023219551E-2</c:v>
                </c:pt>
                <c:pt idx="76">
                  <c:v>1.7640791437712144E-2</c:v>
                </c:pt>
                <c:pt idx="77">
                  <c:v>1.6771551139364887E-2</c:v>
                </c:pt>
                <c:pt idx="78">
                  <c:v>1.6087534531602499E-2</c:v>
                </c:pt>
                <c:pt idx="79">
                  <c:v>1.6772426706033638E-2</c:v>
                </c:pt>
                <c:pt idx="80">
                  <c:v>1.6928493962228518E-2</c:v>
                </c:pt>
                <c:pt idx="81">
                  <c:v>1.5861091849501158E-2</c:v>
                </c:pt>
                <c:pt idx="82">
                  <c:v>1.5723801114235596E-2</c:v>
                </c:pt>
                <c:pt idx="83">
                  <c:v>1.9070908281936225E-2</c:v>
                </c:pt>
                <c:pt idx="84">
                  <c:v>1.9658631759353777E-2</c:v>
                </c:pt>
                <c:pt idx="85">
                  <c:v>2.1121430781508181E-2</c:v>
                </c:pt>
                <c:pt idx="86">
                  <c:v>2.232130538863009E-2</c:v>
                </c:pt>
                <c:pt idx="87">
                  <c:v>2.4248620205712779E-2</c:v>
                </c:pt>
                <c:pt idx="88">
                  <c:v>2.4953183991052782E-2</c:v>
                </c:pt>
                <c:pt idx="89">
                  <c:v>2.4853701906394406E-2</c:v>
                </c:pt>
                <c:pt idx="90">
                  <c:v>2.4113092958241416E-2</c:v>
                </c:pt>
                <c:pt idx="91">
                  <c:v>2.410421972901804E-2</c:v>
                </c:pt>
                <c:pt idx="92">
                  <c:v>2.3305593636961941E-2</c:v>
                </c:pt>
                <c:pt idx="93">
                  <c:v>2.2824386802068192E-2</c:v>
                </c:pt>
                <c:pt idx="94">
                  <c:v>2.4068760358191076E-2</c:v>
                </c:pt>
                <c:pt idx="95">
                  <c:v>2.6573219012064279E-2</c:v>
                </c:pt>
                <c:pt idx="96">
                  <c:v>2.695672754161205E-2</c:v>
                </c:pt>
                <c:pt idx="97">
                  <c:v>2.7202231337198061E-2</c:v>
                </c:pt>
                <c:pt idx="98">
                  <c:v>2.7686021729027826E-2</c:v>
                </c:pt>
                <c:pt idx="99">
                  <c:v>2.748022372636608E-2</c:v>
                </c:pt>
                <c:pt idx="100">
                  <c:v>2.7008221597657651E-2</c:v>
                </c:pt>
                <c:pt idx="101">
                  <c:v>2.7409538776750998E-2</c:v>
                </c:pt>
                <c:pt idx="102">
                  <c:v>2.6697312239415478E-2</c:v>
                </c:pt>
                <c:pt idx="103">
                  <c:v>2.8648262860522695E-2</c:v>
                </c:pt>
                <c:pt idx="104">
                  <c:v>2.7490075735060515E-2</c:v>
                </c:pt>
                <c:pt idx="105">
                  <c:v>2.7598744770624552E-2</c:v>
                </c:pt>
                <c:pt idx="106">
                  <c:v>2.9346305127275117E-2</c:v>
                </c:pt>
                <c:pt idx="107">
                  <c:v>3.0566868502326785E-2</c:v>
                </c:pt>
                <c:pt idx="108">
                  <c:v>3.1512338500728911E-2</c:v>
                </c:pt>
                <c:pt idx="109">
                  <c:v>3.1730415590008984E-2</c:v>
                </c:pt>
                <c:pt idx="110">
                  <c:v>3.0913782340260931E-2</c:v>
                </c:pt>
                <c:pt idx="111">
                  <c:v>3.0154231862898853E-2</c:v>
                </c:pt>
                <c:pt idx="112">
                  <c:v>3.0793947303418261E-2</c:v>
                </c:pt>
                <c:pt idx="113">
                  <c:v>3.1405964536997524E-2</c:v>
                </c:pt>
                <c:pt idx="114">
                  <c:v>3.289472054609234E-2</c:v>
                </c:pt>
                <c:pt idx="115">
                  <c:v>3.3194671667283578E-2</c:v>
                </c:pt>
                <c:pt idx="116">
                  <c:v>3.3608151037992626E-2</c:v>
                </c:pt>
                <c:pt idx="117">
                  <c:v>3.3209579292911261E-2</c:v>
                </c:pt>
              </c:numCache>
            </c:numRef>
          </c:val>
          <c:smooth val="0"/>
          <c:extLst>
            <c:ext xmlns:c16="http://schemas.microsoft.com/office/drawing/2014/chart" uri="{C3380CC4-5D6E-409C-BE32-E72D297353CC}">
              <c16:uniqueId val="{00000004-7703-4074-81A3-276B4444BBB6}"/>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noMultiLvlLbl val="0"/>
      </c:catAx>
      <c:valAx>
        <c:axId val="1353452520"/>
        <c:scaling>
          <c:orientation val="minMax"/>
          <c:max val="7.0000000000000007E-2"/>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valAx>
      <c:valAx>
        <c:axId val="786553112"/>
        <c:scaling>
          <c:orientation val="minMax"/>
          <c:max val="7.0000000000000007E-2"/>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no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179379708531629E-2"/>
          <c:y val="0.18558092079638175"/>
          <c:w val="0.25570722450254152"/>
          <c:h val="0.66848443097762067"/>
        </c:manualLayout>
      </c:layout>
      <c:lineChart>
        <c:grouping val="standard"/>
        <c:varyColors val="0"/>
        <c:ser>
          <c:idx val="2"/>
          <c:order val="0"/>
          <c:tx>
            <c:strRef>
              <c:f>'Függelék ábra 3.'!$G$13</c:f>
              <c:strCache>
                <c:ptCount val="1"/>
                <c:pt idx="0">
                  <c:v>2017-es ÜHG - Lineáris súlyozás (bal tengely) (eredeti)</c:v>
                </c:pt>
              </c:strCache>
            </c:strRef>
          </c:tx>
          <c:spPr>
            <a:ln w="12700" cap="rnd">
              <a:solidFill>
                <a:schemeClr val="accent5"/>
              </a:solidFill>
              <a:round/>
            </a:ln>
            <a:effectLst/>
          </c:spPr>
          <c:marker>
            <c:symbol val="none"/>
          </c:marker>
          <c:cat>
            <c:strRef>
              <c:f>'Függelék ábra 3.'!$B$14:$B$133</c:f>
              <c:strCache>
                <c:ptCount val="120"/>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strCache>
            </c:strRef>
          </c:cat>
          <c:val>
            <c:numRef>
              <c:f>'Függelék ábra 3.'!$G$14:$G$133</c:f>
              <c:numCache>
                <c:formatCode>General</c:formatCode>
                <c:ptCount val="120"/>
                <c:pt idx="3">
                  <c:v>8.1997179973718151E-2</c:v>
                </c:pt>
                <c:pt idx="4">
                  <c:v>7.6711211787864539E-2</c:v>
                </c:pt>
                <c:pt idx="5">
                  <c:v>7.6982395265638867E-2</c:v>
                </c:pt>
                <c:pt idx="6">
                  <c:v>7.8204132402744833E-2</c:v>
                </c:pt>
                <c:pt idx="7">
                  <c:v>7.8991988973504762E-2</c:v>
                </c:pt>
                <c:pt idx="8">
                  <c:v>8.0669375943143648E-2</c:v>
                </c:pt>
                <c:pt idx="9">
                  <c:v>8.0877115153546397E-2</c:v>
                </c:pt>
                <c:pt idx="10">
                  <c:v>8.0113753383729946E-2</c:v>
                </c:pt>
                <c:pt idx="11">
                  <c:v>7.9205140413122627E-2</c:v>
                </c:pt>
                <c:pt idx="12">
                  <c:v>8.4043746124276758E-2</c:v>
                </c:pt>
                <c:pt idx="13">
                  <c:v>8.2108228545654152E-2</c:v>
                </c:pt>
                <c:pt idx="14">
                  <c:v>8.1965072141715542E-2</c:v>
                </c:pt>
                <c:pt idx="15">
                  <c:v>8.1828783911834957E-2</c:v>
                </c:pt>
                <c:pt idx="16">
                  <c:v>8.0891837085727988E-2</c:v>
                </c:pt>
                <c:pt idx="17">
                  <c:v>7.9820249167609214E-2</c:v>
                </c:pt>
                <c:pt idx="18">
                  <c:v>7.8063282197089842E-2</c:v>
                </c:pt>
                <c:pt idx="19">
                  <c:v>7.8161219680855015E-2</c:v>
                </c:pt>
                <c:pt idx="20">
                  <c:v>7.7904161590941545E-2</c:v>
                </c:pt>
                <c:pt idx="21">
                  <c:v>8.1082025744565647E-2</c:v>
                </c:pt>
                <c:pt idx="22">
                  <c:v>7.7406151062581863E-2</c:v>
                </c:pt>
                <c:pt idx="23">
                  <c:v>7.9468459822092871E-2</c:v>
                </c:pt>
                <c:pt idx="24">
                  <c:v>8.0638543207945904E-2</c:v>
                </c:pt>
                <c:pt idx="25">
                  <c:v>7.8068776298117606E-2</c:v>
                </c:pt>
                <c:pt idx="26">
                  <c:v>8.7025419693555275E-2</c:v>
                </c:pt>
                <c:pt idx="27">
                  <c:v>8.8050633403314732E-2</c:v>
                </c:pt>
                <c:pt idx="28">
                  <c:v>8.9651842783204108E-2</c:v>
                </c:pt>
                <c:pt idx="29">
                  <c:v>8.7300039640743343E-2</c:v>
                </c:pt>
                <c:pt idx="30">
                  <c:v>8.6188677755579507E-2</c:v>
                </c:pt>
                <c:pt idx="31">
                  <c:v>8.7424991104123329E-2</c:v>
                </c:pt>
                <c:pt idx="32">
                  <c:v>8.5909210991381865E-2</c:v>
                </c:pt>
                <c:pt idx="33">
                  <c:v>8.6520559877621223E-2</c:v>
                </c:pt>
                <c:pt idx="34">
                  <c:v>8.5936636244397166E-2</c:v>
                </c:pt>
                <c:pt idx="35">
                  <c:v>8.7189440590189252E-2</c:v>
                </c:pt>
                <c:pt idx="36">
                  <c:v>7.8943631553638094E-2</c:v>
                </c:pt>
                <c:pt idx="37">
                  <c:v>7.5141162169986092E-2</c:v>
                </c:pt>
                <c:pt idx="38">
                  <c:v>7.4268781904991282E-2</c:v>
                </c:pt>
                <c:pt idx="39">
                  <c:v>7.6628793702150977E-2</c:v>
                </c:pt>
                <c:pt idx="40">
                  <c:v>7.2982921968327091E-2</c:v>
                </c:pt>
                <c:pt idx="41">
                  <c:v>7.2090319653179788E-2</c:v>
                </c:pt>
                <c:pt idx="42">
                  <c:v>7.1423134295123161E-2</c:v>
                </c:pt>
                <c:pt idx="43">
                  <c:v>7.1815822280506328E-2</c:v>
                </c:pt>
                <c:pt idx="44">
                  <c:v>7.4499864268048777E-2</c:v>
                </c:pt>
                <c:pt idx="45">
                  <c:v>7.534086986678673E-2</c:v>
                </c:pt>
                <c:pt idx="46">
                  <c:v>7.5967584850181E-2</c:v>
                </c:pt>
                <c:pt idx="47">
                  <c:v>7.689322114282672E-2</c:v>
                </c:pt>
                <c:pt idx="48">
                  <c:v>7.951243441801728E-2</c:v>
                </c:pt>
                <c:pt idx="49">
                  <c:v>8.1388880346728837E-2</c:v>
                </c:pt>
                <c:pt idx="50">
                  <c:v>8.2781527035897112E-2</c:v>
                </c:pt>
                <c:pt idx="51">
                  <c:v>7.9494287224333493E-2</c:v>
                </c:pt>
                <c:pt idx="52">
                  <c:v>7.5268193086438909E-2</c:v>
                </c:pt>
                <c:pt idx="53">
                  <c:v>7.3383545027187566E-2</c:v>
                </c:pt>
                <c:pt idx="54">
                  <c:v>7.3496832354858987E-2</c:v>
                </c:pt>
                <c:pt idx="55">
                  <c:v>7.2355759303102549E-2</c:v>
                </c:pt>
                <c:pt idx="56">
                  <c:v>7.2603895967434232E-2</c:v>
                </c:pt>
                <c:pt idx="57">
                  <c:v>7.1962446803726585E-2</c:v>
                </c:pt>
                <c:pt idx="58">
                  <c:v>7.1241843920885256E-2</c:v>
                </c:pt>
                <c:pt idx="59">
                  <c:v>7.482396284005563E-2</c:v>
                </c:pt>
                <c:pt idx="60">
                  <c:v>7.8387150091241795E-2</c:v>
                </c:pt>
                <c:pt idx="61">
                  <c:v>7.9633439386447583E-2</c:v>
                </c:pt>
                <c:pt idx="62">
                  <c:v>7.6498095365884963E-2</c:v>
                </c:pt>
                <c:pt idx="63">
                  <c:v>7.585314092471071E-2</c:v>
                </c:pt>
                <c:pt idx="64">
                  <c:v>7.6454279094103045E-2</c:v>
                </c:pt>
                <c:pt idx="65">
                  <c:v>7.4956929960147634E-2</c:v>
                </c:pt>
                <c:pt idx="66">
                  <c:v>7.257558432619228E-2</c:v>
                </c:pt>
                <c:pt idx="67">
                  <c:v>7.1600520702280498E-2</c:v>
                </c:pt>
                <c:pt idx="68">
                  <c:v>7.2668119197434419E-2</c:v>
                </c:pt>
                <c:pt idx="69">
                  <c:v>6.9330224912168434E-2</c:v>
                </c:pt>
                <c:pt idx="70">
                  <c:v>6.5647449499692839E-2</c:v>
                </c:pt>
                <c:pt idx="71">
                  <c:v>6.8216057209375028E-2</c:v>
                </c:pt>
                <c:pt idx="72">
                  <c:v>6.6511570821835481E-2</c:v>
                </c:pt>
                <c:pt idx="73">
                  <c:v>6.7655061712488487E-2</c:v>
                </c:pt>
                <c:pt idx="74">
                  <c:v>6.7191906612024802E-2</c:v>
                </c:pt>
                <c:pt idx="75">
                  <c:v>6.7650800649518381E-2</c:v>
                </c:pt>
                <c:pt idx="76">
                  <c:v>6.9379179021094792E-2</c:v>
                </c:pt>
                <c:pt idx="77">
                  <c:v>6.8135455869306111E-2</c:v>
                </c:pt>
                <c:pt idx="78">
                  <c:v>6.7489628473915347E-2</c:v>
                </c:pt>
                <c:pt idx="79">
                  <c:v>6.7908132905446852E-2</c:v>
                </c:pt>
                <c:pt idx="80">
                  <c:v>6.8140626336506138E-2</c:v>
                </c:pt>
                <c:pt idx="81">
                  <c:v>6.6868054702832913E-2</c:v>
                </c:pt>
                <c:pt idx="82">
                  <c:v>6.6365502479804134E-2</c:v>
                </c:pt>
                <c:pt idx="83">
                  <c:v>7.0095423903771117E-2</c:v>
                </c:pt>
                <c:pt idx="84">
                  <c:v>7.0465871372932004E-2</c:v>
                </c:pt>
                <c:pt idx="85">
                  <c:v>7.2259261077556633E-2</c:v>
                </c:pt>
                <c:pt idx="86">
                  <c:v>7.3315224087459843E-2</c:v>
                </c:pt>
                <c:pt idx="87">
                  <c:v>7.6344642660643613E-2</c:v>
                </c:pt>
                <c:pt idx="88">
                  <c:v>7.6730312528448169E-2</c:v>
                </c:pt>
                <c:pt idx="89">
                  <c:v>7.542069852403592E-2</c:v>
                </c:pt>
                <c:pt idx="90">
                  <c:v>7.4751668711047922E-2</c:v>
                </c:pt>
                <c:pt idx="91">
                  <c:v>7.5050492171099048E-2</c:v>
                </c:pt>
                <c:pt idx="92">
                  <c:v>7.6150017324150929E-2</c:v>
                </c:pt>
                <c:pt idx="93">
                  <c:v>7.6140561020515626E-2</c:v>
                </c:pt>
                <c:pt idx="94">
                  <c:v>7.778291214205392E-2</c:v>
                </c:pt>
                <c:pt idx="95">
                  <c:v>8.0514262135329501E-2</c:v>
                </c:pt>
                <c:pt idx="96">
                  <c:v>8.0071905210435057E-2</c:v>
                </c:pt>
                <c:pt idx="97">
                  <c:v>8.1304873543451894E-2</c:v>
                </c:pt>
                <c:pt idx="98">
                  <c:v>8.1972109237253343E-2</c:v>
                </c:pt>
                <c:pt idx="99">
                  <c:v>8.0802021156403947E-2</c:v>
                </c:pt>
                <c:pt idx="100">
                  <c:v>8.1947946413535172E-2</c:v>
                </c:pt>
                <c:pt idx="101">
                  <c:v>8.2442338563744971E-2</c:v>
                </c:pt>
                <c:pt idx="102">
                  <c:v>8.0663859529646137E-2</c:v>
                </c:pt>
                <c:pt idx="103">
                  <c:v>8.2202144827405121E-2</c:v>
                </c:pt>
                <c:pt idx="104">
                  <c:v>7.9290358692710922E-2</c:v>
                </c:pt>
                <c:pt idx="105">
                  <c:v>7.9974473163451493E-2</c:v>
                </c:pt>
                <c:pt idx="106">
                  <c:v>8.0716626572282887E-2</c:v>
                </c:pt>
                <c:pt idx="107">
                  <c:v>8.1585441207282311E-2</c:v>
                </c:pt>
                <c:pt idx="108">
                  <c:v>8.4069759177301986E-2</c:v>
                </c:pt>
                <c:pt idx="109">
                  <c:v>8.3959513584713125E-2</c:v>
                </c:pt>
                <c:pt idx="110">
                  <c:v>8.3832941881524209E-2</c:v>
                </c:pt>
                <c:pt idx="111">
                  <c:v>8.3819511531105562E-2</c:v>
                </c:pt>
                <c:pt idx="112">
                  <c:v>8.2759308890973077E-2</c:v>
                </c:pt>
                <c:pt idx="113">
                  <c:v>8.3610150831877103E-2</c:v>
                </c:pt>
                <c:pt idx="114">
                  <c:v>8.4796308121883629E-2</c:v>
                </c:pt>
                <c:pt idx="115">
                  <c:v>8.4759742398261811E-2</c:v>
                </c:pt>
                <c:pt idx="116">
                  <c:v>8.624025192374124E-2</c:v>
                </c:pt>
                <c:pt idx="117">
                  <c:v>8.4364694804868939E-2</c:v>
                </c:pt>
                <c:pt idx="118">
                  <c:v>8.0460736210929015E-2</c:v>
                </c:pt>
                <c:pt idx="119">
                  <c:v>8.0742430054215567E-2</c:v>
                </c:pt>
              </c:numCache>
            </c:numRef>
          </c:val>
          <c:smooth val="0"/>
          <c:extLst>
            <c:ext xmlns:c16="http://schemas.microsoft.com/office/drawing/2014/chart" uri="{C3380CC4-5D6E-409C-BE32-E72D297353CC}">
              <c16:uniqueId val="{00000000-6358-456A-AE4E-9B9CFC6E68F8}"/>
            </c:ext>
          </c:extLst>
        </c:ser>
        <c:dLbls>
          <c:showLegendKey val="0"/>
          <c:showVal val="0"/>
          <c:showCatName val="0"/>
          <c:showSerName val="0"/>
          <c:showPercent val="0"/>
          <c:showBubbleSize val="0"/>
        </c:dLbls>
        <c:marker val="1"/>
        <c:smooth val="0"/>
        <c:axId val="993490592"/>
        <c:axId val="993490920"/>
      </c:lineChart>
      <c:lineChart>
        <c:grouping val="standard"/>
        <c:varyColors val="0"/>
        <c:ser>
          <c:idx val="0"/>
          <c:order val="1"/>
          <c:tx>
            <c:strRef>
              <c:f>'Függelék ábra 3.'!$C$13</c:f>
              <c:strCache>
                <c:ptCount val="1"/>
                <c:pt idx="0">
                  <c:v>2019-es ÜHG - Lineáris súlyozás (bal tengely)</c:v>
                </c:pt>
              </c:strCache>
            </c:strRef>
          </c:tx>
          <c:spPr>
            <a:ln w="12700" cap="rnd">
              <a:solidFill>
                <a:schemeClr val="accent3"/>
              </a:solidFill>
              <a:round/>
            </a:ln>
            <a:effectLst/>
          </c:spPr>
          <c:marker>
            <c:symbol val="none"/>
          </c:marker>
          <c:val>
            <c:numRef>
              <c:f>'Függelék ábra 3.'!$C$14:$C$133</c:f>
              <c:numCache>
                <c:formatCode>General</c:formatCode>
                <c:ptCount val="120"/>
                <c:pt idx="3">
                  <c:v>8.1916140394177009E-2</c:v>
                </c:pt>
                <c:pt idx="4">
                  <c:v>7.7470534798087187E-2</c:v>
                </c:pt>
                <c:pt idx="5">
                  <c:v>7.8153760614100828E-2</c:v>
                </c:pt>
                <c:pt idx="6">
                  <c:v>7.9201292080360988E-2</c:v>
                </c:pt>
                <c:pt idx="7">
                  <c:v>7.9303478492075391E-2</c:v>
                </c:pt>
                <c:pt idx="8">
                  <c:v>8.0942368479944155E-2</c:v>
                </c:pt>
                <c:pt idx="9">
                  <c:v>8.1780343403358324E-2</c:v>
                </c:pt>
                <c:pt idx="10">
                  <c:v>8.1311975388093191E-2</c:v>
                </c:pt>
                <c:pt idx="11">
                  <c:v>8.0741158993215018E-2</c:v>
                </c:pt>
                <c:pt idx="12">
                  <c:v>8.6084733369886021E-2</c:v>
                </c:pt>
                <c:pt idx="13">
                  <c:v>8.4278601806010794E-2</c:v>
                </c:pt>
                <c:pt idx="14">
                  <c:v>8.3999157673234709E-2</c:v>
                </c:pt>
                <c:pt idx="15">
                  <c:v>8.3792601001484807E-2</c:v>
                </c:pt>
                <c:pt idx="16">
                  <c:v>8.2873513390889747E-2</c:v>
                </c:pt>
                <c:pt idx="17">
                  <c:v>8.2150252035953927E-2</c:v>
                </c:pt>
                <c:pt idx="18">
                  <c:v>8.0668469453348532E-2</c:v>
                </c:pt>
                <c:pt idx="19">
                  <c:v>8.1308155628945639E-2</c:v>
                </c:pt>
                <c:pt idx="20">
                  <c:v>8.1446118526122616E-2</c:v>
                </c:pt>
                <c:pt idx="21">
                  <c:v>8.4804442026595497E-2</c:v>
                </c:pt>
                <c:pt idx="22">
                  <c:v>8.0577603731391084E-2</c:v>
                </c:pt>
                <c:pt idx="23">
                  <c:v>8.2728147948913922E-2</c:v>
                </c:pt>
                <c:pt idx="24">
                  <c:v>8.3310066981153619E-2</c:v>
                </c:pt>
                <c:pt idx="25">
                  <c:v>8.0945218837560812E-2</c:v>
                </c:pt>
                <c:pt idx="26">
                  <c:v>9.5461423244167051E-2</c:v>
                </c:pt>
                <c:pt idx="27">
                  <c:v>9.6675968152343209E-2</c:v>
                </c:pt>
                <c:pt idx="28">
                  <c:v>9.8309503862795425E-2</c:v>
                </c:pt>
                <c:pt idx="29">
                  <c:v>9.5396920992689024E-2</c:v>
                </c:pt>
                <c:pt idx="30">
                  <c:v>9.4037846831884819E-2</c:v>
                </c:pt>
                <c:pt idx="31">
                  <c:v>9.5495672088839578E-2</c:v>
                </c:pt>
                <c:pt idx="32">
                  <c:v>9.3804489253996592E-2</c:v>
                </c:pt>
                <c:pt idx="33">
                  <c:v>9.4422908109158515E-2</c:v>
                </c:pt>
                <c:pt idx="34">
                  <c:v>9.3661645554700135E-2</c:v>
                </c:pt>
                <c:pt idx="35">
                  <c:v>9.5920075983726302E-2</c:v>
                </c:pt>
                <c:pt idx="36">
                  <c:v>8.3392675370487696E-2</c:v>
                </c:pt>
                <c:pt idx="37">
                  <c:v>7.9999620067483013E-2</c:v>
                </c:pt>
                <c:pt idx="38">
                  <c:v>8.0029116810921216E-2</c:v>
                </c:pt>
                <c:pt idx="39">
                  <c:v>8.2176466386120653E-2</c:v>
                </c:pt>
                <c:pt idx="40">
                  <c:v>7.8597770841721773E-2</c:v>
                </c:pt>
                <c:pt idx="41">
                  <c:v>7.739419448383289E-2</c:v>
                </c:pt>
                <c:pt idx="42">
                  <c:v>7.7444075444577015E-2</c:v>
                </c:pt>
                <c:pt idx="43">
                  <c:v>7.7776276153510501E-2</c:v>
                </c:pt>
                <c:pt idx="44">
                  <c:v>8.0641861814656463E-2</c:v>
                </c:pt>
                <c:pt idx="45">
                  <c:v>8.2312171886851859E-2</c:v>
                </c:pt>
                <c:pt idx="46">
                  <c:v>8.2512887326972331E-2</c:v>
                </c:pt>
                <c:pt idx="47">
                  <c:v>8.3132097260360652E-2</c:v>
                </c:pt>
                <c:pt idx="48">
                  <c:v>8.5502133185514556E-2</c:v>
                </c:pt>
                <c:pt idx="49">
                  <c:v>8.7624544931739268E-2</c:v>
                </c:pt>
                <c:pt idx="50">
                  <c:v>9.0072216923384366E-2</c:v>
                </c:pt>
                <c:pt idx="51">
                  <c:v>8.6460806053569941E-2</c:v>
                </c:pt>
                <c:pt idx="52">
                  <c:v>8.139869096981274E-2</c:v>
                </c:pt>
                <c:pt idx="53">
                  <c:v>8.0011578400055114E-2</c:v>
                </c:pt>
                <c:pt idx="54">
                  <c:v>7.9781575267723365E-2</c:v>
                </c:pt>
                <c:pt idx="55">
                  <c:v>7.8932544535694496E-2</c:v>
                </c:pt>
                <c:pt idx="56">
                  <c:v>7.8971510581101342E-2</c:v>
                </c:pt>
                <c:pt idx="57">
                  <c:v>7.7903196187535342E-2</c:v>
                </c:pt>
                <c:pt idx="58">
                  <c:v>7.7365860280143764E-2</c:v>
                </c:pt>
                <c:pt idx="59">
                  <c:v>8.0077060994059118E-2</c:v>
                </c:pt>
                <c:pt idx="60">
                  <c:v>8.3526193094436346E-2</c:v>
                </c:pt>
                <c:pt idx="61">
                  <c:v>8.4657164540360166E-2</c:v>
                </c:pt>
                <c:pt idx="62">
                  <c:v>8.2623878001860954E-2</c:v>
                </c:pt>
                <c:pt idx="63">
                  <c:v>8.2585106098974667E-2</c:v>
                </c:pt>
                <c:pt idx="64">
                  <c:v>8.3233001622709607E-2</c:v>
                </c:pt>
                <c:pt idx="65">
                  <c:v>8.1853666626887062E-2</c:v>
                </c:pt>
                <c:pt idx="66">
                  <c:v>7.9452768604023838E-2</c:v>
                </c:pt>
                <c:pt idx="67">
                  <c:v>7.8460761410547017E-2</c:v>
                </c:pt>
                <c:pt idx="68">
                  <c:v>7.9165035044750601E-2</c:v>
                </c:pt>
                <c:pt idx="69">
                  <c:v>7.4823341964889517E-2</c:v>
                </c:pt>
                <c:pt idx="70">
                  <c:v>7.093268761795718E-2</c:v>
                </c:pt>
                <c:pt idx="71">
                  <c:v>7.3591438120810024E-2</c:v>
                </c:pt>
                <c:pt idx="72">
                  <c:v>7.172282144653018E-2</c:v>
                </c:pt>
                <c:pt idx="73">
                  <c:v>7.2862408584222965E-2</c:v>
                </c:pt>
                <c:pt idx="74">
                  <c:v>7.231767254983712E-2</c:v>
                </c:pt>
                <c:pt idx="75">
                  <c:v>7.2767464674506566E-2</c:v>
                </c:pt>
                <c:pt idx="76">
                  <c:v>7.4562304855189249E-2</c:v>
                </c:pt>
                <c:pt idx="77">
                  <c:v>7.3534156537247028E-2</c:v>
                </c:pt>
                <c:pt idx="78">
                  <c:v>7.2794209254617923E-2</c:v>
                </c:pt>
                <c:pt idx="79">
                  <c:v>7.3172498588826226E-2</c:v>
                </c:pt>
                <c:pt idx="80">
                  <c:v>7.3418619493534329E-2</c:v>
                </c:pt>
                <c:pt idx="81">
                  <c:v>7.2264420399034621E-2</c:v>
                </c:pt>
                <c:pt idx="82">
                  <c:v>7.1812394342348068E-2</c:v>
                </c:pt>
                <c:pt idx="83">
                  <c:v>7.5584815298418831E-2</c:v>
                </c:pt>
                <c:pt idx="84">
                  <c:v>7.593721960843898E-2</c:v>
                </c:pt>
                <c:pt idx="85">
                  <c:v>7.7722875204368588E-2</c:v>
                </c:pt>
                <c:pt idx="86">
                  <c:v>7.8645641096017779E-2</c:v>
                </c:pt>
                <c:pt idx="87">
                  <c:v>8.2364879209022926E-2</c:v>
                </c:pt>
                <c:pt idx="88">
                  <c:v>8.260676693964028E-2</c:v>
                </c:pt>
                <c:pt idx="89">
                  <c:v>8.137553788015979E-2</c:v>
                </c:pt>
                <c:pt idx="90">
                  <c:v>8.0821857401138883E-2</c:v>
                </c:pt>
                <c:pt idx="91">
                  <c:v>8.0875443654563603E-2</c:v>
                </c:pt>
                <c:pt idx="92">
                  <c:v>8.2905140455201198E-2</c:v>
                </c:pt>
                <c:pt idx="93">
                  <c:v>8.2993279379733928E-2</c:v>
                </c:pt>
                <c:pt idx="94">
                  <c:v>8.4673718805852546E-2</c:v>
                </c:pt>
                <c:pt idx="95">
                  <c:v>8.7171479448732853E-2</c:v>
                </c:pt>
                <c:pt idx="96">
                  <c:v>8.6769186464314016E-2</c:v>
                </c:pt>
                <c:pt idx="97">
                  <c:v>8.8131356609648978E-2</c:v>
                </c:pt>
                <c:pt idx="98">
                  <c:v>8.9100919226740072E-2</c:v>
                </c:pt>
                <c:pt idx="99">
                  <c:v>8.7233795939181513E-2</c:v>
                </c:pt>
                <c:pt idx="100">
                  <c:v>8.9052129384205703E-2</c:v>
                </c:pt>
                <c:pt idx="101">
                  <c:v>8.9476907525243954E-2</c:v>
                </c:pt>
                <c:pt idx="102">
                  <c:v>8.7447883632300938E-2</c:v>
                </c:pt>
                <c:pt idx="103">
                  <c:v>8.8623968097393258E-2</c:v>
                </c:pt>
                <c:pt idx="104">
                  <c:v>8.5102108791040215E-2</c:v>
                </c:pt>
                <c:pt idx="105">
                  <c:v>8.5966027603891479E-2</c:v>
                </c:pt>
                <c:pt idx="106">
                  <c:v>8.6552161565197169E-2</c:v>
                </c:pt>
                <c:pt idx="107">
                  <c:v>8.7253754791788832E-2</c:v>
                </c:pt>
                <c:pt idx="108">
                  <c:v>8.9963942264371169E-2</c:v>
                </c:pt>
                <c:pt idx="109">
                  <c:v>8.9715509341528832E-2</c:v>
                </c:pt>
                <c:pt idx="110">
                  <c:v>9.0021740391821245E-2</c:v>
                </c:pt>
                <c:pt idx="111">
                  <c:v>9.0108134236700319E-2</c:v>
                </c:pt>
                <c:pt idx="112">
                  <c:v>8.8332296195568677E-2</c:v>
                </c:pt>
                <c:pt idx="113">
                  <c:v>8.8988359981207507E-2</c:v>
                </c:pt>
                <c:pt idx="114">
                  <c:v>8.9991642852266795E-2</c:v>
                </c:pt>
                <c:pt idx="115">
                  <c:v>8.9886895112300802E-2</c:v>
                </c:pt>
                <c:pt idx="116">
                  <c:v>9.1678307755469299E-2</c:v>
                </c:pt>
                <c:pt idx="117">
                  <c:v>8.9360226441687104E-2</c:v>
                </c:pt>
                <c:pt idx="118">
                  <c:v>8.5202653740267101E-2</c:v>
                </c:pt>
                <c:pt idx="119">
                  <c:v>8.5658921900554588E-2</c:v>
                </c:pt>
              </c:numCache>
            </c:numRef>
          </c:val>
          <c:smooth val="0"/>
          <c:extLst>
            <c:ext xmlns:c16="http://schemas.microsoft.com/office/drawing/2014/chart" uri="{C3380CC4-5D6E-409C-BE32-E72D297353CC}">
              <c16:uniqueId val="{00000001-6358-456A-AE4E-9B9CFC6E68F8}"/>
            </c:ext>
          </c:extLst>
        </c:ser>
        <c:ser>
          <c:idx val="3"/>
          <c:order val="2"/>
          <c:tx>
            <c:strRef>
              <c:f>'Függelék ábra 3.'!$H$13</c:f>
              <c:strCache>
                <c:ptCount val="1"/>
                <c:pt idx="0">
                  <c:v>2017-es ÜHG - Lineáris s. - mozgó átlag (bal tengely) (eredeti)</c:v>
                </c:pt>
              </c:strCache>
            </c:strRef>
          </c:tx>
          <c:spPr>
            <a:ln w="28575" cap="rnd">
              <a:solidFill>
                <a:schemeClr val="accent5">
                  <a:lumMod val="50000"/>
                </a:schemeClr>
              </a:solidFill>
              <a:round/>
            </a:ln>
            <a:effectLst/>
          </c:spPr>
          <c:marker>
            <c:symbol val="none"/>
          </c:marker>
          <c:cat>
            <c:multiLvlStrRef>
              <c:f>#REF!</c:f>
            </c:multiLvlStrRef>
          </c:cat>
          <c:val>
            <c:numRef>
              <c:f>'Függelék ábra 3.'!$H$14:$H$133</c:f>
              <c:numCache>
                <c:formatCode>General</c:formatCode>
                <c:ptCount val="120"/>
                <c:pt idx="14">
                  <c:v>8.0153118481969474E-2</c:v>
                </c:pt>
                <c:pt idx="15">
                  <c:v>8.0181890528460031E-2</c:v>
                </c:pt>
                <c:pt idx="16">
                  <c:v>8.0493289326112508E-2</c:v>
                </c:pt>
                <c:pt idx="17">
                  <c:v>8.0718931676023134E-2</c:v>
                </c:pt>
                <c:pt idx="18">
                  <c:v>8.0709157100722642E-2</c:v>
                </c:pt>
                <c:pt idx="19">
                  <c:v>8.065176598876575E-2</c:v>
                </c:pt>
                <c:pt idx="20">
                  <c:v>8.0426286512262607E-2</c:v>
                </c:pt>
                <c:pt idx="21">
                  <c:v>8.0440965874160941E-2</c:v>
                </c:pt>
                <c:pt idx="22">
                  <c:v>8.0220657772636997E-2</c:v>
                </c:pt>
                <c:pt idx="23">
                  <c:v>8.0252244869301548E-2</c:v>
                </c:pt>
                <c:pt idx="24">
                  <c:v>7.9955799320265267E-2</c:v>
                </c:pt>
                <c:pt idx="25">
                  <c:v>7.9619148855202548E-2</c:v>
                </c:pt>
                <c:pt idx="26">
                  <c:v>8.0039311470230301E-2</c:v>
                </c:pt>
                <c:pt idx="27">
                  <c:v>8.0565410993380937E-2</c:v>
                </c:pt>
                <c:pt idx="28">
                  <c:v>8.1306400208513152E-2</c:v>
                </c:pt>
                <c:pt idx="29">
                  <c:v>8.1938734373503297E-2</c:v>
                </c:pt>
                <c:pt idx="30">
                  <c:v>8.2616422774752507E-2</c:v>
                </c:pt>
                <c:pt idx="31">
                  <c:v>8.3388657108510053E-2</c:v>
                </c:pt>
                <c:pt idx="32">
                  <c:v>8.4064832806689929E-2</c:v>
                </c:pt>
                <c:pt idx="33">
                  <c:v>8.4530090380449507E-2</c:v>
                </c:pt>
                <c:pt idx="34">
                  <c:v>8.5249051123393177E-2</c:v>
                </c:pt>
                <c:pt idx="35">
                  <c:v>8.5883216625566708E-2</c:v>
                </c:pt>
                <c:pt idx="36">
                  <c:v>8.5742869060135785E-2</c:v>
                </c:pt>
                <c:pt idx="37">
                  <c:v>8.5502913434804886E-2</c:v>
                </c:pt>
                <c:pt idx="38">
                  <c:v>8.4514778099266774E-2</c:v>
                </c:pt>
                <c:pt idx="39">
                  <c:v>8.3605909242303184E-2</c:v>
                </c:pt>
                <c:pt idx="40">
                  <c:v>8.2253501086506156E-2</c:v>
                </c:pt>
                <c:pt idx="41">
                  <c:v>8.1015725863187338E-2</c:v>
                </c:pt>
                <c:pt idx="42">
                  <c:v>7.9827216664570183E-2</c:v>
                </c:pt>
                <c:pt idx="43">
                  <c:v>7.8533585999544575E-2</c:v>
                </c:pt>
                <c:pt idx="44">
                  <c:v>7.7555967857231123E-2</c:v>
                </c:pt>
                <c:pt idx="45">
                  <c:v>7.6561461293063029E-2</c:v>
                </c:pt>
                <c:pt idx="46">
                  <c:v>7.5654773466650421E-2</c:v>
                </c:pt>
                <c:pt idx="47">
                  <c:v>7.4685771635548667E-2</c:v>
                </c:pt>
                <c:pt idx="48">
                  <c:v>7.4688204332089669E-2</c:v>
                </c:pt>
                <c:pt idx="49">
                  <c:v>7.5178640330120478E-2</c:v>
                </c:pt>
                <c:pt idx="50">
                  <c:v>7.5864979342461322E-2</c:v>
                </c:pt>
                <c:pt idx="51">
                  <c:v>7.6091687948366335E-2</c:v>
                </c:pt>
                <c:pt idx="52">
                  <c:v>7.6296949808287454E-2</c:v>
                </c:pt>
                <c:pt idx="53">
                  <c:v>7.6430600217004707E-2</c:v>
                </c:pt>
                <c:pt idx="54">
                  <c:v>7.6623314312060042E-2</c:v>
                </c:pt>
                <c:pt idx="55">
                  <c:v>7.6692376946679228E-2</c:v>
                </c:pt>
                <c:pt idx="56">
                  <c:v>7.6546434489272827E-2</c:v>
                </c:pt>
                <c:pt idx="57">
                  <c:v>7.6275338467164749E-2</c:v>
                </c:pt>
                <c:pt idx="58">
                  <c:v>7.5878573311310829E-2</c:v>
                </c:pt>
                <c:pt idx="59">
                  <c:v>7.5703397275629039E-2</c:v>
                </c:pt>
                <c:pt idx="60">
                  <c:v>7.5611309690146233E-2</c:v>
                </c:pt>
                <c:pt idx="61">
                  <c:v>7.5474921060832409E-2</c:v>
                </c:pt>
                <c:pt idx="62">
                  <c:v>7.4956071153730056E-2</c:v>
                </c:pt>
                <c:pt idx="63">
                  <c:v>7.4659660899765931E-2</c:v>
                </c:pt>
                <c:pt idx="64">
                  <c:v>7.4767894615366745E-2</c:v>
                </c:pt>
                <c:pt idx="65">
                  <c:v>7.4896025158879775E-2</c:v>
                </c:pt>
                <c:pt idx="66">
                  <c:v>7.4807800150905518E-2</c:v>
                </c:pt>
                <c:pt idx="67">
                  <c:v>7.4726567935046673E-2</c:v>
                </c:pt>
                <c:pt idx="68">
                  <c:v>7.4718551296499125E-2</c:v>
                </c:pt>
                <c:pt idx="69">
                  <c:v>7.4474968995759144E-2</c:v>
                </c:pt>
                <c:pt idx="70">
                  <c:v>7.3971231395821624E-2</c:v>
                </c:pt>
                <c:pt idx="71">
                  <c:v>7.3404712937748987E-2</c:v>
                </c:pt>
                <c:pt idx="72">
                  <c:v>7.2412334374635567E-2</c:v>
                </c:pt>
                <c:pt idx="73">
                  <c:v>7.1430994358182287E-2</c:v>
                </c:pt>
                <c:pt idx="74">
                  <c:v>7.0659325952353844E-2</c:v>
                </c:pt>
                <c:pt idx="75">
                  <c:v>6.9974884863765019E-2</c:v>
                </c:pt>
                <c:pt idx="76">
                  <c:v>6.9396419528057321E-2</c:v>
                </c:pt>
                <c:pt idx="77">
                  <c:v>6.8842235494024601E-2</c:v>
                </c:pt>
                <c:pt idx="78">
                  <c:v>6.8427568409357029E-2</c:v>
                </c:pt>
                <c:pt idx="79">
                  <c:v>6.8131454666872426E-2</c:v>
                </c:pt>
                <c:pt idx="80">
                  <c:v>6.777739222488316E-2</c:v>
                </c:pt>
                <c:pt idx="81">
                  <c:v>6.7575907253193415E-2</c:v>
                </c:pt>
                <c:pt idx="82">
                  <c:v>6.7617557301330497E-2</c:v>
                </c:pt>
                <c:pt idx="83">
                  <c:v>6.7787469053010377E-2</c:v>
                </c:pt>
                <c:pt idx="84">
                  <c:v>6.8121382446032372E-2</c:v>
                </c:pt>
                <c:pt idx="85">
                  <c:v>6.8516051122904972E-2</c:v>
                </c:pt>
                <c:pt idx="86">
                  <c:v>6.9036210224167227E-2</c:v>
                </c:pt>
                <c:pt idx="87">
                  <c:v>6.9784702921104905E-2</c:v>
                </c:pt>
                <c:pt idx="88">
                  <c:v>7.0426418972435997E-2</c:v>
                </c:pt>
                <c:pt idx="89">
                  <c:v>7.1053307725328849E-2</c:v>
                </c:pt>
                <c:pt idx="90">
                  <c:v>7.1665705200867194E-2</c:v>
                </c:pt>
                <c:pt idx="91">
                  <c:v>7.2263486755091311E-2</c:v>
                </c:pt>
                <c:pt idx="92">
                  <c:v>7.2935954017475629E-2</c:v>
                </c:pt>
                <c:pt idx="93">
                  <c:v>7.3701169446092493E-2</c:v>
                </c:pt>
                <c:pt idx="94">
                  <c:v>7.4640999049057091E-2</c:v>
                </c:pt>
                <c:pt idx="95">
                  <c:v>7.5500796070760531E-2</c:v>
                </c:pt>
                <c:pt idx="96">
                  <c:v>7.6283123122539376E-2</c:v>
                </c:pt>
                <c:pt idx="97">
                  <c:v>7.7024834125685851E-2</c:v>
                </c:pt>
                <c:pt idx="98">
                  <c:v>7.7754808901769459E-2</c:v>
                </c:pt>
                <c:pt idx="99">
                  <c:v>7.8132089639154162E-2</c:v>
                </c:pt>
                <c:pt idx="100">
                  <c:v>7.8572013282132952E-2</c:v>
                </c:pt>
                <c:pt idx="101">
                  <c:v>7.9150017345713156E-2</c:v>
                </c:pt>
                <c:pt idx="102">
                  <c:v>7.9626051972560369E-2</c:v>
                </c:pt>
                <c:pt idx="103">
                  <c:v>8.0206390297114794E-2</c:v>
                </c:pt>
                <c:pt idx="104">
                  <c:v>8.0451884829009015E-2</c:v>
                </c:pt>
                <c:pt idx="105">
                  <c:v>8.0758203460689917E-2</c:v>
                </c:pt>
                <c:pt idx="106">
                  <c:v>8.0992503319075301E-2</c:v>
                </c:pt>
                <c:pt idx="107">
                  <c:v>8.1080637594069888E-2</c:v>
                </c:pt>
                <c:pt idx="108">
                  <c:v>8.1408752406076298E-2</c:v>
                </c:pt>
                <c:pt idx="109">
                  <c:v>8.1631581914483345E-2</c:v>
                </c:pt>
                <c:pt idx="110">
                  <c:v>8.1788515376885348E-2</c:v>
                </c:pt>
                <c:pt idx="111">
                  <c:v>8.2040247231394844E-2</c:v>
                </c:pt>
                <c:pt idx="112">
                  <c:v>8.210787537917287E-2</c:v>
                </c:pt>
                <c:pt idx="113">
                  <c:v>8.2205076702243571E-2</c:v>
                </c:pt>
                <c:pt idx="114">
                  <c:v>8.2547782064742212E-2</c:v>
                </c:pt>
                <c:pt idx="115">
                  <c:v>8.276482373600369E-2</c:v>
                </c:pt>
                <c:pt idx="116">
                  <c:v>8.3343847957325384E-2</c:v>
                </c:pt>
                <c:pt idx="117">
                  <c:v>8.370989035965315E-2</c:v>
                </c:pt>
                <c:pt idx="118">
                  <c:v>8.3680972198372006E-2</c:v>
                </c:pt>
                <c:pt idx="119">
                  <c:v>8.3588924661104555E-2</c:v>
                </c:pt>
              </c:numCache>
            </c:numRef>
          </c:val>
          <c:smooth val="0"/>
          <c:extLst>
            <c:ext xmlns:c16="http://schemas.microsoft.com/office/drawing/2014/chart" uri="{C3380CC4-5D6E-409C-BE32-E72D297353CC}">
              <c16:uniqueId val="{00000002-6358-456A-AE4E-9B9CFC6E68F8}"/>
            </c:ext>
          </c:extLst>
        </c:ser>
        <c:ser>
          <c:idx val="1"/>
          <c:order val="3"/>
          <c:tx>
            <c:strRef>
              <c:f>'Függelék ábra 3.'!$D$13</c:f>
              <c:strCache>
                <c:ptCount val="1"/>
                <c:pt idx="0">
                  <c:v>2019-es ÜHG - Lineáris s. - mozgó átlag (bal tengely)</c:v>
                </c:pt>
              </c:strCache>
            </c:strRef>
          </c:tx>
          <c:spPr>
            <a:ln w="28575" cap="rnd">
              <a:solidFill>
                <a:schemeClr val="accent3">
                  <a:lumMod val="50000"/>
                </a:schemeClr>
              </a:solidFill>
              <a:round/>
            </a:ln>
            <a:effectLst/>
          </c:spPr>
          <c:marker>
            <c:symbol val="none"/>
          </c:marker>
          <c:val>
            <c:numRef>
              <c:f>'Függelék ábra 3.'!$D$14:$D$133</c:f>
              <c:numCache>
                <c:formatCode>General</c:formatCode>
                <c:ptCount val="120"/>
                <c:pt idx="14">
                  <c:v>8.1295144422465743E-2</c:v>
                </c:pt>
                <c:pt idx="15">
                  <c:v>8.1462361501137504E-2</c:v>
                </c:pt>
                <c:pt idx="16">
                  <c:v>8.1868571504117207E-2</c:v>
                </c:pt>
                <c:pt idx="17">
                  <c:v>8.2187275970549103E-2</c:v>
                </c:pt>
                <c:pt idx="18">
                  <c:v>8.2305601092795042E-2</c:v>
                </c:pt>
                <c:pt idx="19">
                  <c:v>8.2481336747687123E-2</c:v>
                </c:pt>
                <c:pt idx="20">
                  <c:v>8.2526694277296697E-2</c:v>
                </c:pt>
                <c:pt idx="21">
                  <c:v>8.2782334048851616E-2</c:v>
                </c:pt>
                <c:pt idx="22">
                  <c:v>8.2732252879645751E-2</c:v>
                </c:pt>
                <c:pt idx="23">
                  <c:v>8.2912679870490266E-2</c:v>
                </c:pt>
                <c:pt idx="24">
                  <c:v>8.2670548661500032E-2</c:v>
                </c:pt>
                <c:pt idx="25">
                  <c:v>8.2393836169217402E-2</c:v>
                </c:pt>
                <c:pt idx="26">
                  <c:v>8.3351192875390626E-2</c:v>
                </c:pt>
                <c:pt idx="27">
                  <c:v>8.4440688843718595E-2</c:v>
                </c:pt>
                <c:pt idx="28">
                  <c:v>8.5746300596118985E-2</c:v>
                </c:pt>
                <c:pt idx="29">
                  <c:v>8.6865751803498412E-2</c:v>
                </c:pt>
                <c:pt idx="30">
                  <c:v>8.7980911458429595E-2</c:v>
                </c:pt>
                <c:pt idx="31">
                  <c:v>8.9163701556334782E-2</c:v>
                </c:pt>
                <c:pt idx="32">
                  <c:v>9.0207554449499322E-2</c:v>
                </c:pt>
                <c:pt idx="33">
                  <c:v>9.10304882886456E-2</c:v>
                </c:pt>
                <c:pt idx="34">
                  <c:v>9.2133568257768417E-2</c:v>
                </c:pt>
                <c:pt idx="35">
                  <c:v>9.3218445143531212E-2</c:v>
                </c:pt>
                <c:pt idx="36">
                  <c:v>9.3217018064189791E-2</c:v>
                </c:pt>
                <c:pt idx="37">
                  <c:v>9.31328900401594E-2</c:v>
                </c:pt>
                <c:pt idx="38">
                  <c:v>9.1933974695801057E-2</c:v>
                </c:pt>
                <c:pt idx="39">
                  <c:v>9.0778078564729026E-2</c:v>
                </c:pt>
                <c:pt idx="40">
                  <c:v>8.9175847322048765E-2</c:v>
                </c:pt>
                <c:pt idx="41">
                  <c:v>8.7708753712128718E-2</c:v>
                </c:pt>
                <c:pt idx="42">
                  <c:v>8.636812813912817E-2</c:v>
                </c:pt>
                <c:pt idx="43">
                  <c:v>8.4894945354815107E-2</c:v>
                </c:pt>
                <c:pt idx="44">
                  <c:v>8.3763012608860474E-2</c:v>
                </c:pt>
                <c:pt idx="45">
                  <c:v>8.2676521101439207E-2</c:v>
                </c:pt>
                <c:pt idx="46">
                  <c:v>8.1657434718689761E-2</c:v>
                </c:pt>
                <c:pt idx="47">
                  <c:v>8.0454808378503745E-2</c:v>
                </c:pt>
                <c:pt idx="48">
                  <c:v>8.0592173417299365E-2</c:v>
                </c:pt>
                <c:pt idx="49">
                  <c:v>8.1202903595229442E-2</c:v>
                </c:pt>
                <c:pt idx="50">
                  <c:v>8.2013203563331513E-2</c:v>
                </c:pt>
                <c:pt idx="51">
                  <c:v>8.2357419276788371E-2</c:v>
                </c:pt>
                <c:pt idx="52">
                  <c:v>8.2608650577616502E-2</c:v>
                </c:pt>
                <c:pt idx="53">
                  <c:v>8.285613406310105E-2</c:v>
                </c:pt>
                <c:pt idx="54">
                  <c:v>8.3072148244140553E-2</c:v>
                </c:pt>
                <c:pt idx="55">
                  <c:v>8.3193888074845554E-2</c:v>
                </c:pt>
                <c:pt idx="56">
                  <c:v>8.3068163062917019E-2</c:v>
                </c:pt>
                <c:pt idx="57">
                  <c:v>8.2709144742070959E-2</c:v>
                </c:pt>
                <c:pt idx="58">
                  <c:v>8.2276408181930716E-2</c:v>
                </c:pt>
                <c:pt idx="59">
                  <c:v>8.2017329342310846E-2</c:v>
                </c:pt>
                <c:pt idx="60">
                  <c:v>8.1852885138212372E-2</c:v>
                </c:pt>
                <c:pt idx="61">
                  <c:v>8.1612988665400898E-2</c:v>
                </c:pt>
                <c:pt idx="62">
                  <c:v>8.0997307827620213E-2</c:v>
                </c:pt>
                <c:pt idx="63">
                  <c:v>8.0685249704574719E-2</c:v>
                </c:pt>
                <c:pt idx="64">
                  <c:v>8.0851188091683596E-2</c:v>
                </c:pt>
                <c:pt idx="65">
                  <c:v>8.1005782838931173E-2</c:v>
                </c:pt>
                <c:pt idx="66">
                  <c:v>8.0969595641101622E-2</c:v>
                </c:pt>
                <c:pt idx="67">
                  <c:v>8.0915513030356434E-2</c:v>
                </c:pt>
                <c:pt idx="68">
                  <c:v>8.0919748408648989E-2</c:v>
                </c:pt>
                <c:pt idx="69">
                  <c:v>8.0636145015267877E-2</c:v>
                </c:pt>
                <c:pt idx="70">
                  <c:v>8.00598686677228E-2</c:v>
                </c:pt>
                <c:pt idx="71">
                  <c:v>7.9498184749817777E-2</c:v>
                </c:pt>
                <c:pt idx="72">
                  <c:v>7.8504432094716886E-2</c:v>
                </c:pt>
                <c:pt idx="73">
                  <c:v>7.7531464086373292E-2</c:v>
                </c:pt>
                <c:pt idx="74">
                  <c:v>7.6673127448539283E-2</c:v>
                </c:pt>
                <c:pt idx="75">
                  <c:v>7.5852209196956261E-2</c:v>
                </c:pt>
                <c:pt idx="76">
                  <c:v>7.5139728855771915E-2</c:v>
                </c:pt>
                <c:pt idx="77">
                  <c:v>7.4463304792999424E-2</c:v>
                </c:pt>
                <c:pt idx="78">
                  <c:v>7.3921439463671426E-2</c:v>
                </c:pt>
                <c:pt idx="79">
                  <c:v>7.3497291777902013E-2</c:v>
                </c:pt>
                <c:pt idx="80">
                  <c:v>7.3046908466727567E-2</c:v>
                </c:pt>
                <c:pt idx="81">
                  <c:v>7.2839458345632407E-2</c:v>
                </c:pt>
                <c:pt idx="82">
                  <c:v>7.289579435407896E-2</c:v>
                </c:pt>
                <c:pt idx="83">
                  <c:v>7.3076594420640115E-2</c:v>
                </c:pt>
                <c:pt idx="84">
                  <c:v>7.3432529147968217E-2</c:v>
                </c:pt>
                <c:pt idx="85">
                  <c:v>7.3848414018379396E-2</c:v>
                </c:pt>
                <c:pt idx="86">
                  <c:v>7.4384419239444055E-2</c:v>
                </c:pt>
                <c:pt idx="87">
                  <c:v>7.5209780803106169E-2</c:v>
                </c:pt>
                <c:pt idx="88">
                  <c:v>7.5909900834236127E-2</c:v>
                </c:pt>
                <c:pt idx="89">
                  <c:v>7.6585808755701701E-2</c:v>
                </c:pt>
                <c:pt idx="90">
                  <c:v>7.7264595579043152E-2</c:v>
                </c:pt>
                <c:pt idx="91">
                  <c:v>7.790882461636002E-2</c:v>
                </c:pt>
                <c:pt idx="92">
                  <c:v>7.8709990231416421E-2</c:v>
                </c:pt>
                <c:pt idx="93">
                  <c:v>7.9602465025954403E-2</c:v>
                </c:pt>
                <c:pt idx="94">
                  <c:v>8.0666629722983843E-2</c:v>
                </c:pt>
                <c:pt idx="95">
                  <c:v>8.1622508789080145E-2</c:v>
                </c:pt>
                <c:pt idx="96">
                  <c:v>8.250459567908347E-2</c:v>
                </c:pt>
                <c:pt idx="97">
                  <c:v>8.3356309188385366E-2</c:v>
                </c:pt>
                <c:pt idx="98">
                  <c:v>8.4234325748754571E-2</c:v>
                </c:pt>
                <c:pt idx="99">
                  <c:v>8.4642225192298692E-2</c:v>
                </c:pt>
                <c:pt idx="100">
                  <c:v>8.5182160255676806E-2</c:v>
                </c:pt>
                <c:pt idx="101">
                  <c:v>8.5847786126129033E-2</c:v>
                </c:pt>
                <c:pt idx="102">
                  <c:v>8.6380730855207546E-2</c:v>
                </c:pt>
                <c:pt idx="103">
                  <c:v>8.7006429573763561E-2</c:v>
                </c:pt>
                <c:pt idx="104">
                  <c:v>8.7171285487145783E-2</c:v>
                </c:pt>
                <c:pt idx="105">
                  <c:v>8.740354756688816E-2</c:v>
                </c:pt>
                <c:pt idx="106">
                  <c:v>8.7544623360845494E-2</c:v>
                </c:pt>
                <c:pt idx="107">
                  <c:v>8.7548825246885509E-2</c:v>
                </c:pt>
                <c:pt idx="108">
                  <c:v>8.7811148956642451E-2</c:v>
                </c:pt>
                <c:pt idx="109">
                  <c:v>8.794614353091959E-2</c:v>
                </c:pt>
                <c:pt idx="110">
                  <c:v>8.8024390552991702E-2</c:v>
                </c:pt>
                <c:pt idx="111">
                  <c:v>8.8264388779469752E-2</c:v>
                </c:pt>
                <c:pt idx="112">
                  <c:v>8.8205430092371251E-2</c:v>
                </c:pt>
                <c:pt idx="113">
                  <c:v>8.8167419337582695E-2</c:v>
                </c:pt>
                <c:pt idx="114">
                  <c:v>8.8379343566229465E-2</c:v>
                </c:pt>
                <c:pt idx="115">
                  <c:v>8.8488789598404977E-2</c:v>
                </c:pt>
                <c:pt idx="116">
                  <c:v>8.9036101538621265E-2</c:v>
                </c:pt>
                <c:pt idx="117">
                  <c:v>8.9317113257533068E-2</c:v>
                </c:pt>
                <c:pt idx="118">
                  <c:v>8.9191693745236819E-2</c:v>
                </c:pt>
                <c:pt idx="119">
                  <c:v>8.9033435756425819E-2</c:v>
                </c:pt>
              </c:numCache>
            </c:numRef>
          </c:val>
          <c:smooth val="0"/>
          <c:extLst>
            <c:ext xmlns:c16="http://schemas.microsoft.com/office/drawing/2014/chart" uri="{C3380CC4-5D6E-409C-BE32-E72D297353CC}">
              <c16:uniqueId val="{00000003-6358-456A-AE4E-9B9CFC6E68F8}"/>
            </c:ext>
          </c:extLst>
        </c:ser>
        <c:ser>
          <c:idx val="6"/>
          <c:order val="4"/>
          <c:tx>
            <c:strRef>
              <c:f>'Függelék ábra 3.'!$I$13</c:f>
              <c:strCache>
                <c:ptCount val="1"/>
                <c:pt idx="0">
                  <c:v>2017-es ÜHG - Gompertz-féle súlyozás (jobb tengely) (eredeti)</c:v>
                </c:pt>
              </c:strCache>
            </c:strRef>
          </c:tx>
          <c:spPr>
            <a:ln w="12700" cap="rnd">
              <a:solidFill>
                <a:schemeClr val="accent4"/>
              </a:solidFill>
              <a:round/>
            </a:ln>
            <a:effectLst/>
          </c:spPr>
          <c:marker>
            <c:symbol val="none"/>
          </c:marker>
          <c:val>
            <c:numRef>
              <c:f>'Függelék ábra 3.'!$I$14:$I$133</c:f>
              <c:numCache>
                <c:formatCode>General</c:formatCode>
                <c:ptCount val="120"/>
                <c:pt idx="3">
                  <c:v>0.13106575519104521</c:v>
                </c:pt>
                <c:pt idx="4">
                  <c:v>0.12312072234253309</c:v>
                </c:pt>
                <c:pt idx="5">
                  <c:v>0.1245725161402627</c:v>
                </c:pt>
                <c:pt idx="6">
                  <c:v>0.12539673817728247</c:v>
                </c:pt>
                <c:pt idx="7">
                  <c:v>0.12948175599729225</c:v>
                </c:pt>
                <c:pt idx="8">
                  <c:v>0.13245115626978021</c:v>
                </c:pt>
                <c:pt idx="9">
                  <c:v>0.13425590350423044</c:v>
                </c:pt>
                <c:pt idx="10">
                  <c:v>0.13183552333146537</c:v>
                </c:pt>
                <c:pt idx="11">
                  <c:v>0.13245020872802965</c:v>
                </c:pt>
                <c:pt idx="12">
                  <c:v>0.14421144300032693</c:v>
                </c:pt>
                <c:pt idx="13">
                  <c:v>0.14322143353595893</c:v>
                </c:pt>
                <c:pt idx="14">
                  <c:v>0.14446160847834091</c:v>
                </c:pt>
                <c:pt idx="15">
                  <c:v>0.14474631225918222</c:v>
                </c:pt>
                <c:pt idx="16">
                  <c:v>0.14424799649247885</c:v>
                </c:pt>
                <c:pt idx="17">
                  <c:v>0.14382775252484428</c:v>
                </c:pt>
                <c:pt idx="18">
                  <c:v>0.14161161328316546</c:v>
                </c:pt>
                <c:pt idx="19">
                  <c:v>0.14572381381381808</c:v>
                </c:pt>
                <c:pt idx="20">
                  <c:v>0.147045973101324</c:v>
                </c:pt>
                <c:pt idx="21">
                  <c:v>0.15219951731609396</c:v>
                </c:pt>
                <c:pt idx="22">
                  <c:v>0.14186900964632415</c:v>
                </c:pt>
                <c:pt idx="23">
                  <c:v>0.14494485488221592</c:v>
                </c:pt>
                <c:pt idx="24">
                  <c:v>0.14783653175365513</c:v>
                </c:pt>
                <c:pt idx="25">
                  <c:v>0.14491590098293949</c:v>
                </c:pt>
                <c:pt idx="26">
                  <c:v>0.18979147323908474</c:v>
                </c:pt>
                <c:pt idx="27">
                  <c:v>0.19060649423356679</c:v>
                </c:pt>
                <c:pt idx="28">
                  <c:v>0.19284503443493423</c:v>
                </c:pt>
                <c:pt idx="29">
                  <c:v>0.18549129695982161</c:v>
                </c:pt>
                <c:pt idx="30">
                  <c:v>0.18276144703557812</c:v>
                </c:pt>
                <c:pt idx="31">
                  <c:v>0.18579644351668814</c:v>
                </c:pt>
                <c:pt idx="32">
                  <c:v>0.18671862193236866</c:v>
                </c:pt>
                <c:pt idx="33">
                  <c:v>0.18792116356633173</c:v>
                </c:pt>
                <c:pt idx="34">
                  <c:v>0.18542021856560978</c:v>
                </c:pt>
                <c:pt idx="35">
                  <c:v>0.19223635463871025</c:v>
                </c:pt>
                <c:pt idx="36">
                  <c:v>0.15741299782770293</c:v>
                </c:pt>
                <c:pt idx="37">
                  <c:v>0.15344060418640823</c:v>
                </c:pt>
                <c:pt idx="38">
                  <c:v>0.15236941216526101</c:v>
                </c:pt>
                <c:pt idx="39">
                  <c:v>0.15525403601312124</c:v>
                </c:pt>
                <c:pt idx="40">
                  <c:v>0.15164856568511201</c:v>
                </c:pt>
                <c:pt idx="41">
                  <c:v>0.15086195249024581</c:v>
                </c:pt>
                <c:pt idx="42">
                  <c:v>0.1478672132727486</c:v>
                </c:pt>
                <c:pt idx="43">
                  <c:v>0.14784671659135418</c:v>
                </c:pt>
                <c:pt idx="44">
                  <c:v>0.15281786178914492</c:v>
                </c:pt>
                <c:pt idx="45">
                  <c:v>0.16104618195213144</c:v>
                </c:pt>
                <c:pt idx="46">
                  <c:v>0.15795105064555939</c:v>
                </c:pt>
                <c:pt idx="47">
                  <c:v>0.1550528088575121</c:v>
                </c:pt>
                <c:pt idx="48">
                  <c:v>0.15731180671303785</c:v>
                </c:pt>
                <c:pt idx="49">
                  <c:v>0.16104498405017931</c:v>
                </c:pt>
                <c:pt idx="50">
                  <c:v>0.17289577507372711</c:v>
                </c:pt>
                <c:pt idx="51">
                  <c:v>0.16874333283841983</c:v>
                </c:pt>
                <c:pt idx="52">
                  <c:v>0.15523010139759547</c:v>
                </c:pt>
                <c:pt idx="53">
                  <c:v>0.15478745666457314</c:v>
                </c:pt>
                <c:pt idx="54">
                  <c:v>0.15368910651239734</c:v>
                </c:pt>
                <c:pt idx="55">
                  <c:v>0.15280604278496571</c:v>
                </c:pt>
                <c:pt idx="56">
                  <c:v>0.15158659185113624</c:v>
                </c:pt>
                <c:pt idx="57">
                  <c:v>0.14859748510313883</c:v>
                </c:pt>
                <c:pt idx="58">
                  <c:v>0.14806716659998639</c:v>
                </c:pt>
                <c:pt idx="59">
                  <c:v>0.15094339198273016</c:v>
                </c:pt>
                <c:pt idx="60">
                  <c:v>0.15410589453926637</c:v>
                </c:pt>
                <c:pt idx="61">
                  <c:v>0.15472864572150247</c:v>
                </c:pt>
                <c:pt idx="62">
                  <c:v>0.15652421482496257</c:v>
                </c:pt>
                <c:pt idx="63">
                  <c:v>0.16022031779633389</c:v>
                </c:pt>
                <c:pt idx="64">
                  <c:v>0.16169846658404097</c:v>
                </c:pt>
                <c:pt idx="65">
                  <c:v>0.16021972298226786</c:v>
                </c:pt>
                <c:pt idx="66">
                  <c:v>0.15265438134244605</c:v>
                </c:pt>
                <c:pt idx="67">
                  <c:v>0.15029655556654706</c:v>
                </c:pt>
                <c:pt idx="68">
                  <c:v>0.15288805770810709</c:v>
                </c:pt>
                <c:pt idx="69">
                  <c:v>0.14185014962507783</c:v>
                </c:pt>
                <c:pt idx="70">
                  <c:v>0.13451888950796573</c:v>
                </c:pt>
                <c:pt idx="71">
                  <c:v>0.13632385418840959</c:v>
                </c:pt>
                <c:pt idx="72">
                  <c:v>0.1325548295431348</c:v>
                </c:pt>
                <c:pt idx="73">
                  <c:v>0.13389603514045509</c:v>
                </c:pt>
                <c:pt idx="74">
                  <c:v>0.13220601748957256</c:v>
                </c:pt>
                <c:pt idx="75">
                  <c:v>0.13344903285059415</c:v>
                </c:pt>
                <c:pt idx="76">
                  <c:v>0.13511894664187502</c:v>
                </c:pt>
                <c:pt idx="77">
                  <c:v>0.13313947870142295</c:v>
                </c:pt>
                <c:pt idx="78">
                  <c:v>0.13238561018236175</c:v>
                </c:pt>
                <c:pt idx="79">
                  <c:v>0.13194928176054424</c:v>
                </c:pt>
                <c:pt idx="80">
                  <c:v>0.13203100653919253</c:v>
                </c:pt>
                <c:pt idx="81">
                  <c:v>0.12989821601465137</c:v>
                </c:pt>
                <c:pt idx="82">
                  <c:v>0.12915112690788838</c:v>
                </c:pt>
                <c:pt idx="83">
                  <c:v>0.13445329446344481</c:v>
                </c:pt>
                <c:pt idx="84">
                  <c:v>0.13466505969041509</c:v>
                </c:pt>
                <c:pt idx="85">
                  <c:v>0.13744221135998713</c:v>
                </c:pt>
                <c:pt idx="86">
                  <c:v>0.13782924073168157</c:v>
                </c:pt>
                <c:pt idx="87">
                  <c:v>0.14514248927967344</c:v>
                </c:pt>
                <c:pt idx="88">
                  <c:v>0.14474208899455357</c:v>
                </c:pt>
                <c:pt idx="89">
                  <c:v>0.14139099215952841</c:v>
                </c:pt>
                <c:pt idx="90">
                  <c:v>0.14139310556152596</c:v>
                </c:pt>
                <c:pt idx="91">
                  <c:v>0.1419245498135373</c:v>
                </c:pt>
                <c:pt idx="92">
                  <c:v>0.14865224423456663</c:v>
                </c:pt>
                <c:pt idx="93">
                  <c:v>0.1497863370929304</c:v>
                </c:pt>
                <c:pt idx="94">
                  <c:v>0.15273544260595526</c:v>
                </c:pt>
                <c:pt idx="95">
                  <c:v>0.15700582327364904</c:v>
                </c:pt>
                <c:pt idx="96">
                  <c:v>0.15448445607379369</c:v>
                </c:pt>
                <c:pt idx="97">
                  <c:v>0.15927897743749428</c:v>
                </c:pt>
                <c:pt idx="98">
                  <c:v>0.16188304189141964</c:v>
                </c:pt>
                <c:pt idx="99">
                  <c:v>0.15808860886444137</c:v>
                </c:pt>
                <c:pt idx="100">
                  <c:v>0.16403618711145795</c:v>
                </c:pt>
                <c:pt idx="101">
                  <c:v>0.16425145311968611</c:v>
                </c:pt>
                <c:pt idx="102">
                  <c:v>0.15951117768182893</c:v>
                </c:pt>
                <c:pt idx="103">
                  <c:v>0.15948022342164722</c:v>
                </c:pt>
                <c:pt idx="104">
                  <c:v>0.15123116742687481</c:v>
                </c:pt>
                <c:pt idx="105">
                  <c:v>0.15274992064072376</c:v>
                </c:pt>
                <c:pt idx="106">
                  <c:v>0.15037610263490969</c:v>
                </c:pt>
                <c:pt idx="107">
                  <c:v>0.15100926083868157</c:v>
                </c:pt>
                <c:pt idx="108">
                  <c:v>0.1561077265775288</c:v>
                </c:pt>
                <c:pt idx="109">
                  <c:v>0.15510660467513546</c:v>
                </c:pt>
                <c:pt idx="110">
                  <c:v>0.15598551218639414</c:v>
                </c:pt>
                <c:pt idx="111">
                  <c:v>0.15717081837247707</c:v>
                </c:pt>
                <c:pt idx="112">
                  <c:v>0.1511710147246291</c:v>
                </c:pt>
                <c:pt idx="113">
                  <c:v>0.15275793350306635</c:v>
                </c:pt>
                <c:pt idx="114">
                  <c:v>0.15348908000907011</c:v>
                </c:pt>
                <c:pt idx="115">
                  <c:v>0.15282380465908049</c:v>
                </c:pt>
                <c:pt idx="116">
                  <c:v>0.15769824288504231</c:v>
                </c:pt>
                <c:pt idx="117">
                  <c:v>0.15181206930737065</c:v>
                </c:pt>
                <c:pt idx="118">
                  <c:v>0.143575982659885</c:v>
                </c:pt>
                <c:pt idx="119">
                  <c:v>0.14535282961275067</c:v>
                </c:pt>
              </c:numCache>
            </c:numRef>
          </c:val>
          <c:smooth val="0"/>
          <c:extLst>
            <c:ext xmlns:c16="http://schemas.microsoft.com/office/drawing/2014/chart" uri="{C3380CC4-5D6E-409C-BE32-E72D297353CC}">
              <c16:uniqueId val="{00000004-6358-456A-AE4E-9B9CFC6E68F8}"/>
            </c:ext>
          </c:extLst>
        </c:ser>
        <c:ser>
          <c:idx val="4"/>
          <c:order val="5"/>
          <c:tx>
            <c:strRef>
              <c:f>'Függelék ábra 3.'!$E$13</c:f>
              <c:strCache>
                <c:ptCount val="1"/>
                <c:pt idx="0">
                  <c:v>2019-es ÜHG - Gompertz-féle súlyozás (jobb tengely)</c:v>
                </c:pt>
              </c:strCache>
            </c:strRef>
          </c:tx>
          <c:spPr>
            <a:ln w="12700" cap="rnd">
              <a:solidFill>
                <a:schemeClr val="accent6"/>
              </a:solidFill>
              <a:round/>
            </a:ln>
            <a:effectLst/>
          </c:spPr>
          <c:marker>
            <c:symbol val="none"/>
          </c:marker>
          <c:val>
            <c:numRef>
              <c:f>'Függelék ábra 3.'!$E$14:$E$133</c:f>
              <c:numCache>
                <c:formatCode>General</c:formatCode>
                <c:ptCount val="120"/>
                <c:pt idx="3">
                  <c:v>0.11929394604093387</c:v>
                </c:pt>
                <c:pt idx="4">
                  <c:v>0.11389010099642474</c:v>
                </c:pt>
                <c:pt idx="5">
                  <c:v>0.11568542569462416</c:v>
                </c:pt>
                <c:pt idx="6">
                  <c:v>0.11676181641075473</c:v>
                </c:pt>
                <c:pt idx="7">
                  <c:v>0.11782148111708236</c:v>
                </c:pt>
                <c:pt idx="8">
                  <c:v>0.12076095583184882</c:v>
                </c:pt>
                <c:pt idx="9">
                  <c:v>0.12342448653129666</c:v>
                </c:pt>
                <c:pt idx="10">
                  <c:v>0.12255712387565081</c:v>
                </c:pt>
                <c:pt idx="11">
                  <c:v>0.12384172522536854</c:v>
                </c:pt>
                <c:pt idx="12">
                  <c:v>0.13526529059313627</c:v>
                </c:pt>
                <c:pt idx="13">
                  <c:v>0.13394342374758417</c:v>
                </c:pt>
                <c:pt idx="14">
                  <c:v>0.13395736190663754</c:v>
                </c:pt>
                <c:pt idx="15">
                  <c:v>0.13460896171138573</c:v>
                </c:pt>
                <c:pt idx="16">
                  <c:v>0.13438058615093509</c:v>
                </c:pt>
                <c:pt idx="17">
                  <c:v>0.13413503728209009</c:v>
                </c:pt>
                <c:pt idx="18">
                  <c:v>0.13253584912190366</c:v>
                </c:pt>
                <c:pt idx="19">
                  <c:v>0.13710291210960462</c:v>
                </c:pt>
                <c:pt idx="20">
                  <c:v>0.13896808064256633</c:v>
                </c:pt>
                <c:pt idx="21">
                  <c:v>0.14457000735118475</c:v>
                </c:pt>
                <c:pt idx="22">
                  <c:v>0.13422505593953382</c:v>
                </c:pt>
                <c:pt idx="23">
                  <c:v>0.1375084738643203</c:v>
                </c:pt>
                <c:pt idx="24">
                  <c:v>0.13736809220697146</c:v>
                </c:pt>
                <c:pt idx="25">
                  <c:v>0.13502015257462621</c:v>
                </c:pt>
                <c:pt idx="26">
                  <c:v>0.18135233914515175</c:v>
                </c:pt>
                <c:pt idx="27">
                  <c:v>0.18292956209198571</c:v>
                </c:pt>
                <c:pt idx="28">
                  <c:v>0.18544188609051543</c:v>
                </c:pt>
                <c:pt idx="29">
                  <c:v>0.17822493332717024</c:v>
                </c:pt>
                <c:pt idx="30">
                  <c:v>0.17551662113634228</c:v>
                </c:pt>
                <c:pt idx="31">
                  <c:v>0.17863689006634867</c:v>
                </c:pt>
                <c:pt idx="32">
                  <c:v>0.17748924802832236</c:v>
                </c:pt>
                <c:pt idx="33">
                  <c:v>0.17901317056949509</c:v>
                </c:pt>
                <c:pt idx="34">
                  <c:v>0.17624684294508264</c:v>
                </c:pt>
                <c:pt idx="35">
                  <c:v>0.18373622433748951</c:v>
                </c:pt>
                <c:pt idx="36">
                  <c:v>0.14691529103925252</c:v>
                </c:pt>
                <c:pt idx="37">
                  <c:v>0.14376705205202708</c:v>
                </c:pt>
                <c:pt idx="38">
                  <c:v>0.14563568164546245</c:v>
                </c:pt>
                <c:pt idx="39">
                  <c:v>0.14785651553268678</c:v>
                </c:pt>
                <c:pt idx="40">
                  <c:v>0.14414092315327834</c:v>
                </c:pt>
                <c:pt idx="41">
                  <c:v>0.1420243398092767</c:v>
                </c:pt>
                <c:pt idx="42">
                  <c:v>0.14258089805608365</c:v>
                </c:pt>
                <c:pt idx="43">
                  <c:v>0.14263710548372446</c:v>
                </c:pt>
                <c:pt idx="44">
                  <c:v>0.14778139363395768</c:v>
                </c:pt>
                <c:pt idx="45">
                  <c:v>0.15607843537940574</c:v>
                </c:pt>
                <c:pt idx="46">
                  <c:v>0.15310235049011275</c:v>
                </c:pt>
                <c:pt idx="47">
                  <c:v>0.15090977420508678</c:v>
                </c:pt>
                <c:pt idx="48">
                  <c:v>0.15289063134154443</c:v>
                </c:pt>
                <c:pt idx="49">
                  <c:v>0.15686883978937535</c:v>
                </c:pt>
                <c:pt idx="50">
                  <c:v>0.16878625442245693</c:v>
                </c:pt>
                <c:pt idx="51">
                  <c:v>0.1631955892252098</c:v>
                </c:pt>
                <c:pt idx="52">
                  <c:v>0.1496403884764711</c:v>
                </c:pt>
                <c:pt idx="53">
                  <c:v>0.14931254415898135</c:v>
                </c:pt>
                <c:pt idx="54">
                  <c:v>0.14740909202473032</c:v>
                </c:pt>
                <c:pt idx="55">
                  <c:v>0.14696164233751746</c:v>
                </c:pt>
                <c:pt idx="56">
                  <c:v>0.14589980540960862</c:v>
                </c:pt>
                <c:pt idx="57">
                  <c:v>0.14203028892576383</c:v>
                </c:pt>
                <c:pt idx="58">
                  <c:v>0.14204306863968111</c:v>
                </c:pt>
                <c:pt idx="59">
                  <c:v>0.14303516494066265</c:v>
                </c:pt>
                <c:pt idx="60">
                  <c:v>0.1465602994567122</c:v>
                </c:pt>
                <c:pt idx="61">
                  <c:v>0.14716376689108959</c:v>
                </c:pt>
                <c:pt idx="62">
                  <c:v>0.14963209838380009</c:v>
                </c:pt>
                <c:pt idx="63">
                  <c:v>0.15364248024929672</c:v>
                </c:pt>
                <c:pt idx="64">
                  <c:v>0.1552121555059984</c:v>
                </c:pt>
                <c:pt idx="65">
                  <c:v>0.15402150837903397</c:v>
                </c:pt>
                <c:pt idx="66">
                  <c:v>0.14808547372529182</c:v>
                </c:pt>
                <c:pt idx="67">
                  <c:v>0.1458304734896857</c:v>
                </c:pt>
                <c:pt idx="68">
                  <c:v>0.14663250286800536</c:v>
                </c:pt>
                <c:pt idx="69">
                  <c:v>0.13532548865716487</c:v>
                </c:pt>
                <c:pt idx="70">
                  <c:v>0.12833664309141732</c:v>
                </c:pt>
                <c:pt idx="71">
                  <c:v>0.13124932444874388</c:v>
                </c:pt>
                <c:pt idx="72">
                  <c:v>0.12750882555509582</c:v>
                </c:pt>
                <c:pt idx="73">
                  <c:v>0.12910955471364904</c:v>
                </c:pt>
                <c:pt idx="74">
                  <c:v>0.12734991930819609</c:v>
                </c:pt>
                <c:pt idx="75">
                  <c:v>0.1280462385675486</c:v>
                </c:pt>
                <c:pt idx="76">
                  <c:v>0.13077745216334211</c:v>
                </c:pt>
                <c:pt idx="77">
                  <c:v>0.12941658173220158</c:v>
                </c:pt>
                <c:pt idx="78">
                  <c:v>0.12836132523214178</c:v>
                </c:pt>
                <c:pt idx="79">
                  <c:v>0.1280943421351621</c:v>
                </c:pt>
                <c:pt idx="80">
                  <c:v>0.12827878187863256</c:v>
                </c:pt>
                <c:pt idx="81">
                  <c:v>0.12628326183381025</c:v>
                </c:pt>
                <c:pt idx="82">
                  <c:v>0.12603964147941799</c:v>
                </c:pt>
                <c:pt idx="83">
                  <c:v>0.13174757941465462</c:v>
                </c:pt>
                <c:pt idx="84">
                  <c:v>0.13225984695776902</c:v>
                </c:pt>
                <c:pt idx="85">
                  <c:v>0.13491331344388793</c:v>
                </c:pt>
                <c:pt idx="86">
                  <c:v>0.13534516511776604</c:v>
                </c:pt>
                <c:pt idx="87">
                  <c:v>0.1435924915598617</c:v>
                </c:pt>
                <c:pt idx="88">
                  <c:v>0.14339019202848541</c:v>
                </c:pt>
                <c:pt idx="89">
                  <c:v>0.14077356132541333</c:v>
                </c:pt>
                <c:pt idx="90">
                  <c:v>0.14073836341978946</c:v>
                </c:pt>
                <c:pt idx="91">
                  <c:v>0.14025293381593779</c:v>
                </c:pt>
                <c:pt idx="92">
                  <c:v>0.14772981521836273</c:v>
                </c:pt>
                <c:pt idx="93">
                  <c:v>0.14876197049485632</c:v>
                </c:pt>
                <c:pt idx="94">
                  <c:v>0.1515309038447166</c:v>
                </c:pt>
                <c:pt idx="95">
                  <c:v>0.15461125025545819</c:v>
                </c:pt>
                <c:pt idx="96">
                  <c:v>0.15302182804306744</c:v>
                </c:pt>
                <c:pt idx="97">
                  <c:v>0.15722786416832293</c:v>
                </c:pt>
                <c:pt idx="98">
                  <c:v>0.15985723544272518</c:v>
                </c:pt>
                <c:pt idx="99">
                  <c:v>0.15526398899322946</c:v>
                </c:pt>
                <c:pt idx="100">
                  <c:v>0.16164232627220324</c:v>
                </c:pt>
                <c:pt idx="101">
                  <c:v>0.16192043744578771</c:v>
                </c:pt>
                <c:pt idx="102">
                  <c:v>0.15685994806544309</c:v>
                </c:pt>
                <c:pt idx="103">
                  <c:v>0.15643279736504262</c:v>
                </c:pt>
                <c:pt idx="104">
                  <c:v>0.14862793021267218</c:v>
                </c:pt>
                <c:pt idx="105">
                  <c:v>0.15038805987734138</c:v>
                </c:pt>
                <c:pt idx="106">
                  <c:v>0.1488552720158112</c:v>
                </c:pt>
                <c:pt idx="107">
                  <c:v>0.14891343295418735</c:v>
                </c:pt>
                <c:pt idx="108">
                  <c:v>0.15386392028091847</c:v>
                </c:pt>
                <c:pt idx="109">
                  <c:v>0.15265157155286346</c:v>
                </c:pt>
                <c:pt idx="110">
                  <c:v>0.15428325921385289</c:v>
                </c:pt>
                <c:pt idx="111">
                  <c:v>0.15533694446207116</c:v>
                </c:pt>
                <c:pt idx="112">
                  <c:v>0.1491653332510548</c:v>
                </c:pt>
                <c:pt idx="113">
                  <c:v>0.14990641683080411</c:v>
                </c:pt>
                <c:pt idx="114">
                  <c:v>0.15056338418142018</c:v>
                </c:pt>
                <c:pt idx="115">
                  <c:v>0.1501385665669365</c:v>
                </c:pt>
                <c:pt idx="116">
                  <c:v>0.15512984982152583</c:v>
                </c:pt>
                <c:pt idx="117">
                  <c:v>0.14915333892677701</c:v>
                </c:pt>
                <c:pt idx="118">
                  <c:v>0.14128835687041114</c:v>
                </c:pt>
                <c:pt idx="119">
                  <c:v>0.14351666625331733</c:v>
                </c:pt>
              </c:numCache>
            </c:numRef>
          </c:val>
          <c:smooth val="0"/>
          <c:extLst>
            <c:ext xmlns:c16="http://schemas.microsoft.com/office/drawing/2014/chart" uri="{C3380CC4-5D6E-409C-BE32-E72D297353CC}">
              <c16:uniqueId val="{00000005-6358-456A-AE4E-9B9CFC6E68F8}"/>
            </c:ext>
          </c:extLst>
        </c:ser>
        <c:ser>
          <c:idx val="7"/>
          <c:order val="6"/>
          <c:tx>
            <c:strRef>
              <c:f>'Függelék ábra 3.'!$J$13</c:f>
              <c:strCache>
                <c:ptCount val="1"/>
                <c:pt idx="0">
                  <c:v>2017-es ÜHG - Gompertz-féle s. - mozgó átlag (jobb tengely) (eredeti)</c:v>
                </c:pt>
              </c:strCache>
            </c:strRef>
          </c:tx>
          <c:spPr>
            <a:ln w="28575" cap="rnd">
              <a:solidFill>
                <a:schemeClr val="accent4">
                  <a:lumMod val="50000"/>
                </a:schemeClr>
              </a:solidFill>
              <a:round/>
            </a:ln>
            <a:effectLst/>
          </c:spPr>
          <c:marker>
            <c:symbol val="none"/>
          </c:marker>
          <c:val>
            <c:numRef>
              <c:f>'Függelék ábra 3.'!$J$14:$J$133</c:f>
              <c:numCache>
                <c:formatCode>General</c:formatCode>
                <c:ptCount val="120"/>
                <c:pt idx="14">
                  <c:v>0.13321724098600726</c:v>
                </c:pt>
                <c:pt idx="15">
                  <c:v>0.13428244908722944</c:v>
                </c:pt>
                <c:pt idx="16">
                  <c:v>0.13590475474873398</c:v>
                </c:pt>
                <c:pt idx="17">
                  <c:v>0.13744528774256928</c:v>
                </c:pt>
                <c:pt idx="18">
                  <c:v>0.13874113517858874</c:v>
                </c:pt>
                <c:pt idx="19">
                  <c:v>0.14008643469785431</c:v>
                </c:pt>
                <c:pt idx="20">
                  <c:v>0.14129754142642154</c:v>
                </c:pt>
                <c:pt idx="21">
                  <c:v>0.14282816285687752</c:v>
                </c:pt>
                <c:pt idx="22">
                  <c:v>0.14372999581790721</c:v>
                </c:pt>
                <c:pt idx="23">
                  <c:v>0.14485189158759004</c:v>
                </c:pt>
                <c:pt idx="24">
                  <c:v>0.14514371988677557</c:v>
                </c:pt>
                <c:pt idx="25">
                  <c:v>0.14529156854830891</c:v>
                </c:pt>
                <c:pt idx="26">
                  <c:v>0.14908854885227069</c:v>
                </c:pt>
                <c:pt idx="27">
                  <c:v>0.1529669824741085</c:v>
                </c:pt>
                <c:pt idx="28">
                  <c:v>0.15707728381381084</c:v>
                </c:pt>
                <c:pt idx="29">
                  <c:v>0.16059736887070686</c:v>
                </c:pt>
                <c:pt idx="30">
                  <c:v>0.16402978908823668</c:v>
                </c:pt>
                <c:pt idx="31">
                  <c:v>0.16737097106365348</c:v>
                </c:pt>
                <c:pt idx="32">
                  <c:v>0.17072168214443051</c:v>
                </c:pt>
                <c:pt idx="33">
                  <c:v>0.17377685620871222</c:v>
                </c:pt>
                <c:pt idx="34">
                  <c:v>0.17745060678567728</c:v>
                </c:pt>
                <c:pt idx="35">
                  <c:v>0.18134324134706731</c:v>
                </c:pt>
                <c:pt idx="36">
                  <c:v>0.18208486445500144</c:v>
                </c:pt>
                <c:pt idx="37">
                  <c:v>0.18274331797430979</c:v>
                </c:pt>
                <c:pt idx="38">
                  <c:v>0.17982590616184427</c:v>
                </c:pt>
                <c:pt idx="39">
                  <c:v>0.17701418199132543</c:v>
                </c:pt>
                <c:pt idx="40">
                  <c:v>0.17366490477327662</c:v>
                </c:pt>
                <c:pt idx="41">
                  <c:v>0.17084400465709673</c:v>
                </c:pt>
                <c:pt idx="42">
                  <c:v>0.16803825131948405</c:v>
                </c:pt>
                <c:pt idx="43">
                  <c:v>0.1648997417606701</c:v>
                </c:pt>
                <c:pt idx="44">
                  <c:v>0.16199591367845517</c:v>
                </c:pt>
                <c:pt idx="45">
                  <c:v>0.15956295542811133</c:v>
                </c:pt>
                <c:pt idx="46">
                  <c:v>0.15706437771824805</c:v>
                </c:pt>
                <c:pt idx="47">
                  <c:v>0.15365489896481635</c:v>
                </c:pt>
                <c:pt idx="48">
                  <c:v>0.15360937531633759</c:v>
                </c:pt>
                <c:pt idx="49">
                  <c:v>0.15421396821679084</c:v>
                </c:pt>
                <c:pt idx="50">
                  <c:v>0.15586689773552434</c:v>
                </c:pt>
                <c:pt idx="51">
                  <c:v>0.15695671280046353</c:v>
                </c:pt>
                <c:pt idx="52">
                  <c:v>0.15728138605146311</c:v>
                </c:pt>
                <c:pt idx="53">
                  <c:v>0.15764278417906882</c:v>
                </c:pt>
                <c:pt idx="54">
                  <c:v>0.15816142618643242</c:v>
                </c:pt>
                <c:pt idx="55">
                  <c:v>0.15861870133274161</c:v>
                </c:pt>
                <c:pt idx="56">
                  <c:v>0.15854403436536441</c:v>
                </c:pt>
                <c:pt idx="57">
                  <c:v>0.15750069524490598</c:v>
                </c:pt>
                <c:pt idx="58">
                  <c:v>0.15666612905904759</c:v>
                </c:pt>
                <c:pt idx="59">
                  <c:v>0.15631569653768251</c:v>
                </c:pt>
                <c:pt idx="60">
                  <c:v>0.15604490154823841</c:v>
                </c:pt>
                <c:pt idx="61">
                  <c:v>0.155517214305089</c:v>
                </c:pt>
                <c:pt idx="62">
                  <c:v>0.15416009155531854</c:v>
                </c:pt>
                <c:pt idx="63">
                  <c:v>0.15348783216600922</c:v>
                </c:pt>
                <c:pt idx="64">
                  <c:v>0.1540680651524178</c:v>
                </c:pt>
                <c:pt idx="65">
                  <c:v>0.15454270371373913</c:v>
                </c:pt>
                <c:pt idx="66">
                  <c:v>0.15444826524590696</c:v>
                </c:pt>
                <c:pt idx="67">
                  <c:v>0.15422132760566637</c:v>
                </c:pt>
                <c:pt idx="68">
                  <c:v>0.15431637893938133</c:v>
                </c:pt>
                <c:pt idx="69">
                  <c:v>0.15370105241582699</c:v>
                </c:pt>
                <c:pt idx="70">
                  <c:v>0.15249577892084898</c:v>
                </c:pt>
                <c:pt idx="71">
                  <c:v>0.15121869664529505</c:v>
                </c:pt>
                <c:pt idx="72">
                  <c:v>0.14936845252679989</c:v>
                </c:pt>
                <c:pt idx="73">
                  <c:v>0.14761157381158554</c:v>
                </c:pt>
                <c:pt idx="74">
                  <c:v>0.1455638736395192</c:v>
                </c:pt>
                <c:pt idx="75">
                  <c:v>0.14331722878744096</c:v>
                </c:pt>
                <c:pt idx="76">
                  <c:v>0.14110618993880178</c:v>
                </c:pt>
                <c:pt idx="77">
                  <c:v>0.1388826319945505</c:v>
                </c:pt>
                <c:pt idx="78">
                  <c:v>0.13721900107046434</c:v>
                </c:pt>
                <c:pt idx="79">
                  <c:v>0.13571990321806696</c:v>
                </c:pt>
                <c:pt idx="80">
                  <c:v>0.13404760378465871</c:v>
                </c:pt>
                <c:pt idx="81">
                  <c:v>0.13307272890635155</c:v>
                </c:pt>
                <c:pt idx="82">
                  <c:v>0.13261030893142381</c:v>
                </c:pt>
                <c:pt idx="83">
                  <c:v>0.13248232890041525</c:v>
                </c:pt>
                <c:pt idx="84">
                  <c:v>0.13266771549978332</c:v>
                </c:pt>
                <c:pt idx="85">
                  <c:v>0.13298700717066811</c:v>
                </c:pt>
                <c:pt idx="86">
                  <c:v>0.13346880745977288</c:v>
                </c:pt>
                <c:pt idx="87">
                  <c:v>0.13449500852522764</c:v>
                </c:pt>
                <c:pt idx="88">
                  <c:v>0.13534707868227214</c:v>
                </c:pt>
                <c:pt idx="89">
                  <c:v>0.13606211582582131</c:v>
                </c:pt>
                <c:pt idx="90">
                  <c:v>0.13683089814648197</c:v>
                </c:pt>
                <c:pt idx="91">
                  <c:v>0.13767013579625562</c:v>
                </c:pt>
                <c:pt idx="92">
                  <c:v>0.13910037622198446</c:v>
                </c:pt>
                <c:pt idx="93">
                  <c:v>0.14078852108432785</c:v>
                </c:pt>
                <c:pt idx="94">
                  <c:v>0.14277056965551607</c:v>
                </c:pt>
                <c:pt idx="95">
                  <c:v>0.14464822026834454</c:v>
                </c:pt>
                <c:pt idx="96">
                  <c:v>0.14626657492810327</c:v>
                </c:pt>
                <c:pt idx="97">
                  <c:v>0.14806737800843411</c:v>
                </c:pt>
                <c:pt idx="98">
                  <c:v>0.15009675120918609</c:v>
                </c:pt>
                <c:pt idx="99">
                  <c:v>0.15118153913306978</c:v>
                </c:pt>
                <c:pt idx="100">
                  <c:v>0.15279383252482068</c:v>
                </c:pt>
                <c:pt idx="101">
                  <c:v>0.15466722064921787</c:v>
                </c:pt>
                <c:pt idx="102">
                  <c:v>0.15612724281610058</c:v>
                </c:pt>
                <c:pt idx="103">
                  <c:v>0.15753517067241896</c:v>
                </c:pt>
                <c:pt idx="104">
                  <c:v>0.15770649738272841</c:v>
                </c:pt>
                <c:pt idx="105">
                  <c:v>0.15791442674119313</c:v>
                </c:pt>
                <c:pt idx="106">
                  <c:v>0.15764447337563159</c:v>
                </c:pt>
                <c:pt idx="107">
                  <c:v>0.15712578442733618</c:v>
                </c:pt>
                <c:pt idx="108">
                  <c:v>0.15724734022929804</c:v>
                </c:pt>
                <c:pt idx="109">
                  <c:v>0.15690703688323479</c:v>
                </c:pt>
                <c:pt idx="110">
                  <c:v>0.15641331868071526</c:v>
                </c:pt>
                <c:pt idx="111">
                  <c:v>0.15633882003818339</c:v>
                </c:pt>
                <c:pt idx="112">
                  <c:v>0.15527564565820182</c:v>
                </c:pt>
                <c:pt idx="113">
                  <c:v>0.1543420348347079</c:v>
                </c:pt>
                <c:pt idx="114">
                  <c:v>0.15385515751579368</c:v>
                </c:pt>
                <c:pt idx="115">
                  <c:v>0.15331621581528124</c:v>
                </c:pt>
                <c:pt idx="116">
                  <c:v>0.15386131909932216</c:v>
                </c:pt>
                <c:pt idx="117">
                  <c:v>0.15377537642412917</c:v>
                </c:pt>
                <c:pt idx="118">
                  <c:v>0.15316429321113251</c:v>
                </c:pt>
                <c:pt idx="119">
                  <c:v>0.15263997074520544</c:v>
                </c:pt>
              </c:numCache>
            </c:numRef>
          </c:val>
          <c:smooth val="0"/>
          <c:extLst>
            <c:ext xmlns:c16="http://schemas.microsoft.com/office/drawing/2014/chart" uri="{C3380CC4-5D6E-409C-BE32-E72D297353CC}">
              <c16:uniqueId val="{00000006-6358-456A-AE4E-9B9CFC6E68F8}"/>
            </c:ext>
          </c:extLst>
        </c:ser>
        <c:ser>
          <c:idx val="5"/>
          <c:order val="7"/>
          <c:tx>
            <c:strRef>
              <c:f>'Függelék ábra 3.'!$F$13</c:f>
              <c:strCache>
                <c:ptCount val="1"/>
                <c:pt idx="0">
                  <c:v>2019-es ÜHG - Gompertz-féle s. - mozgó átlag (jobb tengely)</c:v>
                </c:pt>
              </c:strCache>
            </c:strRef>
          </c:tx>
          <c:spPr>
            <a:ln w="28575" cap="rnd">
              <a:solidFill>
                <a:schemeClr val="accent6">
                  <a:lumMod val="50000"/>
                </a:schemeClr>
              </a:solidFill>
              <a:round/>
            </a:ln>
            <a:effectLst/>
          </c:spPr>
          <c:marker>
            <c:symbol val="none"/>
          </c:marker>
          <c:val>
            <c:numRef>
              <c:f>'Függelék ábra 3.'!$F$14:$F$133</c:f>
              <c:numCache>
                <c:formatCode>General</c:formatCode>
                <c:ptCount val="120"/>
                <c:pt idx="14">
                  <c:v>0.12330897266964022</c:v>
                </c:pt>
                <c:pt idx="15">
                  <c:v>0.12446442476559334</c:v>
                </c:pt>
                <c:pt idx="16">
                  <c:v>0.12603974630168427</c:v>
                </c:pt>
                <c:pt idx="17">
                  <c:v>0.12751620845960882</c:v>
                </c:pt>
                <c:pt idx="18">
                  <c:v>0.12877627822493334</c:v>
                </c:pt>
                <c:pt idx="19">
                  <c:v>0.1303731290137749</c:v>
                </c:pt>
                <c:pt idx="20">
                  <c:v>0.13188423503511371</c:v>
                </c:pt>
                <c:pt idx="21">
                  <c:v>0.13368883629871967</c:v>
                </c:pt>
                <c:pt idx="22">
                  <c:v>0.13472601473649704</c:v>
                </c:pt>
                <c:pt idx="23">
                  <c:v>0.13593830785846428</c:v>
                </c:pt>
                <c:pt idx="24">
                  <c:v>0.13610969798593592</c:v>
                </c:pt>
                <c:pt idx="25">
                  <c:v>0.1362097920380223</c:v>
                </c:pt>
                <c:pt idx="26">
                  <c:v>0.14018185902255664</c:v>
                </c:pt>
                <c:pt idx="27">
                  <c:v>0.14426840894963106</c:v>
                </c:pt>
                <c:pt idx="28">
                  <c:v>0.14858710723426194</c:v>
                </c:pt>
                <c:pt idx="29">
                  <c:v>0.15231200787543647</c:v>
                </c:pt>
                <c:pt idx="30">
                  <c:v>0.1558971830503417</c:v>
                </c:pt>
                <c:pt idx="31">
                  <c:v>0.15936033947131598</c:v>
                </c:pt>
                <c:pt idx="32">
                  <c:v>0.1626138344158625</c:v>
                </c:pt>
                <c:pt idx="33">
                  <c:v>0.16555979336863921</c:v>
                </c:pt>
                <c:pt idx="34">
                  <c:v>0.16910413787668518</c:v>
                </c:pt>
                <c:pt idx="35">
                  <c:v>0.17290972746243075</c:v>
                </c:pt>
                <c:pt idx="36">
                  <c:v>0.1736473455279301</c:v>
                </c:pt>
                <c:pt idx="37">
                  <c:v>0.17432263058611402</c:v>
                </c:pt>
                <c:pt idx="38">
                  <c:v>0.17153598091340647</c:v>
                </c:pt>
                <c:pt idx="39">
                  <c:v>0.16874061368170704</c:v>
                </c:pt>
                <c:pt idx="40">
                  <c:v>0.16537642879914485</c:v>
                </c:pt>
                <c:pt idx="41">
                  <c:v>0.16242357372711239</c:v>
                </c:pt>
                <c:pt idx="42">
                  <c:v>0.15975756198135663</c:v>
                </c:pt>
                <c:pt idx="43">
                  <c:v>0.1567614444971413</c:v>
                </c:pt>
                <c:pt idx="44">
                  <c:v>0.15420037689964633</c:v>
                </c:pt>
                <c:pt idx="45">
                  <c:v>0.15209815978050903</c:v>
                </c:pt>
                <c:pt idx="46">
                  <c:v>0.14996886264920017</c:v>
                </c:pt>
                <c:pt idx="47">
                  <c:v>0.14692121021164414</c:v>
                </c:pt>
                <c:pt idx="48">
                  <c:v>0.14739347499717081</c:v>
                </c:pt>
                <c:pt idx="49">
                  <c:v>0.14847063252445419</c:v>
                </c:pt>
                <c:pt idx="50">
                  <c:v>0.1503392149861148</c:v>
                </c:pt>
                <c:pt idx="51">
                  <c:v>0.15158805920254165</c:v>
                </c:pt>
                <c:pt idx="52">
                  <c:v>0.15208178542704859</c:v>
                </c:pt>
                <c:pt idx="53">
                  <c:v>0.1527397863418582</c:v>
                </c:pt>
                <c:pt idx="54">
                  <c:v>0.15318063705966189</c:v>
                </c:pt>
                <c:pt idx="55">
                  <c:v>0.1535874864290179</c:v>
                </c:pt>
                <c:pt idx="56">
                  <c:v>0.15345933000316089</c:v>
                </c:pt>
                <c:pt idx="57">
                  <c:v>0.15228324731492213</c:v>
                </c:pt>
                <c:pt idx="58">
                  <c:v>0.15134807064514835</c:v>
                </c:pt>
                <c:pt idx="59">
                  <c:v>0.15067841974418617</c:v>
                </c:pt>
                <c:pt idx="60">
                  <c:v>0.1501439232764003</c:v>
                </c:pt>
                <c:pt idx="61">
                  <c:v>0.14933088942617032</c:v>
                </c:pt>
                <c:pt idx="62">
                  <c:v>0.14774032621194344</c:v>
                </c:pt>
                <c:pt idx="63">
                  <c:v>0.14698196883404774</c:v>
                </c:pt>
                <c:pt idx="64">
                  <c:v>0.14748913522403548</c:v>
                </c:pt>
                <c:pt idx="65">
                  <c:v>0.14790761366984587</c:v>
                </c:pt>
                <c:pt idx="66">
                  <c:v>0.14796249793912689</c:v>
                </c:pt>
                <c:pt idx="67">
                  <c:v>0.14785848243972724</c:v>
                </c:pt>
                <c:pt idx="68">
                  <c:v>0.14790896283998789</c:v>
                </c:pt>
                <c:pt idx="69">
                  <c:v>0.14729619675571648</c:v>
                </c:pt>
                <c:pt idx="70">
                  <c:v>0.14607983462485111</c:v>
                </c:pt>
                <c:pt idx="71">
                  <c:v>0.14503793123595113</c:v>
                </c:pt>
                <c:pt idx="72">
                  <c:v>0.14339403047359117</c:v>
                </c:pt>
                <c:pt idx="73">
                  <c:v>0.14186536325014767</c:v>
                </c:pt>
                <c:pt idx="74">
                  <c:v>0.1399862202080287</c:v>
                </c:pt>
                <c:pt idx="75">
                  <c:v>0.13783620643504815</c:v>
                </c:pt>
                <c:pt idx="76">
                  <c:v>0.13580662339863664</c:v>
                </c:pt>
                <c:pt idx="77">
                  <c:v>0.13379305615882989</c:v>
                </c:pt>
                <c:pt idx="78">
                  <c:v>0.13218304725185498</c:v>
                </c:pt>
                <c:pt idx="79">
                  <c:v>0.13074425214763841</c:v>
                </c:pt>
                <c:pt idx="80">
                  <c:v>0.12928129206569716</c:v>
                </c:pt>
                <c:pt idx="81">
                  <c:v>0.12854544649222377</c:v>
                </c:pt>
                <c:pt idx="82">
                  <c:v>0.12833792516133768</c:v>
                </c:pt>
                <c:pt idx="83">
                  <c:v>0.12840924910749418</c:v>
                </c:pt>
                <c:pt idx="84">
                  <c:v>0.12881647886422848</c:v>
                </c:pt>
                <c:pt idx="85">
                  <c:v>0.12932247199297806</c:v>
                </c:pt>
                <c:pt idx="86">
                  <c:v>0.12999933768193878</c:v>
                </c:pt>
                <c:pt idx="87">
                  <c:v>0.13134331950145189</c:v>
                </c:pt>
                <c:pt idx="88">
                  <c:v>0.13244569913085696</c:v>
                </c:pt>
                <c:pt idx="89">
                  <c:v>0.13342996170677737</c:v>
                </c:pt>
                <c:pt idx="90">
                  <c:v>0.13448612384050654</c:v>
                </c:pt>
                <c:pt idx="91">
                  <c:v>0.13550379732065071</c:v>
                </c:pt>
                <c:pt idx="92">
                  <c:v>0.1371700881558563</c:v>
                </c:pt>
                <c:pt idx="93">
                  <c:v>0.13907215176604146</c:v>
                </c:pt>
                <c:pt idx="94">
                  <c:v>0.14120920422188438</c:v>
                </c:pt>
                <c:pt idx="95">
                  <c:v>0.14310156946047886</c:v>
                </c:pt>
                <c:pt idx="96">
                  <c:v>0.14479287432438587</c:v>
                </c:pt>
                <c:pt idx="97">
                  <c:v>0.14662313598594637</c:v>
                </c:pt>
                <c:pt idx="98">
                  <c:v>0.14867795865445563</c:v>
                </c:pt>
                <c:pt idx="99">
                  <c:v>0.14964801534422154</c:v>
                </c:pt>
                <c:pt idx="100">
                  <c:v>0.15117132193414495</c:v>
                </c:pt>
                <c:pt idx="101">
                  <c:v>0.15290539236185616</c:v>
                </c:pt>
                <c:pt idx="102">
                  <c:v>0.15420244428262683</c:v>
                </c:pt>
                <c:pt idx="103">
                  <c:v>0.15549521013508405</c:v>
                </c:pt>
                <c:pt idx="104">
                  <c:v>0.15552939451183695</c:v>
                </c:pt>
                <c:pt idx="105">
                  <c:v>0.15562825263687988</c:v>
                </c:pt>
                <c:pt idx="106">
                  <c:v>0.15534080647575607</c:v>
                </c:pt>
                <c:pt idx="107">
                  <c:v>0.1548470539834402</c:v>
                </c:pt>
                <c:pt idx="108">
                  <c:v>0.15490772938272734</c:v>
                </c:pt>
                <c:pt idx="109">
                  <c:v>0.15453499355835043</c:v>
                </c:pt>
                <c:pt idx="110">
                  <c:v>0.1540687651762554</c:v>
                </c:pt>
                <c:pt idx="111">
                  <c:v>0.15407668346654718</c:v>
                </c:pt>
                <c:pt idx="112">
                  <c:v>0.15304580171104518</c:v>
                </c:pt>
                <c:pt idx="113">
                  <c:v>0.1520690199351174</c:v>
                </c:pt>
                <c:pt idx="114">
                  <c:v>0.15155735236462001</c:v>
                </c:pt>
                <c:pt idx="115">
                  <c:v>0.15104533371781662</c:v>
                </c:pt>
                <c:pt idx="116">
                  <c:v>0.15159157615384553</c:v>
                </c:pt>
                <c:pt idx="117">
                  <c:v>0.15147953474673148</c:v>
                </c:pt>
                <c:pt idx="118">
                  <c:v>0.15080210317112672</c:v>
                </c:pt>
                <c:pt idx="119">
                  <c:v>0.15030316237420666</c:v>
                </c:pt>
              </c:numCache>
            </c:numRef>
          </c:val>
          <c:smooth val="0"/>
          <c:extLst>
            <c:ext xmlns:c16="http://schemas.microsoft.com/office/drawing/2014/chart" uri="{C3380CC4-5D6E-409C-BE32-E72D297353CC}">
              <c16:uniqueId val="{00000007-6358-456A-AE4E-9B9CFC6E68F8}"/>
            </c:ext>
          </c:extLst>
        </c:ser>
        <c:dLbls>
          <c:showLegendKey val="0"/>
          <c:showVal val="0"/>
          <c:showCatName val="0"/>
          <c:showSerName val="0"/>
          <c:showPercent val="0"/>
          <c:showBubbleSize val="0"/>
        </c:dLbls>
        <c:marker val="1"/>
        <c:smooth val="0"/>
        <c:axId val="987205368"/>
        <c:axId val="987204712"/>
        <c:extLst/>
      </c:lineChart>
      <c:dateAx>
        <c:axId val="99349059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93490920"/>
        <c:crosses val="autoZero"/>
        <c:auto val="0"/>
        <c:lblOffset val="100"/>
        <c:baseTimeUnit val="months"/>
        <c:minorUnit val="12"/>
      </c:dateAx>
      <c:valAx>
        <c:axId val="993490920"/>
        <c:scaling>
          <c:orientation val="minMax"/>
          <c:max val="0.25"/>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93490592"/>
        <c:crosses val="autoZero"/>
        <c:crossBetween val="between"/>
      </c:valAx>
      <c:valAx>
        <c:axId val="987204712"/>
        <c:scaling>
          <c:orientation val="minMax"/>
          <c:max val="0.2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87205368"/>
        <c:crosses val="max"/>
        <c:crossBetween val="between"/>
      </c:valAx>
      <c:catAx>
        <c:axId val="987205368"/>
        <c:scaling>
          <c:orientation val="minMax"/>
        </c:scaling>
        <c:delete val="1"/>
        <c:axPos val="b"/>
        <c:numFmt formatCode="General" sourceLinked="1"/>
        <c:majorTickMark val="out"/>
        <c:minorTickMark val="none"/>
        <c:tickLblPos val="nextTo"/>
        <c:crossAx val="987204712"/>
        <c:crosses val="autoZero"/>
        <c:auto val="1"/>
        <c:lblAlgn val="ctr"/>
        <c:lblOffset val="100"/>
        <c:noMultiLvlLbl val="0"/>
      </c:catAx>
      <c:spPr>
        <a:noFill/>
        <a:ln>
          <a:noFill/>
        </a:ln>
        <a:effectLst/>
      </c:spPr>
    </c:plotArea>
    <c:legend>
      <c:legendPos val="r"/>
      <c:layout>
        <c:manualLayout>
          <c:xMode val="edge"/>
          <c:yMode val="edge"/>
          <c:x val="0.40239204914397753"/>
          <c:y val="1.5167475846316687E-2"/>
          <c:w val="0.58192609541553375"/>
          <c:h val="0.929750133242114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179379708531629E-2"/>
          <c:y val="0.18558092079638175"/>
          <c:w val="0.25570722450254152"/>
          <c:h val="0.66848443097762067"/>
        </c:manualLayout>
      </c:layout>
      <c:lineChart>
        <c:grouping val="standard"/>
        <c:varyColors val="0"/>
        <c:ser>
          <c:idx val="2"/>
          <c:order val="0"/>
          <c:tx>
            <c:strRef>
              <c:f>'Függelék ábra 3.'!$G$12</c:f>
              <c:strCache>
                <c:ptCount val="1"/>
                <c:pt idx="0">
                  <c:v>2017 GHG - Linear weighting (left axis)</c:v>
                </c:pt>
              </c:strCache>
            </c:strRef>
          </c:tx>
          <c:spPr>
            <a:ln w="12700" cap="rnd">
              <a:solidFill>
                <a:schemeClr val="accent5"/>
              </a:solidFill>
              <a:round/>
            </a:ln>
            <a:effectLst/>
          </c:spPr>
          <c:marker>
            <c:symbol val="none"/>
          </c:marker>
          <c:cat>
            <c:strRef>
              <c:f>'Függelék ábra 3.'!$B$14:$B$133</c:f>
              <c:strCache>
                <c:ptCount val="120"/>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strCache>
            </c:strRef>
          </c:cat>
          <c:val>
            <c:numRef>
              <c:f>'Függelék ábra 3.'!$G$14:$G$133</c:f>
              <c:numCache>
                <c:formatCode>General</c:formatCode>
                <c:ptCount val="120"/>
                <c:pt idx="3">
                  <c:v>8.1997179973718151E-2</c:v>
                </c:pt>
                <c:pt idx="4">
                  <c:v>7.6711211787864539E-2</c:v>
                </c:pt>
                <c:pt idx="5">
                  <c:v>7.6982395265638867E-2</c:v>
                </c:pt>
                <c:pt idx="6">
                  <c:v>7.8204132402744833E-2</c:v>
                </c:pt>
                <c:pt idx="7">
                  <c:v>7.8991988973504762E-2</c:v>
                </c:pt>
                <c:pt idx="8">
                  <c:v>8.0669375943143648E-2</c:v>
                </c:pt>
                <c:pt idx="9">
                  <c:v>8.0877115153546397E-2</c:v>
                </c:pt>
                <c:pt idx="10">
                  <c:v>8.0113753383729946E-2</c:v>
                </c:pt>
                <c:pt idx="11">
                  <c:v>7.9205140413122627E-2</c:v>
                </c:pt>
                <c:pt idx="12">
                  <c:v>8.4043746124276758E-2</c:v>
                </c:pt>
                <c:pt idx="13">
                  <c:v>8.2108228545654152E-2</c:v>
                </c:pt>
                <c:pt idx="14">
                  <c:v>8.1965072141715542E-2</c:v>
                </c:pt>
                <c:pt idx="15">
                  <c:v>8.1828783911834957E-2</c:v>
                </c:pt>
                <c:pt idx="16">
                  <c:v>8.0891837085727988E-2</c:v>
                </c:pt>
                <c:pt idx="17">
                  <c:v>7.9820249167609214E-2</c:v>
                </c:pt>
                <c:pt idx="18">
                  <c:v>7.8063282197089842E-2</c:v>
                </c:pt>
                <c:pt idx="19">
                  <c:v>7.8161219680855015E-2</c:v>
                </c:pt>
                <c:pt idx="20">
                  <c:v>7.7904161590941545E-2</c:v>
                </c:pt>
                <c:pt idx="21">
                  <c:v>8.1082025744565647E-2</c:v>
                </c:pt>
                <c:pt idx="22">
                  <c:v>7.7406151062581863E-2</c:v>
                </c:pt>
                <c:pt idx="23">
                  <c:v>7.9468459822092871E-2</c:v>
                </c:pt>
                <c:pt idx="24">
                  <c:v>8.0638543207945904E-2</c:v>
                </c:pt>
                <c:pt idx="25">
                  <c:v>7.8068776298117606E-2</c:v>
                </c:pt>
                <c:pt idx="26">
                  <c:v>8.7025419693555275E-2</c:v>
                </c:pt>
                <c:pt idx="27">
                  <c:v>8.8050633403314732E-2</c:v>
                </c:pt>
                <c:pt idx="28">
                  <c:v>8.9651842783204108E-2</c:v>
                </c:pt>
                <c:pt idx="29">
                  <c:v>8.7300039640743343E-2</c:v>
                </c:pt>
                <c:pt idx="30">
                  <c:v>8.6188677755579507E-2</c:v>
                </c:pt>
                <c:pt idx="31">
                  <c:v>8.7424991104123329E-2</c:v>
                </c:pt>
                <c:pt idx="32">
                  <c:v>8.5909210991381865E-2</c:v>
                </c:pt>
                <c:pt idx="33">
                  <c:v>8.6520559877621223E-2</c:v>
                </c:pt>
                <c:pt idx="34">
                  <c:v>8.5936636244397166E-2</c:v>
                </c:pt>
                <c:pt idx="35">
                  <c:v>8.7189440590189252E-2</c:v>
                </c:pt>
                <c:pt idx="36">
                  <c:v>7.8943631553638094E-2</c:v>
                </c:pt>
                <c:pt idx="37">
                  <c:v>7.5141162169986092E-2</c:v>
                </c:pt>
                <c:pt idx="38">
                  <c:v>7.4268781904991282E-2</c:v>
                </c:pt>
                <c:pt idx="39">
                  <c:v>7.6628793702150977E-2</c:v>
                </c:pt>
                <c:pt idx="40">
                  <c:v>7.2982921968327091E-2</c:v>
                </c:pt>
                <c:pt idx="41">
                  <c:v>7.2090319653179788E-2</c:v>
                </c:pt>
                <c:pt idx="42">
                  <c:v>7.1423134295123161E-2</c:v>
                </c:pt>
                <c:pt idx="43">
                  <c:v>7.1815822280506328E-2</c:v>
                </c:pt>
                <c:pt idx="44">
                  <c:v>7.4499864268048777E-2</c:v>
                </c:pt>
                <c:pt idx="45">
                  <c:v>7.534086986678673E-2</c:v>
                </c:pt>
                <c:pt idx="46">
                  <c:v>7.5967584850181E-2</c:v>
                </c:pt>
                <c:pt idx="47">
                  <c:v>7.689322114282672E-2</c:v>
                </c:pt>
                <c:pt idx="48">
                  <c:v>7.951243441801728E-2</c:v>
                </c:pt>
                <c:pt idx="49">
                  <c:v>8.1388880346728837E-2</c:v>
                </c:pt>
                <c:pt idx="50">
                  <c:v>8.2781527035897112E-2</c:v>
                </c:pt>
                <c:pt idx="51">
                  <c:v>7.9494287224333493E-2</c:v>
                </c:pt>
                <c:pt idx="52">
                  <c:v>7.5268193086438909E-2</c:v>
                </c:pt>
                <c:pt idx="53">
                  <c:v>7.3383545027187566E-2</c:v>
                </c:pt>
                <c:pt idx="54">
                  <c:v>7.3496832354858987E-2</c:v>
                </c:pt>
                <c:pt idx="55">
                  <c:v>7.2355759303102549E-2</c:v>
                </c:pt>
                <c:pt idx="56">
                  <c:v>7.2603895967434232E-2</c:v>
                </c:pt>
                <c:pt idx="57">
                  <c:v>7.1962446803726585E-2</c:v>
                </c:pt>
                <c:pt idx="58">
                  <c:v>7.1241843920885256E-2</c:v>
                </c:pt>
                <c:pt idx="59">
                  <c:v>7.482396284005563E-2</c:v>
                </c:pt>
                <c:pt idx="60">
                  <c:v>7.8387150091241795E-2</c:v>
                </c:pt>
                <c:pt idx="61">
                  <c:v>7.9633439386447583E-2</c:v>
                </c:pt>
                <c:pt idx="62">
                  <c:v>7.6498095365884963E-2</c:v>
                </c:pt>
                <c:pt idx="63">
                  <c:v>7.585314092471071E-2</c:v>
                </c:pt>
                <c:pt idx="64">
                  <c:v>7.6454279094103045E-2</c:v>
                </c:pt>
                <c:pt idx="65">
                  <c:v>7.4956929960147634E-2</c:v>
                </c:pt>
                <c:pt idx="66">
                  <c:v>7.257558432619228E-2</c:v>
                </c:pt>
                <c:pt idx="67">
                  <c:v>7.1600520702280498E-2</c:v>
                </c:pt>
                <c:pt idx="68">
                  <c:v>7.2668119197434419E-2</c:v>
                </c:pt>
                <c:pt idx="69">
                  <c:v>6.9330224912168434E-2</c:v>
                </c:pt>
                <c:pt idx="70">
                  <c:v>6.5647449499692839E-2</c:v>
                </c:pt>
                <c:pt idx="71">
                  <c:v>6.8216057209375028E-2</c:v>
                </c:pt>
                <c:pt idx="72">
                  <c:v>6.6511570821835481E-2</c:v>
                </c:pt>
                <c:pt idx="73">
                  <c:v>6.7655061712488487E-2</c:v>
                </c:pt>
                <c:pt idx="74">
                  <c:v>6.7191906612024802E-2</c:v>
                </c:pt>
                <c:pt idx="75">
                  <c:v>6.7650800649518381E-2</c:v>
                </c:pt>
                <c:pt idx="76">
                  <c:v>6.9379179021094792E-2</c:v>
                </c:pt>
                <c:pt idx="77">
                  <c:v>6.8135455869306111E-2</c:v>
                </c:pt>
                <c:pt idx="78">
                  <c:v>6.7489628473915347E-2</c:v>
                </c:pt>
                <c:pt idx="79">
                  <c:v>6.7908132905446852E-2</c:v>
                </c:pt>
                <c:pt idx="80">
                  <c:v>6.8140626336506138E-2</c:v>
                </c:pt>
                <c:pt idx="81">
                  <c:v>6.6868054702832913E-2</c:v>
                </c:pt>
                <c:pt idx="82">
                  <c:v>6.6365502479804134E-2</c:v>
                </c:pt>
                <c:pt idx="83">
                  <c:v>7.0095423903771117E-2</c:v>
                </c:pt>
                <c:pt idx="84">
                  <c:v>7.0465871372932004E-2</c:v>
                </c:pt>
                <c:pt idx="85">
                  <c:v>7.2259261077556633E-2</c:v>
                </c:pt>
                <c:pt idx="86">
                  <c:v>7.3315224087459843E-2</c:v>
                </c:pt>
                <c:pt idx="87">
                  <c:v>7.6344642660643613E-2</c:v>
                </c:pt>
                <c:pt idx="88">
                  <c:v>7.6730312528448169E-2</c:v>
                </c:pt>
                <c:pt idx="89">
                  <c:v>7.542069852403592E-2</c:v>
                </c:pt>
                <c:pt idx="90">
                  <c:v>7.4751668711047922E-2</c:v>
                </c:pt>
                <c:pt idx="91">
                  <c:v>7.5050492171099048E-2</c:v>
                </c:pt>
                <c:pt idx="92">
                  <c:v>7.6150017324150929E-2</c:v>
                </c:pt>
                <c:pt idx="93">
                  <c:v>7.6140561020515626E-2</c:v>
                </c:pt>
                <c:pt idx="94">
                  <c:v>7.778291214205392E-2</c:v>
                </c:pt>
                <c:pt idx="95">
                  <c:v>8.0514262135329501E-2</c:v>
                </c:pt>
                <c:pt idx="96">
                  <c:v>8.0071905210435057E-2</c:v>
                </c:pt>
                <c:pt idx="97">
                  <c:v>8.1304873543451894E-2</c:v>
                </c:pt>
                <c:pt idx="98">
                  <c:v>8.1972109237253343E-2</c:v>
                </c:pt>
                <c:pt idx="99">
                  <c:v>8.0802021156403947E-2</c:v>
                </c:pt>
                <c:pt idx="100">
                  <c:v>8.1947946413535172E-2</c:v>
                </c:pt>
                <c:pt idx="101">
                  <c:v>8.2442338563744971E-2</c:v>
                </c:pt>
                <c:pt idx="102">
                  <c:v>8.0663859529646137E-2</c:v>
                </c:pt>
                <c:pt idx="103">
                  <c:v>8.2202144827405121E-2</c:v>
                </c:pt>
                <c:pt idx="104">
                  <c:v>7.9290358692710922E-2</c:v>
                </c:pt>
                <c:pt idx="105">
                  <c:v>7.9974473163451493E-2</c:v>
                </c:pt>
                <c:pt idx="106">
                  <c:v>8.0716626572282887E-2</c:v>
                </c:pt>
                <c:pt idx="107">
                  <c:v>8.1585441207282311E-2</c:v>
                </c:pt>
                <c:pt idx="108">
                  <c:v>8.4069759177301986E-2</c:v>
                </c:pt>
                <c:pt idx="109">
                  <c:v>8.3959513584713125E-2</c:v>
                </c:pt>
                <c:pt idx="110">
                  <c:v>8.3832941881524209E-2</c:v>
                </c:pt>
                <c:pt idx="111">
                  <c:v>8.3819511531105562E-2</c:v>
                </c:pt>
                <c:pt idx="112">
                  <c:v>8.2759308890973077E-2</c:v>
                </c:pt>
                <c:pt idx="113">
                  <c:v>8.3610150831877103E-2</c:v>
                </c:pt>
                <c:pt idx="114">
                  <c:v>8.4796308121883629E-2</c:v>
                </c:pt>
                <c:pt idx="115">
                  <c:v>8.4759742398261811E-2</c:v>
                </c:pt>
                <c:pt idx="116">
                  <c:v>8.624025192374124E-2</c:v>
                </c:pt>
                <c:pt idx="117">
                  <c:v>8.4364694804868939E-2</c:v>
                </c:pt>
                <c:pt idx="118">
                  <c:v>8.0460736210929015E-2</c:v>
                </c:pt>
                <c:pt idx="119">
                  <c:v>8.0742430054215567E-2</c:v>
                </c:pt>
              </c:numCache>
            </c:numRef>
          </c:val>
          <c:smooth val="0"/>
          <c:extLst>
            <c:ext xmlns:c16="http://schemas.microsoft.com/office/drawing/2014/chart" uri="{C3380CC4-5D6E-409C-BE32-E72D297353CC}">
              <c16:uniqueId val="{00000000-FFE0-45A8-8B90-EDA53D9A2E2A}"/>
            </c:ext>
          </c:extLst>
        </c:ser>
        <c:dLbls>
          <c:showLegendKey val="0"/>
          <c:showVal val="0"/>
          <c:showCatName val="0"/>
          <c:showSerName val="0"/>
          <c:showPercent val="0"/>
          <c:showBubbleSize val="0"/>
        </c:dLbls>
        <c:marker val="1"/>
        <c:smooth val="0"/>
        <c:axId val="993490592"/>
        <c:axId val="993490920"/>
      </c:lineChart>
      <c:lineChart>
        <c:grouping val="standard"/>
        <c:varyColors val="0"/>
        <c:ser>
          <c:idx val="0"/>
          <c:order val="1"/>
          <c:tx>
            <c:strRef>
              <c:f>'Függelék ábra 3.'!$C$12</c:f>
              <c:strCache>
                <c:ptCount val="1"/>
                <c:pt idx="0">
                  <c:v>2019 GHG - Linear weighting (left axis)</c:v>
                </c:pt>
              </c:strCache>
            </c:strRef>
          </c:tx>
          <c:spPr>
            <a:ln w="12700" cap="rnd">
              <a:solidFill>
                <a:schemeClr val="accent3"/>
              </a:solidFill>
              <a:round/>
            </a:ln>
            <a:effectLst/>
          </c:spPr>
          <c:marker>
            <c:symbol val="none"/>
          </c:marker>
          <c:val>
            <c:numRef>
              <c:f>'Függelék ábra 3.'!$C$14:$C$133</c:f>
              <c:numCache>
                <c:formatCode>General</c:formatCode>
                <c:ptCount val="120"/>
                <c:pt idx="3">
                  <c:v>8.1916140394177009E-2</c:v>
                </c:pt>
                <c:pt idx="4">
                  <c:v>7.7470534798087187E-2</c:v>
                </c:pt>
                <c:pt idx="5">
                  <c:v>7.8153760614100828E-2</c:v>
                </c:pt>
                <c:pt idx="6">
                  <c:v>7.9201292080360988E-2</c:v>
                </c:pt>
                <c:pt idx="7">
                  <c:v>7.9303478492075391E-2</c:v>
                </c:pt>
                <c:pt idx="8">
                  <c:v>8.0942368479944155E-2</c:v>
                </c:pt>
                <c:pt idx="9">
                  <c:v>8.1780343403358324E-2</c:v>
                </c:pt>
                <c:pt idx="10">
                  <c:v>8.1311975388093191E-2</c:v>
                </c:pt>
                <c:pt idx="11">
                  <c:v>8.0741158993215018E-2</c:v>
                </c:pt>
                <c:pt idx="12">
                  <c:v>8.6084733369886021E-2</c:v>
                </c:pt>
                <c:pt idx="13">
                  <c:v>8.4278601806010794E-2</c:v>
                </c:pt>
                <c:pt idx="14">
                  <c:v>8.3999157673234709E-2</c:v>
                </c:pt>
                <c:pt idx="15">
                  <c:v>8.3792601001484807E-2</c:v>
                </c:pt>
                <c:pt idx="16">
                  <c:v>8.2873513390889747E-2</c:v>
                </c:pt>
                <c:pt idx="17">
                  <c:v>8.2150252035953927E-2</c:v>
                </c:pt>
                <c:pt idx="18">
                  <c:v>8.0668469453348532E-2</c:v>
                </c:pt>
                <c:pt idx="19">
                  <c:v>8.1308155628945639E-2</c:v>
                </c:pt>
                <c:pt idx="20">
                  <c:v>8.1446118526122616E-2</c:v>
                </c:pt>
                <c:pt idx="21">
                  <c:v>8.4804442026595497E-2</c:v>
                </c:pt>
                <c:pt idx="22">
                  <c:v>8.0577603731391084E-2</c:v>
                </c:pt>
                <c:pt idx="23">
                  <c:v>8.2728147948913922E-2</c:v>
                </c:pt>
                <c:pt idx="24">
                  <c:v>8.3310066981153619E-2</c:v>
                </c:pt>
                <c:pt idx="25">
                  <c:v>8.0945218837560812E-2</c:v>
                </c:pt>
                <c:pt idx="26">
                  <c:v>9.5461423244167051E-2</c:v>
                </c:pt>
                <c:pt idx="27">
                  <c:v>9.6675968152343209E-2</c:v>
                </c:pt>
                <c:pt idx="28">
                  <c:v>9.8309503862795425E-2</c:v>
                </c:pt>
                <c:pt idx="29">
                  <c:v>9.5396920992689024E-2</c:v>
                </c:pt>
                <c:pt idx="30">
                  <c:v>9.4037846831884819E-2</c:v>
                </c:pt>
                <c:pt idx="31">
                  <c:v>9.5495672088839578E-2</c:v>
                </c:pt>
                <c:pt idx="32">
                  <c:v>9.3804489253996592E-2</c:v>
                </c:pt>
                <c:pt idx="33">
                  <c:v>9.4422908109158515E-2</c:v>
                </c:pt>
                <c:pt idx="34">
                  <c:v>9.3661645554700135E-2</c:v>
                </c:pt>
                <c:pt idx="35">
                  <c:v>9.5920075983726302E-2</c:v>
                </c:pt>
                <c:pt idx="36">
                  <c:v>8.3392675370487696E-2</c:v>
                </c:pt>
                <c:pt idx="37">
                  <c:v>7.9999620067483013E-2</c:v>
                </c:pt>
                <c:pt idx="38">
                  <c:v>8.0029116810921216E-2</c:v>
                </c:pt>
                <c:pt idx="39">
                  <c:v>8.2176466386120653E-2</c:v>
                </c:pt>
                <c:pt idx="40">
                  <c:v>7.8597770841721773E-2</c:v>
                </c:pt>
                <c:pt idx="41">
                  <c:v>7.739419448383289E-2</c:v>
                </c:pt>
                <c:pt idx="42">
                  <c:v>7.7444075444577015E-2</c:v>
                </c:pt>
                <c:pt idx="43">
                  <c:v>7.7776276153510501E-2</c:v>
                </c:pt>
                <c:pt idx="44">
                  <c:v>8.0641861814656463E-2</c:v>
                </c:pt>
                <c:pt idx="45">
                  <c:v>8.2312171886851859E-2</c:v>
                </c:pt>
                <c:pt idx="46">
                  <c:v>8.2512887326972331E-2</c:v>
                </c:pt>
                <c:pt idx="47">
                  <c:v>8.3132097260360652E-2</c:v>
                </c:pt>
                <c:pt idx="48">
                  <c:v>8.5502133185514556E-2</c:v>
                </c:pt>
                <c:pt idx="49">
                  <c:v>8.7624544931739268E-2</c:v>
                </c:pt>
                <c:pt idx="50">
                  <c:v>9.0072216923384366E-2</c:v>
                </c:pt>
                <c:pt idx="51">
                  <c:v>8.6460806053569941E-2</c:v>
                </c:pt>
                <c:pt idx="52">
                  <c:v>8.139869096981274E-2</c:v>
                </c:pt>
                <c:pt idx="53">
                  <c:v>8.0011578400055114E-2</c:v>
                </c:pt>
                <c:pt idx="54">
                  <c:v>7.9781575267723365E-2</c:v>
                </c:pt>
                <c:pt idx="55">
                  <c:v>7.8932544535694496E-2</c:v>
                </c:pt>
                <c:pt idx="56">
                  <c:v>7.8971510581101342E-2</c:v>
                </c:pt>
                <c:pt idx="57">
                  <c:v>7.7903196187535342E-2</c:v>
                </c:pt>
                <c:pt idx="58">
                  <c:v>7.7365860280143764E-2</c:v>
                </c:pt>
                <c:pt idx="59">
                  <c:v>8.0077060994059118E-2</c:v>
                </c:pt>
                <c:pt idx="60">
                  <c:v>8.3526193094436346E-2</c:v>
                </c:pt>
                <c:pt idx="61">
                  <c:v>8.4657164540360166E-2</c:v>
                </c:pt>
                <c:pt idx="62">
                  <c:v>8.2623878001860954E-2</c:v>
                </c:pt>
                <c:pt idx="63">
                  <c:v>8.2585106098974667E-2</c:v>
                </c:pt>
                <c:pt idx="64">
                  <c:v>8.3233001622709607E-2</c:v>
                </c:pt>
                <c:pt idx="65">
                  <c:v>8.1853666626887062E-2</c:v>
                </c:pt>
                <c:pt idx="66">
                  <c:v>7.9452768604023838E-2</c:v>
                </c:pt>
                <c:pt idx="67">
                  <c:v>7.8460761410547017E-2</c:v>
                </c:pt>
                <c:pt idx="68">
                  <c:v>7.9165035044750601E-2</c:v>
                </c:pt>
                <c:pt idx="69">
                  <c:v>7.4823341964889517E-2</c:v>
                </c:pt>
                <c:pt idx="70">
                  <c:v>7.093268761795718E-2</c:v>
                </c:pt>
                <c:pt idx="71">
                  <c:v>7.3591438120810024E-2</c:v>
                </c:pt>
                <c:pt idx="72">
                  <c:v>7.172282144653018E-2</c:v>
                </c:pt>
                <c:pt idx="73">
                  <c:v>7.2862408584222965E-2</c:v>
                </c:pt>
                <c:pt idx="74">
                  <c:v>7.231767254983712E-2</c:v>
                </c:pt>
                <c:pt idx="75">
                  <c:v>7.2767464674506566E-2</c:v>
                </c:pt>
                <c:pt idx="76">
                  <c:v>7.4562304855189249E-2</c:v>
                </c:pt>
                <c:pt idx="77">
                  <c:v>7.3534156537247028E-2</c:v>
                </c:pt>
                <c:pt idx="78">
                  <c:v>7.2794209254617923E-2</c:v>
                </c:pt>
                <c:pt idx="79">
                  <c:v>7.3172498588826226E-2</c:v>
                </c:pt>
                <c:pt idx="80">
                  <c:v>7.3418619493534329E-2</c:v>
                </c:pt>
                <c:pt idx="81">
                  <c:v>7.2264420399034621E-2</c:v>
                </c:pt>
                <c:pt idx="82">
                  <c:v>7.1812394342348068E-2</c:v>
                </c:pt>
                <c:pt idx="83">
                  <c:v>7.5584815298418831E-2</c:v>
                </c:pt>
                <c:pt idx="84">
                  <c:v>7.593721960843898E-2</c:v>
                </c:pt>
                <c:pt idx="85">
                  <c:v>7.7722875204368588E-2</c:v>
                </c:pt>
                <c:pt idx="86">
                  <c:v>7.8645641096017779E-2</c:v>
                </c:pt>
                <c:pt idx="87">
                  <c:v>8.2364879209022926E-2</c:v>
                </c:pt>
                <c:pt idx="88">
                  <c:v>8.260676693964028E-2</c:v>
                </c:pt>
                <c:pt idx="89">
                  <c:v>8.137553788015979E-2</c:v>
                </c:pt>
                <c:pt idx="90">
                  <c:v>8.0821857401138883E-2</c:v>
                </c:pt>
                <c:pt idx="91">
                  <c:v>8.0875443654563603E-2</c:v>
                </c:pt>
                <c:pt idx="92">
                  <c:v>8.2905140455201198E-2</c:v>
                </c:pt>
                <c:pt idx="93">
                  <c:v>8.2993279379733928E-2</c:v>
                </c:pt>
                <c:pt idx="94">
                  <c:v>8.4673718805852546E-2</c:v>
                </c:pt>
                <c:pt idx="95">
                  <c:v>8.7171479448732853E-2</c:v>
                </c:pt>
                <c:pt idx="96">
                  <c:v>8.6769186464314016E-2</c:v>
                </c:pt>
                <c:pt idx="97">
                  <c:v>8.8131356609648978E-2</c:v>
                </c:pt>
                <c:pt idx="98">
                  <c:v>8.9100919226740072E-2</c:v>
                </c:pt>
                <c:pt idx="99">
                  <c:v>8.7233795939181513E-2</c:v>
                </c:pt>
                <c:pt idx="100">
                  <c:v>8.9052129384205703E-2</c:v>
                </c:pt>
                <c:pt idx="101">
                  <c:v>8.9476907525243954E-2</c:v>
                </c:pt>
                <c:pt idx="102">
                  <c:v>8.7447883632300938E-2</c:v>
                </c:pt>
                <c:pt idx="103">
                  <c:v>8.8623968097393258E-2</c:v>
                </c:pt>
                <c:pt idx="104">
                  <c:v>8.5102108791040215E-2</c:v>
                </c:pt>
                <c:pt idx="105">
                  <c:v>8.5966027603891479E-2</c:v>
                </c:pt>
                <c:pt idx="106">
                  <c:v>8.6552161565197169E-2</c:v>
                </c:pt>
                <c:pt idx="107">
                  <c:v>8.7253754791788832E-2</c:v>
                </c:pt>
                <c:pt idx="108">
                  <c:v>8.9963942264371169E-2</c:v>
                </c:pt>
                <c:pt idx="109">
                  <c:v>8.9715509341528832E-2</c:v>
                </c:pt>
                <c:pt idx="110">
                  <c:v>9.0021740391821245E-2</c:v>
                </c:pt>
                <c:pt idx="111">
                  <c:v>9.0108134236700319E-2</c:v>
                </c:pt>
                <c:pt idx="112">
                  <c:v>8.8332296195568677E-2</c:v>
                </c:pt>
                <c:pt idx="113">
                  <c:v>8.8988359981207507E-2</c:v>
                </c:pt>
                <c:pt idx="114">
                  <c:v>8.9991642852266795E-2</c:v>
                </c:pt>
                <c:pt idx="115">
                  <c:v>8.9886895112300802E-2</c:v>
                </c:pt>
                <c:pt idx="116">
                  <c:v>9.1678307755469299E-2</c:v>
                </c:pt>
                <c:pt idx="117">
                  <c:v>8.9360226441687104E-2</c:v>
                </c:pt>
                <c:pt idx="118">
                  <c:v>8.5202653740267101E-2</c:v>
                </c:pt>
                <c:pt idx="119">
                  <c:v>8.5658921900554588E-2</c:v>
                </c:pt>
              </c:numCache>
            </c:numRef>
          </c:val>
          <c:smooth val="0"/>
          <c:extLst>
            <c:ext xmlns:c16="http://schemas.microsoft.com/office/drawing/2014/chart" uri="{C3380CC4-5D6E-409C-BE32-E72D297353CC}">
              <c16:uniqueId val="{00000001-FFE0-45A8-8B90-EDA53D9A2E2A}"/>
            </c:ext>
          </c:extLst>
        </c:ser>
        <c:ser>
          <c:idx val="3"/>
          <c:order val="2"/>
          <c:tx>
            <c:strRef>
              <c:f>'Függelék ábra 3.'!$H$12</c:f>
              <c:strCache>
                <c:ptCount val="1"/>
                <c:pt idx="0">
                  <c:v>2017 GHG - Linear w. - moving average (left axis)</c:v>
                </c:pt>
              </c:strCache>
            </c:strRef>
          </c:tx>
          <c:spPr>
            <a:ln w="28575" cap="rnd">
              <a:solidFill>
                <a:schemeClr val="accent5">
                  <a:lumMod val="50000"/>
                </a:schemeClr>
              </a:solidFill>
              <a:round/>
            </a:ln>
            <a:effectLst/>
          </c:spPr>
          <c:marker>
            <c:symbol val="none"/>
          </c:marker>
          <c:cat>
            <c:multiLvlStrRef>
              <c:f>#REF!</c:f>
            </c:multiLvlStrRef>
          </c:cat>
          <c:val>
            <c:numRef>
              <c:f>'Függelék ábra 3.'!$H$14:$H$133</c:f>
              <c:numCache>
                <c:formatCode>General</c:formatCode>
                <c:ptCount val="120"/>
                <c:pt idx="14">
                  <c:v>8.0153118481969474E-2</c:v>
                </c:pt>
                <c:pt idx="15">
                  <c:v>8.0181890528460031E-2</c:v>
                </c:pt>
                <c:pt idx="16">
                  <c:v>8.0493289326112508E-2</c:v>
                </c:pt>
                <c:pt idx="17">
                  <c:v>8.0718931676023134E-2</c:v>
                </c:pt>
                <c:pt idx="18">
                  <c:v>8.0709157100722642E-2</c:v>
                </c:pt>
                <c:pt idx="19">
                  <c:v>8.065176598876575E-2</c:v>
                </c:pt>
                <c:pt idx="20">
                  <c:v>8.0426286512262607E-2</c:v>
                </c:pt>
                <c:pt idx="21">
                  <c:v>8.0440965874160941E-2</c:v>
                </c:pt>
                <c:pt idx="22">
                  <c:v>8.0220657772636997E-2</c:v>
                </c:pt>
                <c:pt idx="23">
                  <c:v>8.0252244869301548E-2</c:v>
                </c:pt>
                <c:pt idx="24">
                  <c:v>7.9955799320265267E-2</c:v>
                </c:pt>
                <c:pt idx="25">
                  <c:v>7.9619148855202548E-2</c:v>
                </c:pt>
                <c:pt idx="26">
                  <c:v>8.0039311470230301E-2</c:v>
                </c:pt>
                <c:pt idx="27">
                  <c:v>8.0565410993380937E-2</c:v>
                </c:pt>
                <c:pt idx="28">
                  <c:v>8.1306400208513152E-2</c:v>
                </c:pt>
                <c:pt idx="29">
                  <c:v>8.1938734373503297E-2</c:v>
                </c:pt>
                <c:pt idx="30">
                  <c:v>8.2616422774752507E-2</c:v>
                </c:pt>
                <c:pt idx="31">
                  <c:v>8.3388657108510053E-2</c:v>
                </c:pt>
                <c:pt idx="32">
                  <c:v>8.4064832806689929E-2</c:v>
                </c:pt>
                <c:pt idx="33">
                  <c:v>8.4530090380449507E-2</c:v>
                </c:pt>
                <c:pt idx="34">
                  <c:v>8.5249051123393177E-2</c:v>
                </c:pt>
                <c:pt idx="35">
                  <c:v>8.5883216625566708E-2</c:v>
                </c:pt>
                <c:pt idx="36">
                  <c:v>8.5742869060135785E-2</c:v>
                </c:pt>
                <c:pt idx="37">
                  <c:v>8.5502913434804886E-2</c:v>
                </c:pt>
                <c:pt idx="38">
                  <c:v>8.4514778099266774E-2</c:v>
                </c:pt>
                <c:pt idx="39">
                  <c:v>8.3605909242303184E-2</c:v>
                </c:pt>
                <c:pt idx="40">
                  <c:v>8.2253501086506156E-2</c:v>
                </c:pt>
                <c:pt idx="41">
                  <c:v>8.1015725863187338E-2</c:v>
                </c:pt>
                <c:pt idx="42">
                  <c:v>7.9827216664570183E-2</c:v>
                </c:pt>
                <c:pt idx="43">
                  <c:v>7.8533585999544575E-2</c:v>
                </c:pt>
                <c:pt idx="44">
                  <c:v>7.7555967857231123E-2</c:v>
                </c:pt>
                <c:pt idx="45">
                  <c:v>7.6561461293063029E-2</c:v>
                </c:pt>
                <c:pt idx="46">
                  <c:v>7.5654773466650421E-2</c:v>
                </c:pt>
                <c:pt idx="47">
                  <c:v>7.4685771635548667E-2</c:v>
                </c:pt>
                <c:pt idx="48">
                  <c:v>7.4688204332089669E-2</c:v>
                </c:pt>
                <c:pt idx="49">
                  <c:v>7.5178640330120478E-2</c:v>
                </c:pt>
                <c:pt idx="50">
                  <c:v>7.5864979342461322E-2</c:v>
                </c:pt>
                <c:pt idx="51">
                  <c:v>7.6091687948366335E-2</c:v>
                </c:pt>
                <c:pt idx="52">
                  <c:v>7.6296949808287454E-2</c:v>
                </c:pt>
                <c:pt idx="53">
                  <c:v>7.6430600217004707E-2</c:v>
                </c:pt>
                <c:pt idx="54">
                  <c:v>7.6623314312060042E-2</c:v>
                </c:pt>
                <c:pt idx="55">
                  <c:v>7.6692376946679228E-2</c:v>
                </c:pt>
                <c:pt idx="56">
                  <c:v>7.6546434489272827E-2</c:v>
                </c:pt>
                <c:pt idx="57">
                  <c:v>7.6275338467164749E-2</c:v>
                </c:pt>
                <c:pt idx="58">
                  <c:v>7.5878573311310829E-2</c:v>
                </c:pt>
                <c:pt idx="59">
                  <c:v>7.5703397275629039E-2</c:v>
                </c:pt>
                <c:pt idx="60">
                  <c:v>7.5611309690146233E-2</c:v>
                </c:pt>
                <c:pt idx="61">
                  <c:v>7.5474921060832409E-2</c:v>
                </c:pt>
                <c:pt idx="62">
                  <c:v>7.4956071153730056E-2</c:v>
                </c:pt>
                <c:pt idx="63">
                  <c:v>7.4659660899765931E-2</c:v>
                </c:pt>
                <c:pt idx="64">
                  <c:v>7.4767894615366745E-2</c:v>
                </c:pt>
                <c:pt idx="65">
                  <c:v>7.4896025158879775E-2</c:v>
                </c:pt>
                <c:pt idx="66">
                  <c:v>7.4807800150905518E-2</c:v>
                </c:pt>
                <c:pt idx="67">
                  <c:v>7.4726567935046673E-2</c:v>
                </c:pt>
                <c:pt idx="68">
                  <c:v>7.4718551296499125E-2</c:v>
                </c:pt>
                <c:pt idx="69">
                  <c:v>7.4474968995759144E-2</c:v>
                </c:pt>
                <c:pt idx="70">
                  <c:v>7.3971231395821624E-2</c:v>
                </c:pt>
                <c:pt idx="71">
                  <c:v>7.3404712937748987E-2</c:v>
                </c:pt>
                <c:pt idx="72">
                  <c:v>7.2412334374635567E-2</c:v>
                </c:pt>
                <c:pt idx="73">
                  <c:v>7.1430994358182287E-2</c:v>
                </c:pt>
                <c:pt idx="74">
                  <c:v>7.0659325952353844E-2</c:v>
                </c:pt>
                <c:pt idx="75">
                  <c:v>6.9974884863765019E-2</c:v>
                </c:pt>
                <c:pt idx="76">
                  <c:v>6.9396419528057321E-2</c:v>
                </c:pt>
                <c:pt idx="77">
                  <c:v>6.8842235494024601E-2</c:v>
                </c:pt>
                <c:pt idx="78">
                  <c:v>6.8427568409357029E-2</c:v>
                </c:pt>
                <c:pt idx="79">
                  <c:v>6.8131454666872426E-2</c:v>
                </c:pt>
                <c:pt idx="80">
                  <c:v>6.777739222488316E-2</c:v>
                </c:pt>
                <c:pt idx="81">
                  <c:v>6.7575907253193415E-2</c:v>
                </c:pt>
                <c:pt idx="82">
                  <c:v>6.7617557301330497E-2</c:v>
                </c:pt>
                <c:pt idx="83">
                  <c:v>6.7787469053010377E-2</c:v>
                </c:pt>
                <c:pt idx="84">
                  <c:v>6.8121382446032372E-2</c:v>
                </c:pt>
                <c:pt idx="85">
                  <c:v>6.8516051122904972E-2</c:v>
                </c:pt>
                <c:pt idx="86">
                  <c:v>6.9036210224167227E-2</c:v>
                </c:pt>
                <c:pt idx="87">
                  <c:v>6.9784702921104905E-2</c:v>
                </c:pt>
                <c:pt idx="88">
                  <c:v>7.0426418972435997E-2</c:v>
                </c:pt>
                <c:pt idx="89">
                  <c:v>7.1053307725328849E-2</c:v>
                </c:pt>
                <c:pt idx="90">
                  <c:v>7.1665705200867194E-2</c:v>
                </c:pt>
                <c:pt idx="91">
                  <c:v>7.2263486755091311E-2</c:v>
                </c:pt>
                <c:pt idx="92">
                  <c:v>7.2935954017475629E-2</c:v>
                </c:pt>
                <c:pt idx="93">
                  <c:v>7.3701169446092493E-2</c:v>
                </c:pt>
                <c:pt idx="94">
                  <c:v>7.4640999049057091E-2</c:v>
                </c:pt>
                <c:pt idx="95">
                  <c:v>7.5500796070760531E-2</c:v>
                </c:pt>
                <c:pt idx="96">
                  <c:v>7.6283123122539376E-2</c:v>
                </c:pt>
                <c:pt idx="97">
                  <c:v>7.7024834125685851E-2</c:v>
                </c:pt>
                <c:pt idx="98">
                  <c:v>7.7754808901769459E-2</c:v>
                </c:pt>
                <c:pt idx="99">
                  <c:v>7.8132089639154162E-2</c:v>
                </c:pt>
                <c:pt idx="100">
                  <c:v>7.8572013282132952E-2</c:v>
                </c:pt>
                <c:pt idx="101">
                  <c:v>7.9150017345713156E-2</c:v>
                </c:pt>
                <c:pt idx="102">
                  <c:v>7.9626051972560369E-2</c:v>
                </c:pt>
                <c:pt idx="103">
                  <c:v>8.0206390297114794E-2</c:v>
                </c:pt>
                <c:pt idx="104">
                  <c:v>8.0451884829009015E-2</c:v>
                </c:pt>
                <c:pt idx="105">
                  <c:v>8.0758203460689917E-2</c:v>
                </c:pt>
                <c:pt idx="106">
                  <c:v>8.0992503319075301E-2</c:v>
                </c:pt>
                <c:pt idx="107">
                  <c:v>8.1080637594069888E-2</c:v>
                </c:pt>
                <c:pt idx="108">
                  <c:v>8.1408752406076298E-2</c:v>
                </c:pt>
                <c:pt idx="109">
                  <c:v>8.1631581914483345E-2</c:v>
                </c:pt>
                <c:pt idx="110">
                  <c:v>8.1788515376885348E-2</c:v>
                </c:pt>
                <c:pt idx="111">
                  <c:v>8.2040247231394844E-2</c:v>
                </c:pt>
                <c:pt idx="112">
                  <c:v>8.210787537917287E-2</c:v>
                </c:pt>
                <c:pt idx="113">
                  <c:v>8.2205076702243571E-2</c:v>
                </c:pt>
                <c:pt idx="114">
                  <c:v>8.2547782064742212E-2</c:v>
                </c:pt>
                <c:pt idx="115">
                  <c:v>8.276482373600369E-2</c:v>
                </c:pt>
                <c:pt idx="116">
                  <c:v>8.3343847957325384E-2</c:v>
                </c:pt>
                <c:pt idx="117">
                  <c:v>8.370989035965315E-2</c:v>
                </c:pt>
                <c:pt idx="118">
                  <c:v>8.3680972198372006E-2</c:v>
                </c:pt>
                <c:pt idx="119">
                  <c:v>8.3588924661104555E-2</c:v>
                </c:pt>
              </c:numCache>
            </c:numRef>
          </c:val>
          <c:smooth val="0"/>
          <c:extLst>
            <c:ext xmlns:c16="http://schemas.microsoft.com/office/drawing/2014/chart" uri="{C3380CC4-5D6E-409C-BE32-E72D297353CC}">
              <c16:uniqueId val="{00000002-FFE0-45A8-8B90-EDA53D9A2E2A}"/>
            </c:ext>
          </c:extLst>
        </c:ser>
        <c:ser>
          <c:idx val="1"/>
          <c:order val="3"/>
          <c:tx>
            <c:strRef>
              <c:f>'Függelék ábra 3.'!$D$12</c:f>
              <c:strCache>
                <c:ptCount val="1"/>
                <c:pt idx="0">
                  <c:v>2019 GHG - Linear w. - moving average (left axis)</c:v>
                </c:pt>
              </c:strCache>
            </c:strRef>
          </c:tx>
          <c:spPr>
            <a:ln w="28575" cap="rnd">
              <a:solidFill>
                <a:schemeClr val="accent3">
                  <a:lumMod val="50000"/>
                </a:schemeClr>
              </a:solidFill>
              <a:round/>
            </a:ln>
            <a:effectLst/>
          </c:spPr>
          <c:marker>
            <c:symbol val="none"/>
          </c:marker>
          <c:val>
            <c:numRef>
              <c:f>'Függelék ábra 3.'!$D$14:$D$133</c:f>
              <c:numCache>
                <c:formatCode>General</c:formatCode>
                <c:ptCount val="120"/>
                <c:pt idx="14">
                  <c:v>8.1295144422465743E-2</c:v>
                </c:pt>
                <c:pt idx="15">
                  <c:v>8.1462361501137504E-2</c:v>
                </c:pt>
                <c:pt idx="16">
                  <c:v>8.1868571504117207E-2</c:v>
                </c:pt>
                <c:pt idx="17">
                  <c:v>8.2187275970549103E-2</c:v>
                </c:pt>
                <c:pt idx="18">
                  <c:v>8.2305601092795042E-2</c:v>
                </c:pt>
                <c:pt idx="19">
                  <c:v>8.2481336747687123E-2</c:v>
                </c:pt>
                <c:pt idx="20">
                  <c:v>8.2526694277296697E-2</c:v>
                </c:pt>
                <c:pt idx="21">
                  <c:v>8.2782334048851616E-2</c:v>
                </c:pt>
                <c:pt idx="22">
                  <c:v>8.2732252879645751E-2</c:v>
                </c:pt>
                <c:pt idx="23">
                  <c:v>8.2912679870490266E-2</c:v>
                </c:pt>
                <c:pt idx="24">
                  <c:v>8.2670548661500032E-2</c:v>
                </c:pt>
                <c:pt idx="25">
                  <c:v>8.2393836169217402E-2</c:v>
                </c:pt>
                <c:pt idx="26">
                  <c:v>8.3351192875390626E-2</c:v>
                </c:pt>
                <c:pt idx="27">
                  <c:v>8.4440688843718595E-2</c:v>
                </c:pt>
                <c:pt idx="28">
                  <c:v>8.5746300596118985E-2</c:v>
                </c:pt>
                <c:pt idx="29">
                  <c:v>8.6865751803498412E-2</c:v>
                </c:pt>
                <c:pt idx="30">
                  <c:v>8.7980911458429595E-2</c:v>
                </c:pt>
                <c:pt idx="31">
                  <c:v>8.9163701556334782E-2</c:v>
                </c:pt>
                <c:pt idx="32">
                  <c:v>9.0207554449499322E-2</c:v>
                </c:pt>
                <c:pt idx="33">
                  <c:v>9.10304882886456E-2</c:v>
                </c:pt>
                <c:pt idx="34">
                  <c:v>9.2133568257768417E-2</c:v>
                </c:pt>
                <c:pt idx="35">
                  <c:v>9.3218445143531212E-2</c:v>
                </c:pt>
                <c:pt idx="36">
                  <c:v>9.3217018064189791E-2</c:v>
                </c:pt>
                <c:pt idx="37">
                  <c:v>9.31328900401594E-2</c:v>
                </c:pt>
                <c:pt idx="38">
                  <c:v>9.1933974695801057E-2</c:v>
                </c:pt>
                <c:pt idx="39">
                  <c:v>9.0778078564729026E-2</c:v>
                </c:pt>
                <c:pt idx="40">
                  <c:v>8.9175847322048765E-2</c:v>
                </c:pt>
                <c:pt idx="41">
                  <c:v>8.7708753712128718E-2</c:v>
                </c:pt>
                <c:pt idx="42">
                  <c:v>8.636812813912817E-2</c:v>
                </c:pt>
                <c:pt idx="43">
                  <c:v>8.4894945354815107E-2</c:v>
                </c:pt>
                <c:pt idx="44">
                  <c:v>8.3763012608860474E-2</c:v>
                </c:pt>
                <c:pt idx="45">
                  <c:v>8.2676521101439207E-2</c:v>
                </c:pt>
                <c:pt idx="46">
                  <c:v>8.1657434718689761E-2</c:v>
                </c:pt>
                <c:pt idx="47">
                  <c:v>8.0454808378503745E-2</c:v>
                </c:pt>
                <c:pt idx="48">
                  <c:v>8.0592173417299365E-2</c:v>
                </c:pt>
                <c:pt idx="49">
                  <c:v>8.1202903595229442E-2</c:v>
                </c:pt>
                <c:pt idx="50">
                  <c:v>8.2013203563331513E-2</c:v>
                </c:pt>
                <c:pt idx="51">
                  <c:v>8.2357419276788371E-2</c:v>
                </c:pt>
                <c:pt idx="52">
                  <c:v>8.2608650577616502E-2</c:v>
                </c:pt>
                <c:pt idx="53">
                  <c:v>8.285613406310105E-2</c:v>
                </c:pt>
                <c:pt idx="54">
                  <c:v>8.3072148244140553E-2</c:v>
                </c:pt>
                <c:pt idx="55">
                  <c:v>8.3193888074845554E-2</c:v>
                </c:pt>
                <c:pt idx="56">
                  <c:v>8.3068163062917019E-2</c:v>
                </c:pt>
                <c:pt idx="57">
                  <c:v>8.2709144742070959E-2</c:v>
                </c:pt>
                <c:pt idx="58">
                  <c:v>8.2276408181930716E-2</c:v>
                </c:pt>
                <c:pt idx="59">
                  <c:v>8.2017329342310846E-2</c:v>
                </c:pt>
                <c:pt idx="60">
                  <c:v>8.1852885138212372E-2</c:v>
                </c:pt>
                <c:pt idx="61">
                  <c:v>8.1612988665400898E-2</c:v>
                </c:pt>
                <c:pt idx="62">
                  <c:v>8.0997307827620213E-2</c:v>
                </c:pt>
                <c:pt idx="63">
                  <c:v>8.0685249704574719E-2</c:v>
                </c:pt>
                <c:pt idx="64">
                  <c:v>8.0851188091683596E-2</c:v>
                </c:pt>
                <c:pt idx="65">
                  <c:v>8.1005782838931173E-2</c:v>
                </c:pt>
                <c:pt idx="66">
                  <c:v>8.0969595641101622E-2</c:v>
                </c:pt>
                <c:pt idx="67">
                  <c:v>8.0915513030356434E-2</c:v>
                </c:pt>
                <c:pt idx="68">
                  <c:v>8.0919748408648989E-2</c:v>
                </c:pt>
                <c:pt idx="69">
                  <c:v>8.0636145015267877E-2</c:v>
                </c:pt>
                <c:pt idx="70">
                  <c:v>8.00598686677228E-2</c:v>
                </c:pt>
                <c:pt idx="71">
                  <c:v>7.9498184749817777E-2</c:v>
                </c:pt>
                <c:pt idx="72">
                  <c:v>7.8504432094716886E-2</c:v>
                </c:pt>
                <c:pt idx="73">
                  <c:v>7.7531464086373292E-2</c:v>
                </c:pt>
                <c:pt idx="74">
                  <c:v>7.6673127448539283E-2</c:v>
                </c:pt>
                <c:pt idx="75">
                  <c:v>7.5852209196956261E-2</c:v>
                </c:pt>
                <c:pt idx="76">
                  <c:v>7.5139728855771915E-2</c:v>
                </c:pt>
                <c:pt idx="77">
                  <c:v>7.4463304792999424E-2</c:v>
                </c:pt>
                <c:pt idx="78">
                  <c:v>7.3921439463671426E-2</c:v>
                </c:pt>
                <c:pt idx="79">
                  <c:v>7.3497291777902013E-2</c:v>
                </c:pt>
                <c:pt idx="80">
                  <c:v>7.3046908466727567E-2</c:v>
                </c:pt>
                <c:pt idx="81">
                  <c:v>7.2839458345632407E-2</c:v>
                </c:pt>
                <c:pt idx="82">
                  <c:v>7.289579435407896E-2</c:v>
                </c:pt>
                <c:pt idx="83">
                  <c:v>7.3076594420640115E-2</c:v>
                </c:pt>
                <c:pt idx="84">
                  <c:v>7.3432529147968217E-2</c:v>
                </c:pt>
                <c:pt idx="85">
                  <c:v>7.3848414018379396E-2</c:v>
                </c:pt>
                <c:pt idx="86">
                  <c:v>7.4384419239444055E-2</c:v>
                </c:pt>
                <c:pt idx="87">
                  <c:v>7.5209780803106169E-2</c:v>
                </c:pt>
                <c:pt idx="88">
                  <c:v>7.5909900834236127E-2</c:v>
                </c:pt>
                <c:pt idx="89">
                  <c:v>7.6585808755701701E-2</c:v>
                </c:pt>
                <c:pt idx="90">
                  <c:v>7.7264595579043152E-2</c:v>
                </c:pt>
                <c:pt idx="91">
                  <c:v>7.790882461636002E-2</c:v>
                </c:pt>
                <c:pt idx="92">
                  <c:v>7.8709990231416421E-2</c:v>
                </c:pt>
                <c:pt idx="93">
                  <c:v>7.9602465025954403E-2</c:v>
                </c:pt>
                <c:pt idx="94">
                  <c:v>8.0666629722983843E-2</c:v>
                </c:pt>
                <c:pt idx="95">
                  <c:v>8.1622508789080145E-2</c:v>
                </c:pt>
                <c:pt idx="96">
                  <c:v>8.250459567908347E-2</c:v>
                </c:pt>
                <c:pt idx="97">
                  <c:v>8.3356309188385366E-2</c:v>
                </c:pt>
                <c:pt idx="98">
                  <c:v>8.4234325748754571E-2</c:v>
                </c:pt>
                <c:pt idx="99">
                  <c:v>8.4642225192298692E-2</c:v>
                </c:pt>
                <c:pt idx="100">
                  <c:v>8.5182160255676806E-2</c:v>
                </c:pt>
                <c:pt idx="101">
                  <c:v>8.5847786126129033E-2</c:v>
                </c:pt>
                <c:pt idx="102">
                  <c:v>8.6380730855207546E-2</c:v>
                </c:pt>
                <c:pt idx="103">
                  <c:v>8.7006429573763561E-2</c:v>
                </c:pt>
                <c:pt idx="104">
                  <c:v>8.7171285487145783E-2</c:v>
                </c:pt>
                <c:pt idx="105">
                  <c:v>8.740354756688816E-2</c:v>
                </c:pt>
                <c:pt idx="106">
                  <c:v>8.7544623360845494E-2</c:v>
                </c:pt>
                <c:pt idx="107">
                  <c:v>8.7548825246885509E-2</c:v>
                </c:pt>
                <c:pt idx="108">
                  <c:v>8.7811148956642451E-2</c:v>
                </c:pt>
                <c:pt idx="109">
                  <c:v>8.794614353091959E-2</c:v>
                </c:pt>
                <c:pt idx="110">
                  <c:v>8.8024390552991702E-2</c:v>
                </c:pt>
                <c:pt idx="111">
                  <c:v>8.8264388779469752E-2</c:v>
                </c:pt>
                <c:pt idx="112">
                  <c:v>8.8205430092371251E-2</c:v>
                </c:pt>
                <c:pt idx="113">
                  <c:v>8.8167419337582695E-2</c:v>
                </c:pt>
                <c:pt idx="114">
                  <c:v>8.8379343566229465E-2</c:v>
                </c:pt>
                <c:pt idx="115">
                  <c:v>8.8488789598404977E-2</c:v>
                </c:pt>
                <c:pt idx="116">
                  <c:v>8.9036101538621265E-2</c:v>
                </c:pt>
                <c:pt idx="117">
                  <c:v>8.9317113257533068E-2</c:v>
                </c:pt>
                <c:pt idx="118">
                  <c:v>8.9191693745236819E-2</c:v>
                </c:pt>
                <c:pt idx="119">
                  <c:v>8.9033435756425819E-2</c:v>
                </c:pt>
              </c:numCache>
            </c:numRef>
          </c:val>
          <c:smooth val="0"/>
          <c:extLst>
            <c:ext xmlns:c16="http://schemas.microsoft.com/office/drawing/2014/chart" uri="{C3380CC4-5D6E-409C-BE32-E72D297353CC}">
              <c16:uniqueId val="{00000003-FFE0-45A8-8B90-EDA53D9A2E2A}"/>
            </c:ext>
          </c:extLst>
        </c:ser>
        <c:ser>
          <c:idx val="6"/>
          <c:order val="4"/>
          <c:tx>
            <c:strRef>
              <c:f>'Függelék ábra 3.'!$I$12</c:f>
              <c:strCache>
                <c:ptCount val="1"/>
                <c:pt idx="0">
                  <c:v>2017 GHG - Gompertz weighting (right axis)</c:v>
                </c:pt>
              </c:strCache>
            </c:strRef>
          </c:tx>
          <c:spPr>
            <a:ln w="12700" cap="rnd">
              <a:solidFill>
                <a:schemeClr val="accent4"/>
              </a:solidFill>
              <a:round/>
            </a:ln>
            <a:effectLst/>
          </c:spPr>
          <c:marker>
            <c:symbol val="none"/>
          </c:marker>
          <c:val>
            <c:numRef>
              <c:f>'Függelék ábra 3.'!$I$14:$I$133</c:f>
              <c:numCache>
                <c:formatCode>General</c:formatCode>
                <c:ptCount val="120"/>
                <c:pt idx="3">
                  <c:v>0.13106575519104521</c:v>
                </c:pt>
                <c:pt idx="4">
                  <c:v>0.12312072234253309</c:v>
                </c:pt>
                <c:pt idx="5">
                  <c:v>0.1245725161402627</c:v>
                </c:pt>
                <c:pt idx="6">
                  <c:v>0.12539673817728247</c:v>
                </c:pt>
                <c:pt idx="7">
                  <c:v>0.12948175599729225</c:v>
                </c:pt>
                <c:pt idx="8">
                  <c:v>0.13245115626978021</c:v>
                </c:pt>
                <c:pt idx="9">
                  <c:v>0.13425590350423044</c:v>
                </c:pt>
                <c:pt idx="10">
                  <c:v>0.13183552333146537</c:v>
                </c:pt>
                <c:pt idx="11">
                  <c:v>0.13245020872802965</c:v>
                </c:pt>
                <c:pt idx="12">
                  <c:v>0.14421144300032693</c:v>
                </c:pt>
                <c:pt idx="13">
                  <c:v>0.14322143353595893</c:v>
                </c:pt>
                <c:pt idx="14">
                  <c:v>0.14446160847834091</c:v>
                </c:pt>
                <c:pt idx="15">
                  <c:v>0.14474631225918222</c:v>
                </c:pt>
                <c:pt idx="16">
                  <c:v>0.14424799649247885</c:v>
                </c:pt>
                <c:pt idx="17">
                  <c:v>0.14382775252484428</c:v>
                </c:pt>
                <c:pt idx="18">
                  <c:v>0.14161161328316546</c:v>
                </c:pt>
                <c:pt idx="19">
                  <c:v>0.14572381381381808</c:v>
                </c:pt>
                <c:pt idx="20">
                  <c:v>0.147045973101324</c:v>
                </c:pt>
                <c:pt idx="21">
                  <c:v>0.15219951731609396</c:v>
                </c:pt>
                <c:pt idx="22">
                  <c:v>0.14186900964632415</c:v>
                </c:pt>
                <c:pt idx="23">
                  <c:v>0.14494485488221592</c:v>
                </c:pt>
                <c:pt idx="24">
                  <c:v>0.14783653175365513</c:v>
                </c:pt>
                <c:pt idx="25">
                  <c:v>0.14491590098293949</c:v>
                </c:pt>
                <c:pt idx="26">
                  <c:v>0.18979147323908474</c:v>
                </c:pt>
                <c:pt idx="27">
                  <c:v>0.19060649423356679</c:v>
                </c:pt>
                <c:pt idx="28">
                  <c:v>0.19284503443493423</c:v>
                </c:pt>
                <c:pt idx="29">
                  <c:v>0.18549129695982161</c:v>
                </c:pt>
                <c:pt idx="30">
                  <c:v>0.18276144703557812</c:v>
                </c:pt>
                <c:pt idx="31">
                  <c:v>0.18579644351668814</c:v>
                </c:pt>
                <c:pt idx="32">
                  <c:v>0.18671862193236866</c:v>
                </c:pt>
                <c:pt idx="33">
                  <c:v>0.18792116356633173</c:v>
                </c:pt>
                <c:pt idx="34">
                  <c:v>0.18542021856560978</c:v>
                </c:pt>
                <c:pt idx="35">
                  <c:v>0.19223635463871025</c:v>
                </c:pt>
                <c:pt idx="36">
                  <c:v>0.15741299782770293</c:v>
                </c:pt>
                <c:pt idx="37">
                  <c:v>0.15344060418640823</c:v>
                </c:pt>
                <c:pt idx="38">
                  <c:v>0.15236941216526101</c:v>
                </c:pt>
                <c:pt idx="39">
                  <c:v>0.15525403601312124</c:v>
                </c:pt>
                <c:pt idx="40">
                  <c:v>0.15164856568511201</c:v>
                </c:pt>
                <c:pt idx="41">
                  <c:v>0.15086195249024581</c:v>
                </c:pt>
                <c:pt idx="42">
                  <c:v>0.1478672132727486</c:v>
                </c:pt>
                <c:pt idx="43">
                  <c:v>0.14784671659135418</c:v>
                </c:pt>
                <c:pt idx="44">
                  <c:v>0.15281786178914492</c:v>
                </c:pt>
                <c:pt idx="45">
                  <c:v>0.16104618195213144</c:v>
                </c:pt>
                <c:pt idx="46">
                  <c:v>0.15795105064555939</c:v>
                </c:pt>
                <c:pt idx="47">
                  <c:v>0.1550528088575121</c:v>
                </c:pt>
                <c:pt idx="48">
                  <c:v>0.15731180671303785</c:v>
                </c:pt>
                <c:pt idx="49">
                  <c:v>0.16104498405017931</c:v>
                </c:pt>
                <c:pt idx="50">
                  <c:v>0.17289577507372711</c:v>
                </c:pt>
                <c:pt idx="51">
                  <c:v>0.16874333283841983</c:v>
                </c:pt>
                <c:pt idx="52">
                  <c:v>0.15523010139759547</c:v>
                </c:pt>
                <c:pt idx="53">
                  <c:v>0.15478745666457314</c:v>
                </c:pt>
                <c:pt idx="54">
                  <c:v>0.15368910651239734</c:v>
                </c:pt>
                <c:pt idx="55">
                  <c:v>0.15280604278496571</c:v>
                </c:pt>
                <c:pt idx="56">
                  <c:v>0.15158659185113624</c:v>
                </c:pt>
                <c:pt idx="57">
                  <c:v>0.14859748510313883</c:v>
                </c:pt>
                <c:pt idx="58">
                  <c:v>0.14806716659998639</c:v>
                </c:pt>
                <c:pt idx="59">
                  <c:v>0.15094339198273016</c:v>
                </c:pt>
                <c:pt idx="60">
                  <c:v>0.15410589453926637</c:v>
                </c:pt>
                <c:pt idx="61">
                  <c:v>0.15472864572150247</c:v>
                </c:pt>
                <c:pt idx="62">
                  <c:v>0.15652421482496257</c:v>
                </c:pt>
                <c:pt idx="63">
                  <c:v>0.16022031779633389</c:v>
                </c:pt>
                <c:pt idx="64">
                  <c:v>0.16169846658404097</c:v>
                </c:pt>
                <c:pt idx="65">
                  <c:v>0.16021972298226786</c:v>
                </c:pt>
                <c:pt idx="66">
                  <c:v>0.15265438134244605</c:v>
                </c:pt>
                <c:pt idx="67">
                  <c:v>0.15029655556654706</c:v>
                </c:pt>
                <c:pt idx="68">
                  <c:v>0.15288805770810709</c:v>
                </c:pt>
                <c:pt idx="69">
                  <c:v>0.14185014962507783</c:v>
                </c:pt>
                <c:pt idx="70">
                  <c:v>0.13451888950796573</c:v>
                </c:pt>
                <c:pt idx="71">
                  <c:v>0.13632385418840959</c:v>
                </c:pt>
                <c:pt idx="72">
                  <c:v>0.1325548295431348</c:v>
                </c:pt>
                <c:pt idx="73">
                  <c:v>0.13389603514045509</c:v>
                </c:pt>
                <c:pt idx="74">
                  <c:v>0.13220601748957256</c:v>
                </c:pt>
                <c:pt idx="75">
                  <c:v>0.13344903285059415</c:v>
                </c:pt>
                <c:pt idx="76">
                  <c:v>0.13511894664187502</c:v>
                </c:pt>
                <c:pt idx="77">
                  <c:v>0.13313947870142295</c:v>
                </c:pt>
                <c:pt idx="78">
                  <c:v>0.13238561018236175</c:v>
                </c:pt>
                <c:pt idx="79">
                  <c:v>0.13194928176054424</c:v>
                </c:pt>
                <c:pt idx="80">
                  <c:v>0.13203100653919253</c:v>
                </c:pt>
                <c:pt idx="81">
                  <c:v>0.12989821601465137</c:v>
                </c:pt>
                <c:pt idx="82">
                  <c:v>0.12915112690788838</c:v>
                </c:pt>
                <c:pt idx="83">
                  <c:v>0.13445329446344481</c:v>
                </c:pt>
                <c:pt idx="84">
                  <c:v>0.13466505969041509</c:v>
                </c:pt>
                <c:pt idx="85">
                  <c:v>0.13744221135998713</c:v>
                </c:pt>
                <c:pt idx="86">
                  <c:v>0.13782924073168157</c:v>
                </c:pt>
                <c:pt idx="87">
                  <c:v>0.14514248927967344</c:v>
                </c:pt>
                <c:pt idx="88">
                  <c:v>0.14474208899455357</c:v>
                </c:pt>
                <c:pt idx="89">
                  <c:v>0.14139099215952841</c:v>
                </c:pt>
                <c:pt idx="90">
                  <c:v>0.14139310556152596</c:v>
                </c:pt>
                <c:pt idx="91">
                  <c:v>0.1419245498135373</c:v>
                </c:pt>
                <c:pt idx="92">
                  <c:v>0.14865224423456663</c:v>
                </c:pt>
                <c:pt idx="93">
                  <c:v>0.1497863370929304</c:v>
                </c:pt>
                <c:pt idx="94">
                  <c:v>0.15273544260595526</c:v>
                </c:pt>
                <c:pt idx="95">
                  <c:v>0.15700582327364904</c:v>
                </c:pt>
                <c:pt idx="96">
                  <c:v>0.15448445607379369</c:v>
                </c:pt>
                <c:pt idx="97">
                  <c:v>0.15927897743749428</c:v>
                </c:pt>
                <c:pt idx="98">
                  <c:v>0.16188304189141964</c:v>
                </c:pt>
                <c:pt idx="99">
                  <c:v>0.15808860886444137</c:v>
                </c:pt>
                <c:pt idx="100">
                  <c:v>0.16403618711145795</c:v>
                </c:pt>
                <c:pt idx="101">
                  <c:v>0.16425145311968611</c:v>
                </c:pt>
                <c:pt idx="102">
                  <c:v>0.15951117768182893</c:v>
                </c:pt>
                <c:pt idx="103">
                  <c:v>0.15948022342164722</c:v>
                </c:pt>
                <c:pt idx="104">
                  <c:v>0.15123116742687481</c:v>
                </c:pt>
                <c:pt idx="105">
                  <c:v>0.15274992064072376</c:v>
                </c:pt>
                <c:pt idx="106">
                  <c:v>0.15037610263490969</c:v>
                </c:pt>
                <c:pt idx="107">
                  <c:v>0.15100926083868157</c:v>
                </c:pt>
                <c:pt idx="108">
                  <c:v>0.1561077265775288</c:v>
                </c:pt>
                <c:pt idx="109">
                  <c:v>0.15510660467513546</c:v>
                </c:pt>
                <c:pt idx="110">
                  <c:v>0.15598551218639414</c:v>
                </c:pt>
                <c:pt idx="111">
                  <c:v>0.15717081837247707</c:v>
                </c:pt>
                <c:pt idx="112">
                  <c:v>0.1511710147246291</c:v>
                </c:pt>
                <c:pt idx="113">
                  <c:v>0.15275793350306635</c:v>
                </c:pt>
                <c:pt idx="114">
                  <c:v>0.15348908000907011</c:v>
                </c:pt>
                <c:pt idx="115">
                  <c:v>0.15282380465908049</c:v>
                </c:pt>
                <c:pt idx="116">
                  <c:v>0.15769824288504231</c:v>
                </c:pt>
                <c:pt idx="117">
                  <c:v>0.15181206930737065</c:v>
                </c:pt>
                <c:pt idx="118">
                  <c:v>0.143575982659885</c:v>
                </c:pt>
                <c:pt idx="119">
                  <c:v>0.14535282961275067</c:v>
                </c:pt>
              </c:numCache>
            </c:numRef>
          </c:val>
          <c:smooth val="0"/>
          <c:extLst>
            <c:ext xmlns:c16="http://schemas.microsoft.com/office/drawing/2014/chart" uri="{C3380CC4-5D6E-409C-BE32-E72D297353CC}">
              <c16:uniqueId val="{00000004-FFE0-45A8-8B90-EDA53D9A2E2A}"/>
            </c:ext>
          </c:extLst>
        </c:ser>
        <c:ser>
          <c:idx val="4"/>
          <c:order val="5"/>
          <c:tx>
            <c:strRef>
              <c:f>'Függelék ábra 3.'!$E$12</c:f>
              <c:strCache>
                <c:ptCount val="1"/>
                <c:pt idx="0">
                  <c:v>2019 GHG - Gompertz weighting (right axis)</c:v>
                </c:pt>
              </c:strCache>
            </c:strRef>
          </c:tx>
          <c:spPr>
            <a:ln w="12700" cap="rnd">
              <a:solidFill>
                <a:schemeClr val="accent6"/>
              </a:solidFill>
              <a:round/>
            </a:ln>
            <a:effectLst/>
          </c:spPr>
          <c:marker>
            <c:symbol val="none"/>
          </c:marker>
          <c:val>
            <c:numRef>
              <c:f>'Függelék ábra 3.'!$E$14:$E$133</c:f>
              <c:numCache>
                <c:formatCode>General</c:formatCode>
                <c:ptCount val="120"/>
                <c:pt idx="3">
                  <c:v>0.11929394604093387</c:v>
                </c:pt>
                <c:pt idx="4">
                  <c:v>0.11389010099642474</c:v>
                </c:pt>
                <c:pt idx="5">
                  <c:v>0.11568542569462416</c:v>
                </c:pt>
                <c:pt idx="6">
                  <c:v>0.11676181641075473</c:v>
                </c:pt>
                <c:pt idx="7">
                  <c:v>0.11782148111708236</c:v>
                </c:pt>
                <c:pt idx="8">
                  <c:v>0.12076095583184882</c:v>
                </c:pt>
                <c:pt idx="9">
                  <c:v>0.12342448653129666</c:v>
                </c:pt>
                <c:pt idx="10">
                  <c:v>0.12255712387565081</c:v>
                </c:pt>
                <c:pt idx="11">
                  <c:v>0.12384172522536854</c:v>
                </c:pt>
                <c:pt idx="12">
                  <c:v>0.13526529059313627</c:v>
                </c:pt>
                <c:pt idx="13">
                  <c:v>0.13394342374758417</c:v>
                </c:pt>
                <c:pt idx="14">
                  <c:v>0.13395736190663754</c:v>
                </c:pt>
                <c:pt idx="15">
                  <c:v>0.13460896171138573</c:v>
                </c:pt>
                <c:pt idx="16">
                  <c:v>0.13438058615093509</c:v>
                </c:pt>
                <c:pt idx="17">
                  <c:v>0.13413503728209009</c:v>
                </c:pt>
                <c:pt idx="18">
                  <c:v>0.13253584912190366</c:v>
                </c:pt>
                <c:pt idx="19">
                  <c:v>0.13710291210960462</c:v>
                </c:pt>
                <c:pt idx="20">
                  <c:v>0.13896808064256633</c:v>
                </c:pt>
                <c:pt idx="21">
                  <c:v>0.14457000735118475</c:v>
                </c:pt>
                <c:pt idx="22">
                  <c:v>0.13422505593953382</c:v>
                </c:pt>
                <c:pt idx="23">
                  <c:v>0.1375084738643203</c:v>
                </c:pt>
                <c:pt idx="24">
                  <c:v>0.13736809220697146</c:v>
                </c:pt>
                <c:pt idx="25">
                  <c:v>0.13502015257462621</c:v>
                </c:pt>
                <c:pt idx="26">
                  <c:v>0.18135233914515175</c:v>
                </c:pt>
                <c:pt idx="27">
                  <c:v>0.18292956209198571</c:v>
                </c:pt>
                <c:pt idx="28">
                  <c:v>0.18544188609051543</c:v>
                </c:pt>
                <c:pt idx="29">
                  <c:v>0.17822493332717024</c:v>
                </c:pt>
                <c:pt idx="30">
                  <c:v>0.17551662113634228</c:v>
                </c:pt>
                <c:pt idx="31">
                  <c:v>0.17863689006634867</c:v>
                </c:pt>
                <c:pt idx="32">
                  <c:v>0.17748924802832236</c:v>
                </c:pt>
                <c:pt idx="33">
                  <c:v>0.17901317056949509</c:v>
                </c:pt>
                <c:pt idx="34">
                  <c:v>0.17624684294508264</c:v>
                </c:pt>
                <c:pt idx="35">
                  <c:v>0.18373622433748951</c:v>
                </c:pt>
                <c:pt idx="36">
                  <c:v>0.14691529103925252</c:v>
                </c:pt>
                <c:pt idx="37">
                  <c:v>0.14376705205202708</c:v>
                </c:pt>
                <c:pt idx="38">
                  <c:v>0.14563568164546245</c:v>
                </c:pt>
                <c:pt idx="39">
                  <c:v>0.14785651553268678</c:v>
                </c:pt>
                <c:pt idx="40">
                  <c:v>0.14414092315327834</c:v>
                </c:pt>
                <c:pt idx="41">
                  <c:v>0.1420243398092767</c:v>
                </c:pt>
                <c:pt idx="42">
                  <c:v>0.14258089805608365</c:v>
                </c:pt>
                <c:pt idx="43">
                  <c:v>0.14263710548372446</c:v>
                </c:pt>
                <c:pt idx="44">
                  <c:v>0.14778139363395768</c:v>
                </c:pt>
                <c:pt idx="45">
                  <c:v>0.15607843537940574</c:v>
                </c:pt>
                <c:pt idx="46">
                  <c:v>0.15310235049011275</c:v>
                </c:pt>
                <c:pt idx="47">
                  <c:v>0.15090977420508678</c:v>
                </c:pt>
                <c:pt idx="48">
                  <c:v>0.15289063134154443</c:v>
                </c:pt>
                <c:pt idx="49">
                  <c:v>0.15686883978937535</c:v>
                </c:pt>
                <c:pt idx="50">
                  <c:v>0.16878625442245693</c:v>
                </c:pt>
                <c:pt idx="51">
                  <c:v>0.1631955892252098</c:v>
                </c:pt>
                <c:pt idx="52">
                  <c:v>0.1496403884764711</c:v>
                </c:pt>
                <c:pt idx="53">
                  <c:v>0.14931254415898135</c:v>
                </c:pt>
                <c:pt idx="54">
                  <c:v>0.14740909202473032</c:v>
                </c:pt>
                <c:pt idx="55">
                  <c:v>0.14696164233751746</c:v>
                </c:pt>
                <c:pt idx="56">
                  <c:v>0.14589980540960862</c:v>
                </c:pt>
                <c:pt idx="57">
                  <c:v>0.14203028892576383</c:v>
                </c:pt>
                <c:pt idx="58">
                  <c:v>0.14204306863968111</c:v>
                </c:pt>
                <c:pt idx="59">
                  <c:v>0.14303516494066265</c:v>
                </c:pt>
                <c:pt idx="60">
                  <c:v>0.1465602994567122</c:v>
                </c:pt>
                <c:pt idx="61">
                  <c:v>0.14716376689108959</c:v>
                </c:pt>
                <c:pt idx="62">
                  <c:v>0.14963209838380009</c:v>
                </c:pt>
                <c:pt idx="63">
                  <c:v>0.15364248024929672</c:v>
                </c:pt>
                <c:pt idx="64">
                  <c:v>0.1552121555059984</c:v>
                </c:pt>
                <c:pt idx="65">
                  <c:v>0.15402150837903397</c:v>
                </c:pt>
                <c:pt idx="66">
                  <c:v>0.14808547372529182</c:v>
                </c:pt>
                <c:pt idx="67">
                  <c:v>0.1458304734896857</c:v>
                </c:pt>
                <c:pt idx="68">
                  <c:v>0.14663250286800536</c:v>
                </c:pt>
                <c:pt idx="69">
                  <c:v>0.13532548865716487</c:v>
                </c:pt>
                <c:pt idx="70">
                  <c:v>0.12833664309141732</c:v>
                </c:pt>
                <c:pt idx="71">
                  <c:v>0.13124932444874388</c:v>
                </c:pt>
                <c:pt idx="72">
                  <c:v>0.12750882555509582</c:v>
                </c:pt>
                <c:pt idx="73">
                  <c:v>0.12910955471364904</c:v>
                </c:pt>
                <c:pt idx="74">
                  <c:v>0.12734991930819609</c:v>
                </c:pt>
                <c:pt idx="75">
                  <c:v>0.1280462385675486</c:v>
                </c:pt>
                <c:pt idx="76">
                  <c:v>0.13077745216334211</c:v>
                </c:pt>
                <c:pt idx="77">
                  <c:v>0.12941658173220158</c:v>
                </c:pt>
                <c:pt idx="78">
                  <c:v>0.12836132523214178</c:v>
                </c:pt>
                <c:pt idx="79">
                  <c:v>0.1280943421351621</c:v>
                </c:pt>
                <c:pt idx="80">
                  <c:v>0.12827878187863256</c:v>
                </c:pt>
                <c:pt idx="81">
                  <c:v>0.12628326183381025</c:v>
                </c:pt>
                <c:pt idx="82">
                  <c:v>0.12603964147941799</c:v>
                </c:pt>
                <c:pt idx="83">
                  <c:v>0.13174757941465462</c:v>
                </c:pt>
                <c:pt idx="84">
                  <c:v>0.13225984695776902</c:v>
                </c:pt>
                <c:pt idx="85">
                  <c:v>0.13491331344388793</c:v>
                </c:pt>
                <c:pt idx="86">
                  <c:v>0.13534516511776604</c:v>
                </c:pt>
                <c:pt idx="87">
                  <c:v>0.1435924915598617</c:v>
                </c:pt>
                <c:pt idx="88">
                  <c:v>0.14339019202848541</c:v>
                </c:pt>
                <c:pt idx="89">
                  <c:v>0.14077356132541333</c:v>
                </c:pt>
                <c:pt idx="90">
                  <c:v>0.14073836341978946</c:v>
                </c:pt>
                <c:pt idx="91">
                  <c:v>0.14025293381593779</c:v>
                </c:pt>
                <c:pt idx="92">
                  <c:v>0.14772981521836273</c:v>
                </c:pt>
                <c:pt idx="93">
                  <c:v>0.14876197049485632</c:v>
                </c:pt>
                <c:pt idx="94">
                  <c:v>0.1515309038447166</c:v>
                </c:pt>
                <c:pt idx="95">
                  <c:v>0.15461125025545819</c:v>
                </c:pt>
                <c:pt idx="96">
                  <c:v>0.15302182804306744</c:v>
                </c:pt>
                <c:pt idx="97">
                  <c:v>0.15722786416832293</c:v>
                </c:pt>
                <c:pt idx="98">
                  <c:v>0.15985723544272518</c:v>
                </c:pt>
                <c:pt idx="99">
                  <c:v>0.15526398899322946</c:v>
                </c:pt>
                <c:pt idx="100">
                  <c:v>0.16164232627220324</c:v>
                </c:pt>
                <c:pt idx="101">
                  <c:v>0.16192043744578771</c:v>
                </c:pt>
                <c:pt idx="102">
                  <c:v>0.15685994806544309</c:v>
                </c:pt>
                <c:pt idx="103">
                  <c:v>0.15643279736504262</c:v>
                </c:pt>
                <c:pt idx="104">
                  <c:v>0.14862793021267218</c:v>
                </c:pt>
                <c:pt idx="105">
                  <c:v>0.15038805987734138</c:v>
                </c:pt>
                <c:pt idx="106">
                  <c:v>0.1488552720158112</c:v>
                </c:pt>
                <c:pt idx="107">
                  <c:v>0.14891343295418735</c:v>
                </c:pt>
                <c:pt idx="108">
                  <c:v>0.15386392028091847</c:v>
                </c:pt>
                <c:pt idx="109">
                  <c:v>0.15265157155286346</c:v>
                </c:pt>
                <c:pt idx="110">
                  <c:v>0.15428325921385289</c:v>
                </c:pt>
                <c:pt idx="111">
                  <c:v>0.15533694446207116</c:v>
                </c:pt>
                <c:pt idx="112">
                  <c:v>0.1491653332510548</c:v>
                </c:pt>
                <c:pt idx="113">
                  <c:v>0.14990641683080411</c:v>
                </c:pt>
                <c:pt idx="114">
                  <c:v>0.15056338418142018</c:v>
                </c:pt>
                <c:pt idx="115">
                  <c:v>0.1501385665669365</c:v>
                </c:pt>
                <c:pt idx="116">
                  <c:v>0.15512984982152583</c:v>
                </c:pt>
                <c:pt idx="117">
                  <c:v>0.14915333892677701</c:v>
                </c:pt>
                <c:pt idx="118">
                  <c:v>0.14128835687041114</c:v>
                </c:pt>
                <c:pt idx="119">
                  <c:v>0.14351666625331733</c:v>
                </c:pt>
              </c:numCache>
            </c:numRef>
          </c:val>
          <c:smooth val="0"/>
          <c:extLst>
            <c:ext xmlns:c16="http://schemas.microsoft.com/office/drawing/2014/chart" uri="{C3380CC4-5D6E-409C-BE32-E72D297353CC}">
              <c16:uniqueId val="{00000005-FFE0-45A8-8B90-EDA53D9A2E2A}"/>
            </c:ext>
          </c:extLst>
        </c:ser>
        <c:ser>
          <c:idx val="7"/>
          <c:order val="6"/>
          <c:tx>
            <c:strRef>
              <c:f>'Függelék ábra 3.'!$J$12</c:f>
              <c:strCache>
                <c:ptCount val="1"/>
                <c:pt idx="0">
                  <c:v>2017 GHG - Gompertz w. - moving average (right axis)</c:v>
                </c:pt>
              </c:strCache>
            </c:strRef>
          </c:tx>
          <c:spPr>
            <a:ln w="28575" cap="rnd">
              <a:solidFill>
                <a:schemeClr val="accent4">
                  <a:lumMod val="50000"/>
                </a:schemeClr>
              </a:solidFill>
              <a:round/>
            </a:ln>
            <a:effectLst/>
          </c:spPr>
          <c:marker>
            <c:symbol val="none"/>
          </c:marker>
          <c:val>
            <c:numRef>
              <c:f>'Függelék ábra 3.'!$J$14:$J$133</c:f>
              <c:numCache>
                <c:formatCode>General</c:formatCode>
                <c:ptCount val="120"/>
                <c:pt idx="14">
                  <c:v>0.13321724098600726</c:v>
                </c:pt>
                <c:pt idx="15">
                  <c:v>0.13428244908722944</c:v>
                </c:pt>
                <c:pt idx="16">
                  <c:v>0.13590475474873398</c:v>
                </c:pt>
                <c:pt idx="17">
                  <c:v>0.13744528774256928</c:v>
                </c:pt>
                <c:pt idx="18">
                  <c:v>0.13874113517858874</c:v>
                </c:pt>
                <c:pt idx="19">
                  <c:v>0.14008643469785431</c:v>
                </c:pt>
                <c:pt idx="20">
                  <c:v>0.14129754142642154</c:v>
                </c:pt>
                <c:pt idx="21">
                  <c:v>0.14282816285687752</c:v>
                </c:pt>
                <c:pt idx="22">
                  <c:v>0.14372999581790721</c:v>
                </c:pt>
                <c:pt idx="23">
                  <c:v>0.14485189158759004</c:v>
                </c:pt>
                <c:pt idx="24">
                  <c:v>0.14514371988677557</c:v>
                </c:pt>
                <c:pt idx="25">
                  <c:v>0.14529156854830891</c:v>
                </c:pt>
                <c:pt idx="26">
                  <c:v>0.14908854885227069</c:v>
                </c:pt>
                <c:pt idx="27">
                  <c:v>0.1529669824741085</c:v>
                </c:pt>
                <c:pt idx="28">
                  <c:v>0.15707728381381084</c:v>
                </c:pt>
                <c:pt idx="29">
                  <c:v>0.16059736887070686</c:v>
                </c:pt>
                <c:pt idx="30">
                  <c:v>0.16402978908823668</c:v>
                </c:pt>
                <c:pt idx="31">
                  <c:v>0.16737097106365348</c:v>
                </c:pt>
                <c:pt idx="32">
                  <c:v>0.17072168214443051</c:v>
                </c:pt>
                <c:pt idx="33">
                  <c:v>0.17377685620871222</c:v>
                </c:pt>
                <c:pt idx="34">
                  <c:v>0.17745060678567728</c:v>
                </c:pt>
                <c:pt idx="35">
                  <c:v>0.18134324134706731</c:v>
                </c:pt>
                <c:pt idx="36">
                  <c:v>0.18208486445500144</c:v>
                </c:pt>
                <c:pt idx="37">
                  <c:v>0.18274331797430979</c:v>
                </c:pt>
                <c:pt idx="38">
                  <c:v>0.17982590616184427</c:v>
                </c:pt>
                <c:pt idx="39">
                  <c:v>0.17701418199132543</c:v>
                </c:pt>
                <c:pt idx="40">
                  <c:v>0.17366490477327662</c:v>
                </c:pt>
                <c:pt idx="41">
                  <c:v>0.17084400465709673</c:v>
                </c:pt>
                <c:pt idx="42">
                  <c:v>0.16803825131948405</c:v>
                </c:pt>
                <c:pt idx="43">
                  <c:v>0.1648997417606701</c:v>
                </c:pt>
                <c:pt idx="44">
                  <c:v>0.16199591367845517</c:v>
                </c:pt>
                <c:pt idx="45">
                  <c:v>0.15956295542811133</c:v>
                </c:pt>
                <c:pt idx="46">
                  <c:v>0.15706437771824805</c:v>
                </c:pt>
                <c:pt idx="47">
                  <c:v>0.15365489896481635</c:v>
                </c:pt>
                <c:pt idx="48">
                  <c:v>0.15360937531633759</c:v>
                </c:pt>
                <c:pt idx="49">
                  <c:v>0.15421396821679084</c:v>
                </c:pt>
                <c:pt idx="50">
                  <c:v>0.15586689773552434</c:v>
                </c:pt>
                <c:pt idx="51">
                  <c:v>0.15695671280046353</c:v>
                </c:pt>
                <c:pt idx="52">
                  <c:v>0.15728138605146311</c:v>
                </c:pt>
                <c:pt idx="53">
                  <c:v>0.15764278417906882</c:v>
                </c:pt>
                <c:pt idx="54">
                  <c:v>0.15816142618643242</c:v>
                </c:pt>
                <c:pt idx="55">
                  <c:v>0.15861870133274161</c:v>
                </c:pt>
                <c:pt idx="56">
                  <c:v>0.15854403436536441</c:v>
                </c:pt>
                <c:pt idx="57">
                  <c:v>0.15750069524490598</c:v>
                </c:pt>
                <c:pt idx="58">
                  <c:v>0.15666612905904759</c:v>
                </c:pt>
                <c:pt idx="59">
                  <c:v>0.15631569653768251</c:v>
                </c:pt>
                <c:pt idx="60">
                  <c:v>0.15604490154823841</c:v>
                </c:pt>
                <c:pt idx="61">
                  <c:v>0.155517214305089</c:v>
                </c:pt>
                <c:pt idx="62">
                  <c:v>0.15416009155531854</c:v>
                </c:pt>
                <c:pt idx="63">
                  <c:v>0.15348783216600922</c:v>
                </c:pt>
                <c:pt idx="64">
                  <c:v>0.1540680651524178</c:v>
                </c:pt>
                <c:pt idx="65">
                  <c:v>0.15454270371373913</c:v>
                </c:pt>
                <c:pt idx="66">
                  <c:v>0.15444826524590696</c:v>
                </c:pt>
                <c:pt idx="67">
                  <c:v>0.15422132760566637</c:v>
                </c:pt>
                <c:pt idx="68">
                  <c:v>0.15431637893938133</c:v>
                </c:pt>
                <c:pt idx="69">
                  <c:v>0.15370105241582699</c:v>
                </c:pt>
                <c:pt idx="70">
                  <c:v>0.15249577892084898</c:v>
                </c:pt>
                <c:pt idx="71">
                  <c:v>0.15121869664529505</c:v>
                </c:pt>
                <c:pt idx="72">
                  <c:v>0.14936845252679989</c:v>
                </c:pt>
                <c:pt idx="73">
                  <c:v>0.14761157381158554</c:v>
                </c:pt>
                <c:pt idx="74">
                  <c:v>0.1455638736395192</c:v>
                </c:pt>
                <c:pt idx="75">
                  <c:v>0.14331722878744096</c:v>
                </c:pt>
                <c:pt idx="76">
                  <c:v>0.14110618993880178</c:v>
                </c:pt>
                <c:pt idx="77">
                  <c:v>0.1388826319945505</c:v>
                </c:pt>
                <c:pt idx="78">
                  <c:v>0.13721900107046434</c:v>
                </c:pt>
                <c:pt idx="79">
                  <c:v>0.13571990321806696</c:v>
                </c:pt>
                <c:pt idx="80">
                  <c:v>0.13404760378465871</c:v>
                </c:pt>
                <c:pt idx="81">
                  <c:v>0.13307272890635155</c:v>
                </c:pt>
                <c:pt idx="82">
                  <c:v>0.13261030893142381</c:v>
                </c:pt>
                <c:pt idx="83">
                  <c:v>0.13248232890041525</c:v>
                </c:pt>
                <c:pt idx="84">
                  <c:v>0.13266771549978332</c:v>
                </c:pt>
                <c:pt idx="85">
                  <c:v>0.13298700717066811</c:v>
                </c:pt>
                <c:pt idx="86">
                  <c:v>0.13346880745977288</c:v>
                </c:pt>
                <c:pt idx="87">
                  <c:v>0.13449500852522764</c:v>
                </c:pt>
                <c:pt idx="88">
                  <c:v>0.13534707868227214</c:v>
                </c:pt>
                <c:pt idx="89">
                  <c:v>0.13606211582582131</c:v>
                </c:pt>
                <c:pt idx="90">
                  <c:v>0.13683089814648197</c:v>
                </c:pt>
                <c:pt idx="91">
                  <c:v>0.13767013579625562</c:v>
                </c:pt>
                <c:pt idx="92">
                  <c:v>0.13910037622198446</c:v>
                </c:pt>
                <c:pt idx="93">
                  <c:v>0.14078852108432785</c:v>
                </c:pt>
                <c:pt idx="94">
                  <c:v>0.14277056965551607</c:v>
                </c:pt>
                <c:pt idx="95">
                  <c:v>0.14464822026834454</c:v>
                </c:pt>
                <c:pt idx="96">
                  <c:v>0.14626657492810327</c:v>
                </c:pt>
                <c:pt idx="97">
                  <c:v>0.14806737800843411</c:v>
                </c:pt>
                <c:pt idx="98">
                  <c:v>0.15009675120918609</c:v>
                </c:pt>
                <c:pt idx="99">
                  <c:v>0.15118153913306978</c:v>
                </c:pt>
                <c:pt idx="100">
                  <c:v>0.15279383252482068</c:v>
                </c:pt>
                <c:pt idx="101">
                  <c:v>0.15466722064921787</c:v>
                </c:pt>
                <c:pt idx="102">
                  <c:v>0.15612724281610058</c:v>
                </c:pt>
                <c:pt idx="103">
                  <c:v>0.15753517067241896</c:v>
                </c:pt>
                <c:pt idx="104">
                  <c:v>0.15770649738272841</c:v>
                </c:pt>
                <c:pt idx="105">
                  <c:v>0.15791442674119313</c:v>
                </c:pt>
                <c:pt idx="106">
                  <c:v>0.15764447337563159</c:v>
                </c:pt>
                <c:pt idx="107">
                  <c:v>0.15712578442733618</c:v>
                </c:pt>
                <c:pt idx="108">
                  <c:v>0.15724734022929804</c:v>
                </c:pt>
                <c:pt idx="109">
                  <c:v>0.15690703688323479</c:v>
                </c:pt>
                <c:pt idx="110">
                  <c:v>0.15641331868071526</c:v>
                </c:pt>
                <c:pt idx="111">
                  <c:v>0.15633882003818339</c:v>
                </c:pt>
                <c:pt idx="112">
                  <c:v>0.15527564565820182</c:v>
                </c:pt>
                <c:pt idx="113">
                  <c:v>0.1543420348347079</c:v>
                </c:pt>
                <c:pt idx="114">
                  <c:v>0.15385515751579368</c:v>
                </c:pt>
                <c:pt idx="115">
                  <c:v>0.15331621581528124</c:v>
                </c:pt>
                <c:pt idx="116">
                  <c:v>0.15386131909932216</c:v>
                </c:pt>
                <c:pt idx="117">
                  <c:v>0.15377537642412917</c:v>
                </c:pt>
                <c:pt idx="118">
                  <c:v>0.15316429321113251</c:v>
                </c:pt>
                <c:pt idx="119">
                  <c:v>0.15263997074520544</c:v>
                </c:pt>
              </c:numCache>
            </c:numRef>
          </c:val>
          <c:smooth val="0"/>
          <c:extLst>
            <c:ext xmlns:c16="http://schemas.microsoft.com/office/drawing/2014/chart" uri="{C3380CC4-5D6E-409C-BE32-E72D297353CC}">
              <c16:uniqueId val="{00000006-FFE0-45A8-8B90-EDA53D9A2E2A}"/>
            </c:ext>
          </c:extLst>
        </c:ser>
        <c:ser>
          <c:idx val="5"/>
          <c:order val="7"/>
          <c:tx>
            <c:strRef>
              <c:f>'Függelék ábra 3.'!$F$12</c:f>
              <c:strCache>
                <c:ptCount val="1"/>
                <c:pt idx="0">
                  <c:v>2019 GHG - Gompertz w. - moving average (right axis)</c:v>
                </c:pt>
              </c:strCache>
            </c:strRef>
          </c:tx>
          <c:spPr>
            <a:ln w="28575" cap="rnd">
              <a:solidFill>
                <a:schemeClr val="accent6">
                  <a:lumMod val="50000"/>
                </a:schemeClr>
              </a:solidFill>
              <a:round/>
            </a:ln>
            <a:effectLst/>
          </c:spPr>
          <c:marker>
            <c:symbol val="none"/>
          </c:marker>
          <c:val>
            <c:numRef>
              <c:f>'Függelék ábra 3.'!$F$14:$F$133</c:f>
              <c:numCache>
                <c:formatCode>General</c:formatCode>
                <c:ptCount val="120"/>
                <c:pt idx="14">
                  <c:v>0.12330897266964022</c:v>
                </c:pt>
                <c:pt idx="15">
                  <c:v>0.12446442476559334</c:v>
                </c:pt>
                <c:pt idx="16">
                  <c:v>0.12603974630168427</c:v>
                </c:pt>
                <c:pt idx="17">
                  <c:v>0.12751620845960882</c:v>
                </c:pt>
                <c:pt idx="18">
                  <c:v>0.12877627822493334</c:v>
                </c:pt>
                <c:pt idx="19">
                  <c:v>0.1303731290137749</c:v>
                </c:pt>
                <c:pt idx="20">
                  <c:v>0.13188423503511371</c:v>
                </c:pt>
                <c:pt idx="21">
                  <c:v>0.13368883629871967</c:v>
                </c:pt>
                <c:pt idx="22">
                  <c:v>0.13472601473649704</c:v>
                </c:pt>
                <c:pt idx="23">
                  <c:v>0.13593830785846428</c:v>
                </c:pt>
                <c:pt idx="24">
                  <c:v>0.13610969798593592</c:v>
                </c:pt>
                <c:pt idx="25">
                  <c:v>0.1362097920380223</c:v>
                </c:pt>
                <c:pt idx="26">
                  <c:v>0.14018185902255664</c:v>
                </c:pt>
                <c:pt idx="27">
                  <c:v>0.14426840894963106</c:v>
                </c:pt>
                <c:pt idx="28">
                  <c:v>0.14858710723426194</c:v>
                </c:pt>
                <c:pt idx="29">
                  <c:v>0.15231200787543647</c:v>
                </c:pt>
                <c:pt idx="30">
                  <c:v>0.1558971830503417</c:v>
                </c:pt>
                <c:pt idx="31">
                  <c:v>0.15936033947131598</c:v>
                </c:pt>
                <c:pt idx="32">
                  <c:v>0.1626138344158625</c:v>
                </c:pt>
                <c:pt idx="33">
                  <c:v>0.16555979336863921</c:v>
                </c:pt>
                <c:pt idx="34">
                  <c:v>0.16910413787668518</c:v>
                </c:pt>
                <c:pt idx="35">
                  <c:v>0.17290972746243075</c:v>
                </c:pt>
                <c:pt idx="36">
                  <c:v>0.1736473455279301</c:v>
                </c:pt>
                <c:pt idx="37">
                  <c:v>0.17432263058611402</c:v>
                </c:pt>
                <c:pt idx="38">
                  <c:v>0.17153598091340647</c:v>
                </c:pt>
                <c:pt idx="39">
                  <c:v>0.16874061368170704</c:v>
                </c:pt>
                <c:pt idx="40">
                  <c:v>0.16537642879914485</c:v>
                </c:pt>
                <c:pt idx="41">
                  <c:v>0.16242357372711239</c:v>
                </c:pt>
                <c:pt idx="42">
                  <c:v>0.15975756198135663</c:v>
                </c:pt>
                <c:pt idx="43">
                  <c:v>0.1567614444971413</c:v>
                </c:pt>
                <c:pt idx="44">
                  <c:v>0.15420037689964633</c:v>
                </c:pt>
                <c:pt idx="45">
                  <c:v>0.15209815978050903</c:v>
                </c:pt>
                <c:pt idx="46">
                  <c:v>0.14996886264920017</c:v>
                </c:pt>
                <c:pt idx="47">
                  <c:v>0.14692121021164414</c:v>
                </c:pt>
                <c:pt idx="48">
                  <c:v>0.14739347499717081</c:v>
                </c:pt>
                <c:pt idx="49">
                  <c:v>0.14847063252445419</c:v>
                </c:pt>
                <c:pt idx="50">
                  <c:v>0.1503392149861148</c:v>
                </c:pt>
                <c:pt idx="51">
                  <c:v>0.15158805920254165</c:v>
                </c:pt>
                <c:pt idx="52">
                  <c:v>0.15208178542704859</c:v>
                </c:pt>
                <c:pt idx="53">
                  <c:v>0.1527397863418582</c:v>
                </c:pt>
                <c:pt idx="54">
                  <c:v>0.15318063705966189</c:v>
                </c:pt>
                <c:pt idx="55">
                  <c:v>0.1535874864290179</c:v>
                </c:pt>
                <c:pt idx="56">
                  <c:v>0.15345933000316089</c:v>
                </c:pt>
                <c:pt idx="57">
                  <c:v>0.15228324731492213</c:v>
                </c:pt>
                <c:pt idx="58">
                  <c:v>0.15134807064514835</c:v>
                </c:pt>
                <c:pt idx="59">
                  <c:v>0.15067841974418617</c:v>
                </c:pt>
                <c:pt idx="60">
                  <c:v>0.1501439232764003</c:v>
                </c:pt>
                <c:pt idx="61">
                  <c:v>0.14933088942617032</c:v>
                </c:pt>
                <c:pt idx="62">
                  <c:v>0.14774032621194344</c:v>
                </c:pt>
                <c:pt idx="63">
                  <c:v>0.14698196883404774</c:v>
                </c:pt>
                <c:pt idx="64">
                  <c:v>0.14748913522403548</c:v>
                </c:pt>
                <c:pt idx="65">
                  <c:v>0.14790761366984587</c:v>
                </c:pt>
                <c:pt idx="66">
                  <c:v>0.14796249793912689</c:v>
                </c:pt>
                <c:pt idx="67">
                  <c:v>0.14785848243972724</c:v>
                </c:pt>
                <c:pt idx="68">
                  <c:v>0.14790896283998789</c:v>
                </c:pt>
                <c:pt idx="69">
                  <c:v>0.14729619675571648</c:v>
                </c:pt>
                <c:pt idx="70">
                  <c:v>0.14607983462485111</c:v>
                </c:pt>
                <c:pt idx="71">
                  <c:v>0.14503793123595113</c:v>
                </c:pt>
                <c:pt idx="72">
                  <c:v>0.14339403047359117</c:v>
                </c:pt>
                <c:pt idx="73">
                  <c:v>0.14186536325014767</c:v>
                </c:pt>
                <c:pt idx="74">
                  <c:v>0.1399862202080287</c:v>
                </c:pt>
                <c:pt idx="75">
                  <c:v>0.13783620643504815</c:v>
                </c:pt>
                <c:pt idx="76">
                  <c:v>0.13580662339863664</c:v>
                </c:pt>
                <c:pt idx="77">
                  <c:v>0.13379305615882989</c:v>
                </c:pt>
                <c:pt idx="78">
                  <c:v>0.13218304725185498</c:v>
                </c:pt>
                <c:pt idx="79">
                  <c:v>0.13074425214763841</c:v>
                </c:pt>
                <c:pt idx="80">
                  <c:v>0.12928129206569716</c:v>
                </c:pt>
                <c:pt idx="81">
                  <c:v>0.12854544649222377</c:v>
                </c:pt>
                <c:pt idx="82">
                  <c:v>0.12833792516133768</c:v>
                </c:pt>
                <c:pt idx="83">
                  <c:v>0.12840924910749418</c:v>
                </c:pt>
                <c:pt idx="84">
                  <c:v>0.12881647886422848</c:v>
                </c:pt>
                <c:pt idx="85">
                  <c:v>0.12932247199297806</c:v>
                </c:pt>
                <c:pt idx="86">
                  <c:v>0.12999933768193878</c:v>
                </c:pt>
                <c:pt idx="87">
                  <c:v>0.13134331950145189</c:v>
                </c:pt>
                <c:pt idx="88">
                  <c:v>0.13244569913085696</c:v>
                </c:pt>
                <c:pt idx="89">
                  <c:v>0.13342996170677737</c:v>
                </c:pt>
                <c:pt idx="90">
                  <c:v>0.13448612384050654</c:v>
                </c:pt>
                <c:pt idx="91">
                  <c:v>0.13550379732065071</c:v>
                </c:pt>
                <c:pt idx="92">
                  <c:v>0.1371700881558563</c:v>
                </c:pt>
                <c:pt idx="93">
                  <c:v>0.13907215176604146</c:v>
                </c:pt>
                <c:pt idx="94">
                  <c:v>0.14120920422188438</c:v>
                </c:pt>
                <c:pt idx="95">
                  <c:v>0.14310156946047886</c:v>
                </c:pt>
                <c:pt idx="96">
                  <c:v>0.14479287432438587</c:v>
                </c:pt>
                <c:pt idx="97">
                  <c:v>0.14662313598594637</c:v>
                </c:pt>
                <c:pt idx="98">
                  <c:v>0.14867795865445563</c:v>
                </c:pt>
                <c:pt idx="99">
                  <c:v>0.14964801534422154</c:v>
                </c:pt>
                <c:pt idx="100">
                  <c:v>0.15117132193414495</c:v>
                </c:pt>
                <c:pt idx="101">
                  <c:v>0.15290539236185616</c:v>
                </c:pt>
                <c:pt idx="102">
                  <c:v>0.15420244428262683</c:v>
                </c:pt>
                <c:pt idx="103">
                  <c:v>0.15549521013508405</c:v>
                </c:pt>
                <c:pt idx="104">
                  <c:v>0.15552939451183695</c:v>
                </c:pt>
                <c:pt idx="105">
                  <c:v>0.15562825263687988</c:v>
                </c:pt>
                <c:pt idx="106">
                  <c:v>0.15534080647575607</c:v>
                </c:pt>
                <c:pt idx="107">
                  <c:v>0.1548470539834402</c:v>
                </c:pt>
                <c:pt idx="108">
                  <c:v>0.15490772938272734</c:v>
                </c:pt>
                <c:pt idx="109">
                  <c:v>0.15453499355835043</c:v>
                </c:pt>
                <c:pt idx="110">
                  <c:v>0.1540687651762554</c:v>
                </c:pt>
                <c:pt idx="111">
                  <c:v>0.15407668346654718</c:v>
                </c:pt>
                <c:pt idx="112">
                  <c:v>0.15304580171104518</c:v>
                </c:pt>
                <c:pt idx="113">
                  <c:v>0.1520690199351174</c:v>
                </c:pt>
                <c:pt idx="114">
                  <c:v>0.15155735236462001</c:v>
                </c:pt>
                <c:pt idx="115">
                  <c:v>0.15104533371781662</c:v>
                </c:pt>
                <c:pt idx="116">
                  <c:v>0.15159157615384553</c:v>
                </c:pt>
                <c:pt idx="117">
                  <c:v>0.15147953474673148</c:v>
                </c:pt>
                <c:pt idx="118">
                  <c:v>0.15080210317112672</c:v>
                </c:pt>
                <c:pt idx="119">
                  <c:v>0.15030316237420666</c:v>
                </c:pt>
              </c:numCache>
            </c:numRef>
          </c:val>
          <c:smooth val="0"/>
          <c:extLst>
            <c:ext xmlns:c16="http://schemas.microsoft.com/office/drawing/2014/chart" uri="{C3380CC4-5D6E-409C-BE32-E72D297353CC}">
              <c16:uniqueId val="{00000007-FFE0-45A8-8B90-EDA53D9A2E2A}"/>
            </c:ext>
          </c:extLst>
        </c:ser>
        <c:dLbls>
          <c:showLegendKey val="0"/>
          <c:showVal val="0"/>
          <c:showCatName val="0"/>
          <c:showSerName val="0"/>
          <c:showPercent val="0"/>
          <c:showBubbleSize val="0"/>
        </c:dLbls>
        <c:marker val="1"/>
        <c:smooth val="0"/>
        <c:axId val="987205368"/>
        <c:axId val="987204712"/>
        <c:extLst/>
      </c:lineChart>
      <c:dateAx>
        <c:axId val="99349059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93490920"/>
        <c:crosses val="autoZero"/>
        <c:auto val="0"/>
        <c:lblOffset val="100"/>
        <c:baseTimeUnit val="months"/>
        <c:minorUnit val="12"/>
      </c:dateAx>
      <c:valAx>
        <c:axId val="993490920"/>
        <c:scaling>
          <c:orientation val="minMax"/>
          <c:max val="0.25"/>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93490592"/>
        <c:crosses val="autoZero"/>
        <c:crossBetween val="between"/>
      </c:valAx>
      <c:valAx>
        <c:axId val="987204712"/>
        <c:scaling>
          <c:orientation val="minMax"/>
          <c:max val="0.2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87205368"/>
        <c:crosses val="max"/>
        <c:crossBetween val="between"/>
      </c:valAx>
      <c:catAx>
        <c:axId val="987205368"/>
        <c:scaling>
          <c:orientation val="minMax"/>
        </c:scaling>
        <c:delete val="1"/>
        <c:axPos val="b"/>
        <c:numFmt formatCode="General" sourceLinked="1"/>
        <c:majorTickMark val="out"/>
        <c:minorTickMark val="none"/>
        <c:tickLblPos val="nextTo"/>
        <c:crossAx val="987204712"/>
        <c:crosses val="autoZero"/>
        <c:auto val="1"/>
        <c:lblAlgn val="ctr"/>
        <c:lblOffset val="100"/>
        <c:noMultiLvlLbl val="0"/>
      </c:catAx>
      <c:spPr>
        <a:noFill/>
        <a:ln>
          <a:noFill/>
        </a:ln>
        <a:effectLst/>
      </c:spPr>
    </c:plotArea>
    <c:legend>
      <c:legendPos val="r"/>
      <c:layout>
        <c:manualLayout>
          <c:xMode val="edge"/>
          <c:yMode val="edge"/>
          <c:x val="0.40239204914397753"/>
          <c:y val="1.5167475846316687E-2"/>
          <c:w val="0.58192609541553375"/>
          <c:h val="0.929750133242114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07165431547839"/>
          <c:y val="0.13280979938880536"/>
          <c:w val="0.66597219675875907"/>
          <c:h val="0.46703032324146648"/>
        </c:manualLayout>
      </c:layout>
      <c:lineChart>
        <c:grouping val="standard"/>
        <c:varyColors val="0"/>
        <c:ser>
          <c:idx val="2"/>
          <c:order val="0"/>
          <c:tx>
            <c:strRef>
              <c:f>'2.4. ábra'!$C$11</c:f>
              <c:strCache>
                <c:ptCount val="1"/>
                <c:pt idx="0">
                  <c:v>Linear w. - moving average (left axis)</c:v>
                </c:pt>
              </c:strCache>
            </c:strRef>
          </c:tx>
          <c:spPr>
            <a:ln w="19050" cap="rnd">
              <a:solidFill>
                <a:srgbClr val="B97C00"/>
              </a:solidFill>
              <a:round/>
            </a:ln>
            <a:effectLst/>
          </c:spPr>
          <c:marker>
            <c:symbol val="none"/>
          </c:marker>
          <c:cat>
            <c:strRef>
              <c:f>'2.4. ábra'!$F$13:$F$132</c:f>
              <c:strCache>
                <c:ptCount val="120"/>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strCache>
            </c:strRef>
          </c:cat>
          <c:val>
            <c:numRef>
              <c:f>'2.4. ábra'!$C$13:$C$132</c:f>
              <c:numCache>
                <c:formatCode>General</c:formatCode>
                <c:ptCount val="120"/>
                <c:pt idx="14">
                  <c:v>8.0153118481969474E-2</c:v>
                </c:pt>
                <c:pt idx="15">
                  <c:v>8.0181890528460031E-2</c:v>
                </c:pt>
                <c:pt idx="16">
                  <c:v>8.0493289326112508E-2</c:v>
                </c:pt>
                <c:pt idx="17">
                  <c:v>8.0718931676023134E-2</c:v>
                </c:pt>
                <c:pt idx="18">
                  <c:v>8.0709157100722642E-2</c:v>
                </c:pt>
                <c:pt idx="19">
                  <c:v>8.065176598876575E-2</c:v>
                </c:pt>
                <c:pt idx="20">
                  <c:v>8.0426286512262607E-2</c:v>
                </c:pt>
                <c:pt idx="21">
                  <c:v>8.0440965874160941E-2</c:v>
                </c:pt>
                <c:pt idx="22">
                  <c:v>8.0220657772636997E-2</c:v>
                </c:pt>
                <c:pt idx="23">
                  <c:v>8.0252244869301548E-2</c:v>
                </c:pt>
                <c:pt idx="24">
                  <c:v>7.9955799320265267E-2</c:v>
                </c:pt>
                <c:pt idx="25">
                  <c:v>7.9619148855202548E-2</c:v>
                </c:pt>
                <c:pt idx="26">
                  <c:v>8.0039311470230301E-2</c:v>
                </c:pt>
                <c:pt idx="27">
                  <c:v>8.0565410993380937E-2</c:v>
                </c:pt>
                <c:pt idx="28">
                  <c:v>8.1306400208513152E-2</c:v>
                </c:pt>
                <c:pt idx="29">
                  <c:v>8.1938734373503297E-2</c:v>
                </c:pt>
                <c:pt idx="30">
                  <c:v>8.2616422774752507E-2</c:v>
                </c:pt>
                <c:pt idx="31">
                  <c:v>8.3388657108510053E-2</c:v>
                </c:pt>
                <c:pt idx="32">
                  <c:v>8.4064832806689929E-2</c:v>
                </c:pt>
                <c:pt idx="33">
                  <c:v>8.4530090380449507E-2</c:v>
                </c:pt>
                <c:pt idx="34">
                  <c:v>8.5249051123393177E-2</c:v>
                </c:pt>
                <c:pt idx="35">
                  <c:v>8.5883216625566708E-2</c:v>
                </c:pt>
                <c:pt idx="36">
                  <c:v>8.5742869060135785E-2</c:v>
                </c:pt>
                <c:pt idx="37">
                  <c:v>8.5502913434804886E-2</c:v>
                </c:pt>
                <c:pt idx="38">
                  <c:v>8.4514778099266774E-2</c:v>
                </c:pt>
                <c:pt idx="39">
                  <c:v>8.3605909242303184E-2</c:v>
                </c:pt>
                <c:pt idx="40">
                  <c:v>8.2253501086506156E-2</c:v>
                </c:pt>
                <c:pt idx="41">
                  <c:v>8.1015725863187338E-2</c:v>
                </c:pt>
                <c:pt idx="42">
                  <c:v>7.9827216664570183E-2</c:v>
                </c:pt>
                <c:pt idx="43">
                  <c:v>7.8533585999544575E-2</c:v>
                </c:pt>
                <c:pt idx="44">
                  <c:v>7.7555967857231123E-2</c:v>
                </c:pt>
                <c:pt idx="45">
                  <c:v>7.6561461293063029E-2</c:v>
                </c:pt>
                <c:pt idx="46">
                  <c:v>7.5654773466650421E-2</c:v>
                </c:pt>
                <c:pt idx="47">
                  <c:v>7.4685771635548667E-2</c:v>
                </c:pt>
                <c:pt idx="48">
                  <c:v>7.4688204332089669E-2</c:v>
                </c:pt>
                <c:pt idx="49">
                  <c:v>7.5178640330120478E-2</c:v>
                </c:pt>
                <c:pt idx="50">
                  <c:v>7.5864979342461322E-2</c:v>
                </c:pt>
                <c:pt idx="51">
                  <c:v>7.6091687948366335E-2</c:v>
                </c:pt>
                <c:pt idx="52">
                  <c:v>7.6296949808287454E-2</c:v>
                </c:pt>
                <c:pt idx="53">
                  <c:v>7.6430600217004707E-2</c:v>
                </c:pt>
                <c:pt idx="54">
                  <c:v>7.6623314312060042E-2</c:v>
                </c:pt>
                <c:pt idx="55">
                  <c:v>7.6692376946679228E-2</c:v>
                </c:pt>
                <c:pt idx="56">
                  <c:v>7.6546434489272827E-2</c:v>
                </c:pt>
                <c:pt idx="57">
                  <c:v>7.6275338467164749E-2</c:v>
                </c:pt>
                <c:pt idx="58">
                  <c:v>7.5878573311310829E-2</c:v>
                </c:pt>
                <c:pt idx="59">
                  <c:v>7.5703397275629039E-2</c:v>
                </c:pt>
                <c:pt idx="60">
                  <c:v>7.5611309690146233E-2</c:v>
                </c:pt>
                <c:pt idx="61">
                  <c:v>7.5474921060832409E-2</c:v>
                </c:pt>
                <c:pt idx="62">
                  <c:v>7.4956071153730056E-2</c:v>
                </c:pt>
                <c:pt idx="63">
                  <c:v>7.4659660899765931E-2</c:v>
                </c:pt>
                <c:pt idx="64">
                  <c:v>7.4767894615366745E-2</c:v>
                </c:pt>
                <c:pt idx="65">
                  <c:v>7.4896025158879775E-2</c:v>
                </c:pt>
                <c:pt idx="66">
                  <c:v>7.4807800150905518E-2</c:v>
                </c:pt>
                <c:pt idx="67">
                  <c:v>7.4726567935046673E-2</c:v>
                </c:pt>
                <c:pt idx="68">
                  <c:v>7.4718551296499125E-2</c:v>
                </c:pt>
                <c:pt idx="69">
                  <c:v>7.4474968995759144E-2</c:v>
                </c:pt>
                <c:pt idx="70">
                  <c:v>7.3971231395821624E-2</c:v>
                </c:pt>
                <c:pt idx="71">
                  <c:v>7.3404712937748987E-2</c:v>
                </c:pt>
                <c:pt idx="72">
                  <c:v>7.2412334374635567E-2</c:v>
                </c:pt>
                <c:pt idx="73">
                  <c:v>7.1430994358182287E-2</c:v>
                </c:pt>
                <c:pt idx="74">
                  <c:v>7.0659325952353844E-2</c:v>
                </c:pt>
                <c:pt idx="75">
                  <c:v>6.9974884863765019E-2</c:v>
                </c:pt>
                <c:pt idx="76">
                  <c:v>6.9396419528057321E-2</c:v>
                </c:pt>
                <c:pt idx="77">
                  <c:v>6.8842235494024601E-2</c:v>
                </c:pt>
                <c:pt idx="78">
                  <c:v>6.8427568409357029E-2</c:v>
                </c:pt>
                <c:pt idx="79">
                  <c:v>6.8131454666872426E-2</c:v>
                </c:pt>
                <c:pt idx="80">
                  <c:v>6.777739222488316E-2</c:v>
                </c:pt>
                <c:pt idx="81">
                  <c:v>6.7575907253193415E-2</c:v>
                </c:pt>
                <c:pt idx="82">
                  <c:v>6.7617557301330497E-2</c:v>
                </c:pt>
                <c:pt idx="83">
                  <c:v>6.7787469053010377E-2</c:v>
                </c:pt>
                <c:pt idx="84">
                  <c:v>6.8121382446032372E-2</c:v>
                </c:pt>
                <c:pt idx="85">
                  <c:v>6.8516051122904972E-2</c:v>
                </c:pt>
                <c:pt idx="86">
                  <c:v>6.9036210224167227E-2</c:v>
                </c:pt>
                <c:pt idx="87">
                  <c:v>6.9784702921104905E-2</c:v>
                </c:pt>
                <c:pt idx="88">
                  <c:v>7.0426418972435997E-2</c:v>
                </c:pt>
                <c:pt idx="89">
                  <c:v>7.1053307725328849E-2</c:v>
                </c:pt>
                <c:pt idx="90">
                  <c:v>7.1665705200867194E-2</c:v>
                </c:pt>
                <c:pt idx="91">
                  <c:v>7.2263486755091311E-2</c:v>
                </c:pt>
                <c:pt idx="92">
                  <c:v>7.2935954017475629E-2</c:v>
                </c:pt>
                <c:pt idx="93">
                  <c:v>7.3701169446092493E-2</c:v>
                </c:pt>
                <c:pt idx="94">
                  <c:v>7.4640999049057091E-2</c:v>
                </c:pt>
                <c:pt idx="95">
                  <c:v>7.5500796070760531E-2</c:v>
                </c:pt>
                <c:pt idx="96">
                  <c:v>7.6283123122539376E-2</c:v>
                </c:pt>
                <c:pt idx="97">
                  <c:v>7.7024834125685851E-2</c:v>
                </c:pt>
                <c:pt idx="98">
                  <c:v>7.7754808901769459E-2</c:v>
                </c:pt>
                <c:pt idx="99">
                  <c:v>7.8132089639154162E-2</c:v>
                </c:pt>
                <c:pt idx="100">
                  <c:v>7.8572013282132952E-2</c:v>
                </c:pt>
                <c:pt idx="101">
                  <c:v>7.9150017345713156E-2</c:v>
                </c:pt>
                <c:pt idx="102">
                  <c:v>7.9626051972560369E-2</c:v>
                </c:pt>
                <c:pt idx="103">
                  <c:v>8.0206390297114794E-2</c:v>
                </c:pt>
                <c:pt idx="104">
                  <c:v>8.0451884829009015E-2</c:v>
                </c:pt>
                <c:pt idx="105">
                  <c:v>8.0758203460689917E-2</c:v>
                </c:pt>
                <c:pt idx="106">
                  <c:v>8.0992503319075301E-2</c:v>
                </c:pt>
                <c:pt idx="107">
                  <c:v>8.1080637594069888E-2</c:v>
                </c:pt>
                <c:pt idx="108">
                  <c:v>8.1408752406076298E-2</c:v>
                </c:pt>
                <c:pt idx="109">
                  <c:v>8.1631581914483345E-2</c:v>
                </c:pt>
                <c:pt idx="110">
                  <c:v>8.1788515376885348E-2</c:v>
                </c:pt>
                <c:pt idx="111">
                  <c:v>8.2040247231394844E-2</c:v>
                </c:pt>
                <c:pt idx="112">
                  <c:v>8.210787537917287E-2</c:v>
                </c:pt>
                <c:pt idx="113">
                  <c:v>8.2205076702243571E-2</c:v>
                </c:pt>
                <c:pt idx="114">
                  <c:v>8.2547782064742212E-2</c:v>
                </c:pt>
                <c:pt idx="115">
                  <c:v>8.276482373600369E-2</c:v>
                </c:pt>
                <c:pt idx="116">
                  <c:v>8.3343847957325384E-2</c:v>
                </c:pt>
                <c:pt idx="117">
                  <c:v>8.370989035965315E-2</c:v>
                </c:pt>
                <c:pt idx="118">
                  <c:v>8.3680972198372006E-2</c:v>
                </c:pt>
                <c:pt idx="119">
                  <c:v>8.3588924661104555E-2</c:v>
                </c:pt>
              </c:numCache>
            </c:numRef>
          </c:val>
          <c:smooth val="0"/>
          <c:extLst>
            <c:ext xmlns:c16="http://schemas.microsoft.com/office/drawing/2014/chart" uri="{C3380CC4-5D6E-409C-BE32-E72D297353CC}">
              <c16:uniqueId val="{00000000-B541-497C-9FF7-DE07E807137E}"/>
            </c:ext>
          </c:extLst>
        </c:ser>
        <c:ser>
          <c:idx val="0"/>
          <c:order val="2"/>
          <c:tx>
            <c:strRef>
              <c:f>'2.4. ábra'!$B$11</c:f>
              <c:strCache>
                <c:ptCount val="1"/>
                <c:pt idx="0">
                  <c:v>Linear weighting (left axis)</c:v>
                </c:pt>
              </c:strCache>
            </c:strRef>
          </c:tx>
          <c:spPr>
            <a:ln w="9525" cap="rnd">
              <a:solidFill>
                <a:srgbClr val="F6A800"/>
              </a:solidFill>
              <a:round/>
            </a:ln>
            <a:effectLst/>
          </c:spPr>
          <c:marker>
            <c:symbol val="none"/>
          </c:marker>
          <c:cat>
            <c:strRef>
              <c:f>'2.4. ábra'!$F$13:$F$132</c:f>
              <c:strCache>
                <c:ptCount val="120"/>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strCache>
            </c:strRef>
          </c:cat>
          <c:val>
            <c:numRef>
              <c:f>'2.4. ábra'!$B$13:$B$132</c:f>
              <c:numCache>
                <c:formatCode>General</c:formatCode>
                <c:ptCount val="120"/>
                <c:pt idx="3">
                  <c:v>8.1997179973718151E-2</c:v>
                </c:pt>
                <c:pt idx="4">
                  <c:v>7.6711211787864539E-2</c:v>
                </c:pt>
                <c:pt idx="5">
                  <c:v>7.6982395265638867E-2</c:v>
                </c:pt>
                <c:pt idx="6">
                  <c:v>7.8204132402744833E-2</c:v>
                </c:pt>
                <c:pt idx="7">
                  <c:v>7.8991988973504762E-2</c:v>
                </c:pt>
                <c:pt idx="8">
                  <c:v>8.0669375943143648E-2</c:v>
                </c:pt>
                <c:pt idx="9">
                  <c:v>8.0877115153546397E-2</c:v>
                </c:pt>
                <c:pt idx="10">
                  <c:v>8.0113753383729946E-2</c:v>
                </c:pt>
                <c:pt idx="11">
                  <c:v>7.9205140413122627E-2</c:v>
                </c:pt>
                <c:pt idx="12">
                  <c:v>8.4043746124276758E-2</c:v>
                </c:pt>
                <c:pt idx="13">
                  <c:v>8.2108228545654152E-2</c:v>
                </c:pt>
                <c:pt idx="14">
                  <c:v>8.1965072141715542E-2</c:v>
                </c:pt>
                <c:pt idx="15">
                  <c:v>8.1828783911834957E-2</c:v>
                </c:pt>
                <c:pt idx="16">
                  <c:v>8.0891837085727988E-2</c:v>
                </c:pt>
                <c:pt idx="17">
                  <c:v>7.9820249167609214E-2</c:v>
                </c:pt>
                <c:pt idx="18">
                  <c:v>7.8063282197089842E-2</c:v>
                </c:pt>
                <c:pt idx="19">
                  <c:v>7.8161219680855015E-2</c:v>
                </c:pt>
                <c:pt idx="20">
                  <c:v>7.7904161590941545E-2</c:v>
                </c:pt>
                <c:pt idx="21">
                  <c:v>8.1082025744565647E-2</c:v>
                </c:pt>
                <c:pt idx="22">
                  <c:v>7.7406151062581863E-2</c:v>
                </c:pt>
                <c:pt idx="23">
                  <c:v>7.9468459822092871E-2</c:v>
                </c:pt>
                <c:pt idx="24">
                  <c:v>8.0638543207945904E-2</c:v>
                </c:pt>
                <c:pt idx="25">
                  <c:v>7.8068776298117606E-2</c:v>
                </c:pt>
                <c:pt idx="26">
                  <c:v>8.7025419693555275E-2</c:v>
                </c:pt>
                <c:pt idx="27">
                  <c:v>8.8050633403314732E-2</c:v>
                </c:pt>
                <c:pt idx="28">
                  <c:v>8.9651842783204108E-2</c:v>
                </c:pt>
                <c:pt idx="29">
                  <c:v>8.7300039640743343E-2</c:v>
                </c:pt>
                <c:pt idx="30">
                  <c:v>8.6188677755579507E-2</c:v>
                </c:pt>
                <c:pt idx="31">
                  <c:v>8.7424991104123329E-2</c:v>
                </c:pt>
                <c:pt idx="32">
                  <c:v>8.5909210991381865E-2</c:v>
                </c:pt>
                <c:pt idx="33">
                  <c:v>8.6520559877621223E-2</c:v>
                </c:pt>
                <c:pt idx="34">
                  <c:v>8.5936636244397166E-2</c:v>
                </c:pt>
                <c:pt idx="35">
                  <c:v>8.7189440590189252E-2</c:v>
                </c:pt>
                <c:pt idx="36">
                  <c:v>7.8943631553638094E-2</c:v>
                </c:pt>
                <c:pt idx="37">
                  <c:v>7.5141162169986092E-2</c:v>
                </c:pt>
                <c:pt idx="38">
                  <c:v>7.4268781904991282E-2</c:v>
                </c:pt>
                <c:pt idx="39">
                  <c:v>7.6628793702150977E-2</c:v>
                </c:pt>
                <c:pt idx="40">
                  <c:v>7.2982921968327091E-2</c:v>
                </c:pt>
                <c:pt idx="41">
                  <c:v>7.2090319653179788E-2</c:v>
                </c:pt>
                <c:pt idx="42">
                  <c:v>7.1423134295123161E-2</c:v>
                </c:pt>
                <c:pt idx="43">
                  <c:v>7.1815822280506328E-2</c:v>
                </c:pt>
                <c:pt idx="44">
                  <c:v>7.4499864268048777E-2</c:v>
                </c:pt>
                <c:pt idx="45">
                  <c:v>7.534086986678673E-2</c:v>
                </c:pt>
                <c:pt idx="46">
                  <c:v>7.5967584850181E-2</c:v>
                </c:pt>
                <c:pt idx="47">
                  <c:v>7.689322114282672E-2</c:v>
                </c:pt>
                <c:pt idx="48">
                  <c:v>7.951243441801728E-2</c:v>
                </c:pt>
                <c:pt idx="49">
                  <c:v>8.1388880346728837E-2</c:v>
                </c:pt>
                <c:pt idx="50">
                  <c:v>8.2781527035897112E-2</c:v>
                </c:pt>
                <c:pt idx="51">
                  <c:v>7.9494287224333493E-2</c:v>
                </c:pt>
                <c:pt idx="52">
                  <c:v>7.5268193086438909E-2</c:v>
                </c:pt>
                <c:pt idx="53">
                  <c:v>7.3383545027187566E-2</c:v>
                </c:pt>
                <c:pt idx="54">
                  <c:v>7.3496832354858987E-2</c:v>
                </c:pt>
                <c:pt idx="55">
                  <c:v>7.2355759303102549E-2</c:v>
                </c:pt>
                <c:pt idx="56">
                  <c:v>7.2603895967434232E-2</c:v>
                </c:pt>
                <c:pt idx="57">
                  <c:v>7.1962446803726585E-2</c:v>
                </c:pt>
                <c:pt idx="58">
                  <c:v>7.1241843920885256E-2</c:v>
                </c:pt>
                <c:pt idx="59">
                  <c:v>7.482396284005563E-2</c:v>
                </c:pt>
                <c:pt idx="60">
                  <c:v>7.8387150091241795E-2</c:v>
                </c:pt>
                <c:pt idx="61">
                  <c:v>7.9633439386447583E-2</c:v>
                </c:pt>
                <c:pt idx="62">
                  <c:v>7.6498095365884963E-2</c:v>
                </c:pt>
                <c:pt idx="63">
                  <c:v>7.585314092471071E-2</c:v>
                </c:pt>
                <c:pt idx="64">
                  <c:v>7.6454279094103045E-2</c:v>
                </c:pt>
                <c:pt idx="65">
                  <c:v>7.4956929960147634E-2</c:v>
                </c:pt>
                <c:pt idx="66">
                  <c:v>7.257558432619228E-2</c:v>
                </c:pt>
                <c:pt idx="67">
                  <c:v>7.1600520702280498E-2</c:v>
                </c:pt>
                <c:pt idx="68">
                  <c:v>7.2668119197434419E-2</c:v>
                </c:pt>
                <c:pt idx="69">
                  <c:v>6.9330224912168434E-2</c:v>
                </c:pt>
                <c:pt idx="70">
                  <c:v>6.5647449499692839E-2</c:v>
                </c:pt>
                <c:pt idx="71">
                  <c:v>6.8216057209375028E-2</c:v>
                </c:pt>
                <c:pt idx="72">
                  <c:v>6.6511570821835481E-2</c:v>
                </c:pt>
                <c:pt idx="73">
                  <c:v>6.7655061712488487E-2</c:v>
                </c:pt>
                <c:pt idx="74">
                  <c:v>6.7191906612024802E-2</c:v>
                </c:pt>
                <c:pt idx="75">
                  <c:v>6.7650800649518381E-2</c:v>
                </c:pt>
                <c:pt idx="76">
                  <c:v>6.9379179021094792E-2</c:v>
                </c:pt>
                <c:pt idx="77">
                  <c:v>6.8135455869306111E-2</c:v>
                </c:pt>
                <c:pt idx="78">
                  <c:v>6.7489628473915347E-2</c:v>
                </c:pt>
                <c:pt idx="79">
                  <c:v>6.7908132905446852E-2</c:v>
                </c:pt>
                <c:pt idx="80">
                  <c:v>6.8140626336506138E-2</c:v>
                </c:pt>
                <c:pt idx="81">
                  <c:v>6.6868054702832913E-2</c:v>
                </c:pt>
                <c:pt idx="82">
                  <c:v>6.6365502479804134E-2</c:v>
                </c:pt>
                <c:pt idx="83">
                  <c:v>7.0095423903771117E-2</c:v>
                </c:pt>
                <c:pt idx="84">
                  <c:v>7.0465871372932004E-2</c:v>
                </c:pt>
                <c:pt idx="85">
                  <c:v>7.2259261077556633E-2</c:v>
                </c:pt>
                <c:pt idx="86">
                  <c:v>7.3315224087459843E-2</c:v>
                </c:pt>
                <c:pt idx="87">
                  <c:v>7.6344642660643613E-2</c:v>
                </c:pt>
                <c:pt idx="88">
                  <c:v>7.6730312528448169E-2</c:v>
                </c:pt>
                <c:pt idx="89">
                  <c:v>7.542069852403592E-2</c:v>
                </c:pt>
                <c:pt idx="90">
                  <c:v>7.4751668711047922E-2</c:v>
                </c:pt>
                <c:pt idx="91">
                  <c:v>7.5050492171099048E-2</c:v>
                </c:pt>
                <c:pt idx="92">
                  <c:v>7.6150017324150929E-2</c:v>
                </c:pt>
                <c:pt idx="93">
                  <c:v>7.6140561020515626E-2</c:v>
                </c:pt>
                <c:pt idx="94">
                  <c:v>7.778291214205392E-2</c:v>
                </c:pt>
                <c:pt idx="95">
                  <c:v>8.0514262135329501E-2</c:v>
                </c:pt>
                <c:pt idx="96">
                  <c:v>8.0071905210435057E-2</c:v>
                </c:pt>
                <c:pt idx="97">
                  <c:v>8.1304873543451894E-2</c:v>
                </c:pt>
                <c:pt idx="98">
                  <c:v>8.1972109237253343E-2</c:v>
                </c:pt>
                <c:pt idx="99">
                  <c:v>8.0802021156403947E-2</c:v>
                </c:pt>
                <c:pt idx="100">
                  <c:v>8.1947946413535172E-2</c:v>
                </c:pt>
                <c:pt idx="101">
                  <c:v>8.2442338563744971E-2</c:v>
                </c:pt>
                <c:pt idx="102">
                  <c:v>8.0663859529646137E-2</c:v>
                </c:pt>
                <c:pt idx="103">
                  <c:v>8.2202144827405121E-2</c:v>
                </c:pt>
                <c:pt idx="104">
                  <c:v>7.9290358692710922E-2</c:v>
                </c:pt>
                <c:pt idx="105">
                  <c:v>7.9974473163451493E-2</c:v>
                </c:pt>
                <c:pt idx="106">
                  <c:v>8.0716626572282887E-2</c:v>
                </c:pt>
                <c:pt idx="107">
                  <c:v>8.1585441207282311E-2</c:v>
                </c:pt>
                <c:pt idx="108">
                  <c:v>8.4069759177301986E-2</c:v>
                </c:pt>
                <c:pt idx="109">
                  <c:v>8.3959513584713125E-2</c:v>
                </c:pt>
                <c:pt idx="110">
                  <c:v>8.3832941881524209E-2</c:v>
                </c:pt>
                <c:pt idx="111">
                  <c:v>8.3819511531105562E-2</c:v>
                </c:pt>
                <c:pt idx="112">
                  <c:v>8.2759308890973077E-2</c:v>
                </c:pt>
                <c:pt idx="113">
                  <c:v>8.3610150831877103E-2</c:v>
                </c:pt>
                <c:pt idx="114">
                  <c:v>8.4796308121883629E-2</c:v>
                </c:pt>
                <c:pt idx="115">
                  <c:v>8.4759742398261811E-2</c:v>
                </c:pt>
                <c:pt idx="116">
                  <c:v>8.624025192374124E-2</c:v>
                </c:pt>
                <c:pt idx="117">
                  <c:v>8.4364694804868939E-2</c:v>
                </c:pt>
                <c:pt idx="118">
                  <c:v>8.0460736210929015E-2</c:v>
                </c:pt>
                <c:pt idx="119">
                  <c:v>8.0742430054215567E-2</c:v>
                </c:pt>
              </c:numCache>
            </c:numRef>
          </c:val>
          <c:smooth val="0"/>
          <c:extLst>
            <c:ext xmlns:c16="http://schemas.microsoft.com/office/drawing/2014/chart" uri="{C3380CC4-5D6E-409C-BE32-E72D297353CC}">
              <c16:uniqueId val="{00000001-B541-497C-9FF7-DE07E807137E}"/>
            </c:ext>
          </c:extLst>
        </c:ser>
        <c:dLbls>
          <c:showLegendKey val="0"/>
          <c:showVal val="0"/>
          <c:showCatName val="0"/>
          <c:showSerName val="0"/>
          <c:showPercent val="0"/>
          <c:showBubbleSize val="0"/>
        </c:dLbls>
        <c:marker val="1"/>
        <c:smooth val="0"/>
        <c:axId val="993490592"/>
        <c:axId val="993490920"/>
      </c:lineChart>
      <c:lineChart>
        <c:grouping val="standard"/>
        <c:varyColors val="0"/>
        <c:ser>
          <c:idx val="3"/>
          <c:order val="1"/>
          <c:tx>
            <c:strRef>
              <c:f>'2.4. ábra'!$E$11</c:f>
              <c:strCache>
                <c:ptCount val="1"/>
                <c:pt idx="0">
                  <c:v>Gompertz w. - moving average (right axis)</c:v>
                </c:pt>
              </c:strCache>
            </c:strRef>
          </c:tx>
          <c:spPr>
            <a:ln w="19050" cap="rnd">
              <a:solidFill>
                <a:srgbClr val="262626"/>
              </a:solidFill>
              <a:round/>
            </a:ln>
            <a:effectLst/>
          </c:spPr>
          <c:marker>
            <c:symbol val="none"/>
          </c:marker>
          <c:cat>
            <c:multiLvlStrRef>
              <c:f>#REF!</c:f>
            </c:multiLvlStrRef>
          </c:cat>
          <c:val>
            <c:numRef>
              <c:f>'2.4. ábra'!$E$13:$E$132</c:f>
              <c:numCache>
                <c:formatCode>General</c:formatCode>
                <c:ptCount val="120"/>
                <c:pt idx="14">
                  <c:v>0.13321724098600726</c:v>
                </c:pt>
                <c:pt idx="15">
                  <c:v>0.13428244908722944</c:v>
                </c:pt>
                <c:pt idx="16">
                  <c:v>0.13590475474873398</c:v>
                </c:pt>
                <c:pt idx="17">
                  <c:v>0.13744528774256928</c:v>
                </c:pt>
                <c:pt idx="18">
                  <c:v>0.13874113517858874</c:v>
                </c:pt>
                <c:pt idx="19">
                  <c:v>0.14008643469785431</c:v>
                </c:pt>
                <c:pt idx="20">
                  <c:v>0.14129754142642154</c:v>
                </c:pt>
                <c:pt idx="21">
                  <c:v>0.14282816285687752</c:v>
                </c:pt>
                <c:pt idx="22">
                  <c:v>0.14372999581790721</c:v>
                </c:pt>
                <c:pt idx="23">
                  <c:v>0.14485189158759004</c:v>
                </c:pt>
                <c:pt idx="24">
                  <c:v>0.14514371988677557</c:v>
                </c:pt>
                <c:pt idx="25">
                  <c:v>0.14529156854830891</c:v>
                </c:pt>
                <c:pt idx="26">
                  <c:v>0.14908854885227069</c:v>
                </c:pt>
                <c:pt idx="27">
                  <c:v>0.1529669824741085</c:v>
                </c:pt>
                <c:pt idx="28">
                  <c:v>0.15707728381381084</c:v>
                </c:pt>
                <c:pt idx="29">
                  <c:v>0.16059736887070686</c:v>
                </c:pt>
                <c:pt idx="30">
                  <c:v>0.16402978908823668</c:v>
                </c:pt>
                <c:pt idx="31">
                  <c:v>0.16737097106365348</c:v>
                </c:pt>
                <c:pt idx="32">
                  <c:v>0.17072168214443051</c:v>
                </c:pt>
                <c:pt idx="33">
                  <c:v>0.17377685620871222</c:v>
                </c:pt>
                <c:pt idx="34">
                  <c:v>0.17745060678567728</c:v>
                </c:pt>
                <c:pt idx="35">
                  <c:v>0.18134324134706731</c:v>
                </c:pt>
                <c:pt idx="36">
                  <c:v>0.18208486445500144</c:v>
                </c:pt>
                <c:pt idx="37">
                  <c:v>0.18274331797430979</c:v>
                </c:pt>
                <c:pt idx="38">
                  <c:v>0.17982590616184427</c:v>
                </c:pt>
                <c:pt idx="39">
                  <c:v>0.17701418199132543</c:v>
                </c:pt>
                <c:pt idx="40">
                  <c:v>0.17366490477327662</c:v>
                </c:pt>
                <c:pt idx="41">
                  <c:v>0.17084400465709673</c:v>
                </c:pt>
                <c:pt idx="42">
                  <c:v>0.16803825131948405</c:v>
                </c:pt>
                <c:pt idx="43">
                  <c:v>0.1648997417606701</c:v>
                </c:pt>
                <c:pt idx="44">
                  <c:v>0.16199591367845517</c:v>
                </c:pt>
                <c:pt idx="45">
                  <c:v>0.15956295542811133</c:v>
                </c:pt>
                <c:pt idx="46">
                  <c:v>0.15706437771824805</c:v>
                </c:pt>
                <c:pt idx="47">
                  <c:v>0.15365489896481635</c:v>
                </c:pt>
                <c:pt idx="48">
                  <c:v>0.15360937531633759</c:v>
                </c:pt>
                <c:pt idx="49">
                  <c:v>0.15421396821679084</c:v>
                </c:pt>
                <c:pt idx="50">
                  <c:v>0.15586689773552434</c:v>
                </c:pt>
                <c:pt idx="51">
                  <c:v>0.15695671280046353</c:v>
                </c:pt>
                <c:pt idx="52">
                  <c:v>0.15728138605146311</c:v>
                </c:pt>
                <c:pt idx="53">
                  <c:v>0.15764278417906882</c:v>
                </c:pt>
                <c:pt idx="54">
                  <c:v>0.15816142618643242</c:v>
                </c:pt>
                <c:pt idx="55">
                  <c:v>0.15861870133274161</c:v>
                </c:pt>
                <c:pt idx="56">
                  <c:v>0.15854403436536441</c:v>
                </c:pt>
                <c:pt idx="57">
                  <c:v>0.15750069524490598</c:v>
                </c:pt>
                <c:pt idx="58">
                  <c:v>0.15666612905904759</c:v>
                </c:pt>
                <c:pt idx="59">
                  <c:v>0.15631569653768251</c:v>
                </c:pt>
                <c:pt idx="60">
                  <c:v>0.15604490154823841</c:v>
                </c:pt>
                <c:pt idx="61">
                  <c:v>0.155517214305089</c:v>
                </c:pt>
                <c:pt idx="62">
                  <c:v>0.15416009155531854</c:v>
                </c:pt>
                <c:pt idx="63">
                  <c:v>0.15348783216600922</c:v>
                </c:pt>
                <c:pt idx="64">
                  <c:v>0.1540680651524178</c:v>
                </c:pt>
                <c:pt idx="65">
                  <c:v>0.15454270371373913</c:v>
                </c:pt>
                <c:pt idx="66">
                  <c:v>0.15444826524590696</c:v>
                </c:pt>
                <c:pt idx="67">
                  <c:v>0.15422132760566637</c:v>
                </c:pt>
                <c:pt idx="68">
                  <c:v>0.15431637893938133</c:v>
                </c:pt>
                <c:pt idx="69">
                  <c:v>0.15370105241582699</c:v>
                </c:pt>
                <c:pt idx="70">
                  <c:v>0.15249577892084898</c:v>
                </c:pt>
                <c:pt idx="71">
                  <c:v>0.15121869664529505</c:v>
                </c:pt>
                <c:pt idx="72">
                  <c:v>0.14936845252679989</c:v>
                </c:pt>
                <c:pt idx="73">
                  <c:v>0.14761157381158554</c:v>
                </c:pt>
                <c:pt idx="74">
                  <c:v>0.1455638736395192</c:v>
                </c:pt>
                <c:pt idx="75">
                  <c:v>0.14331722878744096</c:v>
                </c:pt>
                <c:pt idx="76">
                  <c:v>0.14110618993880178</c:v>
                </c:pt>
                <c:pt idx="77">
                  <c:v>0.1388826319945505</c:v>
                </c:pt>
                <c:pt idx="78">
                  <c:v>0.13721900107046434</c:v>
                </c:pt>
                <c:pt idx="79">
                  <c:v>0.13571990321806696</c:v>
                </c:pt>
                <c:pt idx="80">
                  <c:v>0.13404760378465871</c:v>
                </c:pt>
                <c:pt idx="81">
                  <c:v>0.13307272890635155</c:v>
                </c:pt>
                <c:pt idx="82">
                  <c:v>0.13261030893142381</c:v>
                </c:pt>
                <c:pt idx="83">
                  <c:v>0.13248232890041525</c:v>
                </c:pt>
                <c:pt idx="84">
                  <c:v>0.13266771549978332</c:v>
                </c:pt>
                <c:pt idx="85">
                  <c:v>0.13298700717066811</c:v>
                </c:pt>
                <c:pt idx="86">
                  <c:v>0.13346880745977288</c:v>
                </c:pt>
                <c:pt idx="87">
                  <c:v>0.13449500852522764</c:v>
                </c:pt>
                <c:pt idx="88">
                  <c:v>0.13534707868227214</c:v>
                </c:pt>
                <c:pt idx="89">
                  <c:v>0.13606211582582131</c:v>
                </c:pt>
                <c:pt idx="90">
                  <c:v>0.13683089814648197</c:v>
                </c:pt>
                <c:pt idx="91">
                  <c:v>0.13767013579625562</c:v>
                </c:pt>
                <c:pt idx="92">
                  <c:v>0.13910037622198446</c:v>
                </c:pt>
                <c:pt idx="93">
                  <c:v>0.14078852108432785</c:v>
                </c:pt>
                <c:pt idx="94">
                  <c:v>0.14277056965551607</c:v>
                </c:pt>
                <c:pt idx="95">
                  <c:v>0.14464822026834454</c:v>
                </c:pt>
                <c:pt idx="96">
                  <c:v>0.14626657492810327</c:v>
                </c:pt>
                <c:pt idx="97">
                  <c:v>0.14806737800843411</c:v>
                </c:pt>
                <c:pt idx="98">
                  <c:v>0.15009675120918609</c:v>
                </c:pt>
                <c:pt idx="99">
                  <c:v>0.15118153913306978</c:v>
                </c:pt>
                <c:pt idx="100">
                  <c:v>0.15279383252482068</c:v>
                </c:pt>
                <c:pt idx="101">
                  <c:v>0.15466722064921787</c:v>
                </c:pt>
                <c:pt idx="102">
                  <c:v>0.15612724281610058</c:v>
                </c:pt>
                <c:pt idx="103">
                  <c:v>0.15753517067241896</c:v>
                </c:pt>
                <c:pt idx="104">
                  <c:v>0.15770649738272841</c:v>
                </c:pt>
                <c:pt idx="105">
                  <c:v>0.15791442674119313</c:v>
                </c:pt>
                <c:pt idx="106">
                  <c:v>0.15764447337563159</c:v>
                </c:pt>
                <c:pt idx="107">
                  <c:v>0.15712578442733618</c:v>
                </c:pt>
                <c:pt idx="108">
                  <c:v>0.15724734022929804</c:v>
                </c:pt>
                <c:pt idx="109">
                  <c:v>0.15690703688323479</c:v>
                </c:pt>
                <c:pt idx="110">
                  <c:v>0.15641331868071526</c:v>
                </c:pt>
                <c:pt idx="111">
                  <c:v>0.15633882003818339</c:v>
                </c:pt>
                <c:pt idx="112">
                  <c:v>0.15527564565820182</c:v>
                </c:pt>
                <c:pt idx="113">
                  <c:v>0.1543420348347079</c:v>
                </c:pt>
                <c:pt idx="114">
                  <c:v>0.15385515751579368</c:v>
                </c:pt>
                <c:pt idx="115">
                  <c:v>0.15331621581528124</c:v>
                </c:pt>
                <c:pt idx="116">
                  <c:v>0.15386131909932216</c:v>
                </c:pt>
                <c:pt idx="117">
                  <c:v>0.15377537642412917</c:v>
                </c:pt>
                <c:pt idx="118">
                  <c:v>0.15316429321113251</c:v>
                </c:pt>
                <c:pt idx="119">
                  <c:v>0.15263997074520544</c:v>
                </c:pt>
              </c:numCache>
            </c:numRef>
          </c:val>
          <c:smooth val="0"/>
          <c:extLst>
            <c:ext xmlns:c16="http://schemas.microsoft.com/office/drawing/2014/chart" uri="{C3380CC4-5D6E-409C-BE32-E72D297353CC}">
              <c16:uniqueId val="{00000002-B541-497C-9FF7-DE07E807137E}"/>
            </c:ext>
          </c:extLst>
        </c:ser>
        <c:ser>
          <c:idx val="1"/>
          <c:order val="3"/>
          <c:tx>
            <c:strRef>
              <c:f>'2.4. ábra'!$D$11</c:f>
              <c:strCache>
                <c:ptCount val="1"/>
                <c:pt idx="0">
                  <c:v>Gompertz weighting (right axis)</c:v>
                </c:pt>
              </c:strCache>
            </c:strRef>
          </c:tx>
          <c:spPr>
            <a:ln w="9525" cap="rnd">
              <a:solidFill>
                <a:srgbClr val="A6A6A6"/>
              </a:solidFill>
              <a:round/>
            </a:ln>
            <a:effectLst/>
          </c:spPr>
          <c:marker>
            <c:symbol val="none"/>
          </c:marker>
          <c:cat>
            <c:multiLvlStrRef>
              <c:f>#REF!</c:f>
            </c:multiLvlStrRef>
          </c:cat>
          <c:val>
            <c:numRef>
              <c:f>'2.4. ábra'!$D$13:$D$132</c:f>
              <c:numCache>
                <c:formatCode>General</c:formatCode>
                <c:ptCount val="120"/>
                <c:pt idx="3">
                  <c:v>0.13106575519104521</c:v>
                </c:pt>
                <c:pt idx="4">
                  <c:v>0.12312072234253309</c:v>
                </c:pt>
                <c:pt idx="5">
                  <c:v>0.1245725161402627</c:v>
                </c:pt>
                <c:pt idx="6">
                  <c:v>0.12539673817728247</c:v>
                </c:pt>
                <c:pt idx="7">
                  <c:v>0.12948175599729225</c:v>
                </c:pt>
                <c:pt idx="8">
                  <c:v>0.13245115626978021</c:v>
                </c:pt>
                <c:pt idx="9">
                  <c:v>0.13425590350423044</c:v>
                </c:pt>
                <c:pt idx="10">
                  <c:v>0.13183552333146537</c:v>
                </c:pt>
                <c:pt idx="11">
                  <c:v>0.13245020872802965</c:v>
                </c:pt>
                <c:pt idx="12">
                  <c:v>0.14421144300032693</c:v>
                </c:pt>
                <c:pt idx="13">
                  <c:v>0.14322143353595893</c:v>
                </c:pt>
                <c:pt idx="14">
                  <c:v>0.14446160847834091</c:v>
                </c:pt>
                <c:pt idx="15">
                  <c:v>0.14474631225918222</c:v>
                </c:pt>
                <c:pt idx="16">
                  <c:v>0.14424799649247885</c:v>
                </c:pt>
                <c:pt idx="17">
                  <c:v>0.14382775252484428</c:v>
                </c:pt>
                <c:pt idx="18">
                  <c:v>0.14161161328316546</c:v>
                </c:pt>
                <c:pt idx="19">
                  <c:v>0.14572381381381808</c:v>
                </c:pt>
                <c:pt idx="20">
                  <c:v>0.147045973101324</c:v>
                </c:pt>
                <c:pt idx="21">
                  <c:v>0.15219951731609396</c:v>
                </c:pt>
                <c:pt idx="22">
                  <c:v>0.14186900964632415</c:v>
                </c:pt>
                <c:pt idx="23">
                  <c:v>0.14494485488221592</c:v>
                </c:pt>
                <c:pt idx="24">
                  <c:v>0.14783653175365513</c:v>
                </c:pt>
                <c:pt idx="25">
                  <c:v>0.14491590098293949</c:v>
                </c:pt>
                <c:pt idx="26">
                  <c:v>0.18979147323908474</c:v>
                </c:pt>
                <c:pt idx="27">
                  <c:v>0.19060649423356679</c:v>
                </c:pt>
                <c:pt idx="28">
                  <c:v>0.19284503443493423</c:v>
                </c:pt>
                <c:pt idx="29">
                  <c:v>0.18549129695982161</c:v>
                </c:pt>
                <c:pt idx="30">
                  <c:v>0.18276144703557812</c:v>
                </c:pt>
                <c:pt idx="31">
                  <c:v>0.18579644351668814</c:v>
                </c:pt>
                <c:pt idx="32">
                  <c:v>0.18671862193236866</c:v>
                </c:pt>
                <c:pt idx="33">
                  <c:v>0.18792116356633173</c:v>
                </c:pt>
                <c:pt idx="34">
                  <c:v>0.18542021856560978</c:v>
                </c:pt>
                <c:pt idx="35">
                  <c:v>0.19223635463871025</c:v>
                </c:pt>
                <c:pt idx="36">
                  <c:v>0.15741299782770293</c:v>
                </c:pt>
                <c:pt idx="37">
                  <c:v>0.15344060418640823</c:v>
                </c:pt>
                <c:pt idx="38">
                  <c:v>0.15236941216526101</c:v>
                </c:pt>
                <c:pt idx="39">
                  <c:v>0.15525403601312124</c:v>
                </c:pt>
                <c:pt idx="40">
                  <c:v>0.15164856568511201</c:v>
                </c:pt>
                <c:pt idx="41">
                  <c:v>0.15086195249024581</c:v>
                </c:pt>
                <c:pt idx="42">
                  <c:v>0.1478672132727486</c:v>
                </c:pt>
                <c:pt idx="43">
                  <c:v>0.14784671659135418</c:v>
                </c:pt>
                <c:pt idx="44">
                  <c:v>0.15281786178914492</c:v>
                </c:pt>
                <c:pt idx="45">
                  <c:v>0.16104618195213144</c:v>
                </c:pt>
                <c:pt idx="46">
                  <c:v>0.15795105064555939</c:v>
                </c:pt>
                <c:pt idx="47">
                  <c:v>0.1550528088575121</c:v>
                </c:pt>
                <c:pt idx="48">
                  <c:v>0.15731180671303785</c:v>
                </c:pt>
                <c:pt idx="49">
                  <c:v>0.16104498405017931</c:v>
                </c:pt>
                <c:pt idx="50">
                  <c:v>0.17289577507372711</c:v>
                </c:pt>
                <c:pt idx="51">
                  <c:v>0.16874333283841983</c:v>
                </c:pt>
                <c:pt idx="52">
                  <c:v>0.15523010139759547</c:v>
                </c:pt>
                <c:pt idx="53">
                  <c:v>0.15478745666457314</c:v>
                </c:pt>
                <c:pt idx="54">
                  <c:v>0.15368910651239734</c:v>
                </c:pt>
                <c:pt idx="55">
                  <c:v>0.15280604278496571</c:v>
                </c:pt>
                <c:pt idx="56">
                  <c:v>0.15158659185113624</c:v>
                </c:pt>
                <c:pt idx="57">
                  <c:v>0.14859748510313883</c:v>
                </c:pt>
                <c:pt idx="58">
                  <c:v>0.14806716659998639</c:v>
                </c:pt>
                <c:pt idx="59">
                  <c:v>0.15094339198273016</c:v>
                </c:pt>
                <c:pt idx="60">
                  <c:v>0.15410589453926637</c:v>
                </c:pt>
                <c:pt idx="61">
                  <c:v>0.15472864572150247</c:v>
                </c:pt>
                <c:pt idx="62">
                  <c:v>0.15652421482496257</c:v>
                </c:pt>
                <c:pt idx="63">
                  <c:v>0.16022031779633389</c:v>
                </c:pt>
                <c:pt idx="64">
                  <c:v>0.16169846658404097</c:v>
                </c:pt>
                <c:pt idx="65">
                  <c:v>0.16021972298226786</c:v>
                </c:pt>
                <c:pt idx="66">
                  <c:v>0.15265438134244605</c:v>
                </c:pt>
                <c:pt idx="67">
                  <c:v>0.15029655556654706</c:v>
                </c:pt>
                <c:pt idx="68">
                  <c:v>0.15288805770810709</c:v>
                </c:pt>
                <c:pt idx="69">
                  <c:v>0.14185014962507783</c:v>
                </c:pt>
                <c:pt idx="70">
                  <c:v>0.13451888950796573</c:v>
                </c:pt>
                <c:pt idx="71">
                  <c:v>0.13632385418840959</c:v>
                </c:pt>
                <c:pt idx="72">
                  <c:v>0.1325548295431348</c:v>
                </c:pt>
                <c:pt idx="73">
                  <c:v>0.13389603514045509</c:v>
                </c:pt>
                <c:pt idx="74">
                  <c:v>0.13220601748957256</c:v>
                </c:pt>
                <c:pt idx="75">
                  <c:v>0.13344903285059415</c:v>
                </c:pt>
                <c:pt idx="76">
                  <c:v>0.13511894664187502</c:v>
                </c:pt>
                <c:pt idx="77">
                  <c:v>0.13313947870142295</c:v>
                </c:pt>
                <c:pt idx="78">
                  <c:v>0.13238561018236175</c:v>
                </c:pt>
                <c:pt idx="79">
                  <c:v>0.13194928176054424</c:v>
                </c:pt>
                <c:pt idx="80">
                  <c:v>0.13203100653919253</c:v>
                </c:pt>
                <c:pt idx="81">
                  <c:v>0.12989821601465137</c:v>
                </c:pt>
                <c:pt idx="82">
                  <c:v>0.12915112690788838</c:v>
                </c:pt>
                <c:pt idx="83">
                  <c:v>0.13445329446344481</c:v>
                </c:pt>
                <c:pt idx="84">
                  <c:v>0.13466505969041509</c:v>
                </c:pt>
                <c:pt idx="85">
                  <c:v>0.13744221135998713</c:v>
                </c:pt>
                <c:pt idx="86">
                  <c:v>0.13782924073168157</c:v>
                </c:pt>
                <c:pt idx="87">
                  <c:v>0.14514248927967344</c:v>
                </c:pt>
                <c:pt idx="88">
                  <c:v>0.14474208899455357</c:v>
                </c:pt>
                <c:pt idx="89">
                  <c:v>0.14139099215952841</c:v>
                </c:pt>
                <c:pt idx="90">
                  <c:v>0.14139310556152596</c:v>
                </c:pt>
                <c:pt idx="91">
                  <c:v>0.1419245498135373</c:v>
                </c:pt>
                <c:pt idx="92">
                  <c:v>0.14865224423456663</c:v>
                </c:pt>
                <c:pt idx="93">
                  <c:v>0.1497863370929304</c:v>
                </c:pt>
                <c:pt idx="94">
                  <c:v>0.15273544260595526</c:v>
                </c:pt>
                <c:pt idx="95">
                  <c:v>0.15700582327364904</c:v>
                </c:pt>
                <c:pt idx="96">
                  <c:v>0.15448445607379369</c:v>
                </c:pt>
                <c:pt idx="97">
                  <c:v>0.15927897743749428</c:v>
                </c:pt>
                <c:pt idx="98">
                  <c:v>0.16188304189141964</c:v>
                </c:pt>
                <c:pt idx="99">
                  <c:v>0.15808860886444137</c:v>
                </c:pt>
                <c:pt idx="100">
                  <c:v>0.16403618711145795</c:v>
                </c:pt>
                <c:pt idx="101">
                  <c:v>0.16425145311968611</c:v>
                </c:pt>
                <c:pt idx="102">
                  <c:v>0.15951117768182893</c:v>
                </c:pt>
                <c:pt idx="103">
                  <c:v>0.15948022342164722</c:v>
                </c:pt>
                <c:pt idx="104">
                  <c:v>0.15123116742687481</c:v>
                </c:pt>
                <c:pt idx="105">
                  <c:v>0.15274992064072376</c:v>
                </c:pt>
                <c:pt idx="106">
                  <c:v>0.15037610263490969</c:v>
                </c:pt>
                <c:pt idx="107">
                  <c:v>0.15100926083868157</c:v>
                </c:pt>
                <c:pt idx="108">
                  <c:v>0.1561077265775288</c:v>
                </c:pt>
                <c:pt idx="109">
                  <c:v>0.15510660467513546</c:v>
                </c:pt>
                <c:pt idx="110">
                  <c:v>0.15598551218639414</c:v>
                </c:pt>
                <c:pt idx="111">
                  <c:v>0.15717081837247707</c:v>
                </c:pt>
                <c:pt idx="112">
                  <c:v>0.1511710147246291</c:v>
                </c:pt>
                <c:pt idx="113">
                  <c:v>0.15275793350306635</c:v>
                </c:pt>
                <c:pt idx="114">
                  <c:v>0.15348908000907011</c:v>
                </c:pt>
                <c:pt idx="115">
                  <c:v>0.15282380465908049</c:v>
                </c:pt>
                <c:pt idx="116">
                  <c:v>0.15769824288504231</c:v>
                </c:pt>
                <c:pt idx="117">
                  <c:v>0.15181206930737065</c:v>
                </c:pt>
                <c:pt idx="118">
                  <c:v>0.143575982659885</c:v>
                </c:pt>
                <c:pt idx="119">
                  <c:v>0.14535282961275067</c:v>
                </c:pt>
              </c:numCache>
            </c:numRef>
          </c:val>
          <c:smooth val="0"/>
          <c:extLst>
            <c:ext xmlns:c16="http://schemas.microsoft.com/office/drawing/2014/chart" uri="{C3380CC4-5D6E-409C-BE32-E72D297353CC}">
              <c16:uniqueId val="{00000003-B541-497C-9FF7-DE07E807137E}"/>
            </c:ext>
          </c:extLst>
        </c:ser>
        <c:dLbls>
          <c:showLegendKey val="0"/>
          <c:showVal val="0"/>
          <c:showCatName val="0"/>
          <c:showSerName val="0"/>
          <c:showPercent val="0"/>
          <c:showBubbleSize val="0"/>
        </c:dLbls>
        <c:marker val="1"/>
        <c:smooth val="0"/>
        <c:axId val="987205368"/>
        <c:axId val="987204712"/>
      </c:lineChart>
      <c:dateAx>
        <c:axId val="99349059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920"/>
        <c:crosses val="autoZero"/>
        <c:auto val="0"/>
        <c:lblOffset val="100"/>
        <c:baseTimeUnit val="months"/>
        <c:minorUnit val="12"/>
      </c:dateAx>
      <c:valAx>
        <c:axId val="993490920"/>
        <c:scaling>
          <c:orientation val="minMax"/>
          <c:max val="0.25"/>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592"/>
        <c:crosses val="autoZero"/>
        <c:crossBetween val="between"/>
      </c:valAx>
      <c:valAx>
        <c:axId val="987204712"/>
        <c:scaling>
          <c:orientation val="minMax"/>
          <c:max val="0.2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87205368"/>
        <c:crosses val="max"/>
        <c:crossBetween val="between"/>
      </c:valAx>
      <c:catAx>
        <c:axId val="987205368"/>
        <c:scaling>
          <c:orientation val="minMax"/>
        </c:scaling>
        <c:delete val="1"/>
        <c:axPos val="b"/>
        <c:numFmt formatCode="General" sourceLinked="1"/>
        <c:majorTickMark val="out"/>
        <c:minorTickMark val="none"/>
        <c:tickLblPos val="nextTo"/>
        <c:crossAx val="987204712"/>
        <c:crosses val="autoZero"/>
        <c:auto val="1"/>
        <c:lblAlgn val="ctr"/>
        <c:lblOffset val="100"/>
        <c:noMultiLvlLbl val="0"/>
      </c:catAx>
      <c:spPr>
        <a:noFill/>
        <a:ln>
          <a:noFill/>
        </a:ln>
        <a:effectLst/>
      </c:spPr>
    </c:plotArea>
    <c:legend>
      <c:legendPos val="b"/>
      <c:layout>
        <c:manualLayout>
          <c:xMode val="edge"/>
          <c:yMode val="edge"/>
          <c:x val="5.6053440215909668E-2"/>
          <c:y val="0.68937894264796806"/>
          <c:w val="0.88789271747181109"/>
          <c:h val="0.2948375196646930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777978653130758E-2"/>
          <c:y val="0.12547462817147853"/>
          <c:w val="0.81571536531765043"/>
          <c:h val="0.68671979986894871"/>
        </c:manualLayout>
      </c:layout>
      <c:barChart>
        <c:barDir val="col"/>
        <c:grouping val="stacked"/>
        <c:varyColors val="0"/>
        <c:ser>
          <c:idx val="0"/>
          <c:order val="0"/>
          <c:tx>
            <c:strRef>
              <c:f>'2.5. ábra'!$AL$109</c:f>
              <c:strCache>
                <c:ptCount val="1"/>
                <c:pt idx="0">
                  <c:v>fizikai</c:v>
                </c:pt>
              </c:strCache>
            </c:strRef>
          </c:tx>
          <c:spPr>
            <a:solidFill>
              <a:schemeClr val="accent1"/>
            </a:solidFill>
            <a:ln>
              <a:noFill/>
            </a:ln>
            <a:effectLst/>
          </c:spPr>
          <c:invertIfNegative val="0"/>
          <c:cat>
            <c:numRef>
              <c:f>'2.5. ábra'!$AM$108:$BQ$108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'2.5. ábra'!$AM$109:$BQ$109</c:f>
              <c:numCache>
                <c:formatCode>_(* #,##0.00_);_(* \(#,##0.00\);_(* "-"??_);_(@_)</c:formatCode>
                <c:ptCount val="31"/>
                <c:pt idx="0" formatCode="0.00">
                  <c:v>0</c:v>
                </c:pt>
                <c:pt idx="1">
                  <c:v>1.4355902237372931E-2</c:v>
                </c:pt>
                <c:pt idx="2" formatCode="General">
                  <c:v>2.3419632012533498E-2</c:v>
                </c:pt>
                <c:pt idx="3" formatCode="General">
                  <c:v>3.0456434177539293E-2</c:v>
                </c:pt>
                <c:pt idx="4" formatCode="General">
                  <c:v>3.5462673774699915E-2</c:v>
                </c:pt>
                <c:pt idx="5" formatCode="General">
                  <c:v>3.8434844997969897E-2</c:v>
                </c:pt>
                <c:pt idx="6" formatCode="General">
                  <c:v>3.9370264031246549E-2</c:v>
                </c:pt>
                <c:pt idx="7" formatCode="General">
                  <c:v>3.8262659426790968E-2</c:v>
                </c:pt>
                <c:pt idx="8" formatCode="General">
                  <c:v>3.5105883008368366E-2</c:v>
                </c:pt>
                <c:pt idx="9" formatCode="General">
                  <c:v>2.98939121334163E-2</c:v>
                </c:pt>
                <c:pt idx="10" formatCode="General">
                  <c:v>2.2620849554622069E-2</c:v>
                </c:pt>
                <c:pt idx="11" formatCode="General">
                  <c:v>1.4530722299932464E-2</c:v>
                </c:pt>
                <c:pt idx="12" formatCode="General">
                  <c:v>3.9374461140218031E-3</c:v>
                </c:pt>
                <c:pt idx="13" formatCode="General">
                  <c:v>-1.1294381964144229E-2</c:v>
                </c:pt>
                <c:pt idx="14" formatCode="General">
                  <c:v>-3.1019594510472981E-2</c:v>
                </c:pt>
                <c:pt idx="15" formatCode="General">
                  <c:v>-5.5099729477214865E-2</c:v>
                </c:pt>
                <c:pt idx="16" formatCode="General">
                  <c:v>-8.338785466323051E-2</c:v>
                </c:pt>
                <c:pt idx="17" formatCode="General">
                  <c:v>-0.11575624886569491</c:v>
                </c:pt>
                <c:pt idx="18" formatCode="General">
                  <c:v>-0.15208403113980973</c:v>
                </c:pt>
                <c:pt idx="19" formatCode="General">
                  <c:v>-0.19225405388022532</c:v>
                </c:pt>
                <c:pt idx="20" formatCode="General">
                  <c:v>-0.23615004020678398</c:v>
                </c:pt>
                <c:pt idx="21" formatCode="General">
                  <c:v>-0.28387292444146395</c:v>
                </c:pt>
                <c:pt idx="22" formatCode="General">
                  <c:v>-0.33529686167378392</c:v>
                </c:pt>
                <c:pt idx="23" formatCode="General">
                  <c:v>-0.39030886457661618</c:v>
                </c:pt>
                <c:pt idx="24" formatCode="General">
                  <c:v>-0.44879850236133612</c:v>
                </c:pt>
                <c:pt idx="25" formatCode="General">
                  <c:v>-0.51065653221665785</c:v>
                </c:pt>
                <c:pt idx="26" formatCode="General">
                  <c:v>-0.57577689579655367</c:v>
                </c:pt>
                <c:pt idx="27" formatCode="General">
                  <c:v>-0.64406295053913709</c:v>
                </c:pt>
                <c:pt idx="28" formatCode="General">
                  <c:v>-0.71541424154265565</c:v>
                </c:pt>
                <c:pt idx="29" formatCode="General">
                  <c:v>-0.78972749656275321</c:v>
                </c:pt>
                <c:pt idx="30" formatCode="General">
                  <c:v>-0.86690090584176094</c:v>
                </c:pt>
              </c:numCache>
            </c:numRef>
          </c:val>
          <c:extLst>
            <c:ext xmlns:c16="http://schemas.microsoft.com/office/drawing/2014/chart" uri="{C3380CC4-5D6E-409C-BE32-E72D297353CC}">
              <c16:uniqueId val="{00000000-899B-411B-B19B-B87D0592EF70}"/>
            </c:ext>
          </c:extLst>
        </c:ser>
        <c:dLbls>
          <c:showLegendKey val="0"/>
          <c:showVal val="0"/>
          <c:showCatName val="0"/>
          <c:showSerName val="0"/>
          <c:showPercent val="0"/>
          <c:showBubbleSize val="0"/>
        </c:dLbls>
        <c:gapWidth val="300"/>
        <c:overlap val="100"/>
        <c:axId val="333064072"/>
        <c:axId val="333057512"/>
      </c:barChart>
      <c:barChart>
        <c:barDir val="col"/>
        <c:grouping val="stacked"/>
        <c:varyColors val="0"/>
        <c:ser>
          <c:idx val="2"/>
          <c:order val="2"/>
          <c:tx>
            <c:strRef>
              <c:f>'2.5. ábra'!$AL$111</c:f>
              <c:strCache>
                <c:ptCount val="1"/>
                <c:pt idx="0">
                  <c:v>átállási</c:v>
                </c:pt>
              </c:strCache>
            </c:strRef>
          </c:tx>
          <c:spPr>
            <a:solidFill>
              <a:schemeClr val="accent3"/>
            </a:solidFill>
            <a:ln>
              <a:noFill/>
            </a:ln>
            <a:effectLst/>
          </c:spPr>
          <c:invertIfNegative val="0"/>
          <c:val>
            <c:numRef>
              <c:f>'2.5. ábra'!$AM$111:$BQ$111</c:f>
              <c:numCache>
                <c:formatCode>_(* #,##0.00_);_(* \(#,##0.00\);_(* "-"??_);_(@_)</c:formatCode>
                <c:ptCount val="31"/>
                <c:pt idx="0" formatCode="0.00">
                  <c:v>0</c:v>
                </c:pt>
                <c:pt idx="1">
                  <c:v>-0.21999999999999229</c:v>
                </c:pt>
                <c:pt idx="2" formatCode="General">
                  <c:v>0.59999999999999298</c:v>
                </c:pt>
                <c:pt idx="3" formatCode="General">
                  <c:v>0.65999999999999259</c:v>
                </c:pt>
                <c:pt idx="4" formatCode="General">
                  <c:v>0.89000000000001045</c:v>
                </c:pt>
                <c:pt idx="5" formatCode="General">
                  <c:v>1.2499999999999885</c:v>
                </c:pt>
                <c:pt idx="6" formatCode="General">
                  <c:v>0.26999999999998786</c:v>
                </c:pt>
                <c:pt idx="7" formatCode="General">
                  <c:v>0.63000000000000156</c:v>
                </c:pt>
                <c:pt idx="8" formatCode="General">
                  <c:v>0.95000000000000329</c:v>
                </c:pt>
                <c:pt idx="9" formatCode="General">
                  <c:v>0.94000000000001271</c:v>
                </c:pt>
                <c:pt idx="10" formatCode="General">
                  <c:v>0.89000000000000712</c:v>
                </c:pt>
                <c:pt idx="11" formatCode="General">
                  <c:v>1.3299999999999823</c:v>
                </c:pt>
                <c:pt idx="12" formatCode="General">
                  <c:v>1.0800000000000212</c:v>
                </c:pt>
                <c:pt idx="13" formatCode="General">
                  <c:v>1.1900000000000026</c:v>
                </c:pt>
                <c:pt idx="14" formatCode="General">
                  <c:v>1.0199999999999929</c:v>
                </c:pt>
                <c:pt idx="15" formatCode="General">
                  <c:v>0.86999999999999</c:v>
                </c:pt>
                <c:pt idx="16" formatCode="General">
                  <c:v>0.48000000000001775</c:v>
                </c:pt>
                <c:pt idx="17" formatCode="General">
                  <c:v>0.81999999999999229</c:v>
                </c:pt>
                <c:pt idx="18" formatCode="General">
                  <c:v>1.0800000000000083</c:v>
                </c:pt>
                <c:pt idx="19" formatCode="General">
                  <c:v>1.1299999999999901</c:v>
                </c:pt>
                <c:pt idx="20" formatCode="General">
                  <c:v>1.360000000000003</c:v>
                </c:pt>
                <c:pt idx="21" formatCode="General">
                  <c:v>1.4799999999999864</c:v>
                </c:pt>
                <c:pt idx="22" formatCode="General">
                  <c:v>1.6799999999999913</c:v>
                </c:pt>
                <c:pt idx="23" formatCode="General">
                  <c:v>1.4100000000000006</c:v>
                </c:pt>
                <c:pt idx="24" formatCode="General">
                  <c:v>1.4400000000000248</c:v>
                </c:pt>
                <c:pt idx="25" formatCode="General">
                  <c:v>1.3600000000000052</c:v>
                </c:pt>
                <c:pt idx="26" formatCode="General">
                  <c:v>1.5000000000000111</c:v>
                </c:pt>
                <c:pt idx="27" formatCode="General">
                  <c:v>1.3599999999999803</c:v>
                </c:pt>
                <c:pt idx="28" formatCode="General">
                  <c:v>1.3700000000000012</c:v>
                </c:pt>
                <c:pt idx="29" formatCode="General">
                  <c:v>1.3400000000000087</c:v>
                </c:pt>
                <c:pt idx="30" formatCode="General">
                  <c:v>1.3199999999999878</c:v>
                </c:pt>
              </c:numCache>
            </c:numRef>
          </c:val>
          <c:extLst>
            <c:ext xmlns:c16="http://schemas.microsoft.com/office/drawing/2014/chart" uri="{C3380CC4-5D6E-409C-BE32-E72D297353CC}">
              <c16:uniqueId val="{00000001-899B-411B-B19B-B87D0592EF70}"/>
            </c:ext>
          </c:extLst>
        </c:ser>
        <c:dLbls>
          <c:showLegendKey val="0"/>
          <c:showVal val="0"/>
          <c:showCatName val="0"/>
          <c:showSerName val="0"/>
          <c:showPercent val="0"/>
          <c:showBubbleSize val="0"/>
        </c:dLbls>
        <c:gapWidth val="300"/>
        <c:overlap val="100"/>
        <c:axId val="1002230840"/>
        <c:axId val="1002238384"/>
      </c:barChart>
      <c:lineChart>
        <c:grouping val="standard"/>
        <c:varyColors val="0"/>
        <c:ser>
          <c:idx val="1"/>
          <c:order val="1"/>
          <c:tx>
            <c:strRef>
              <c:f>'2.5. ábra'!$AL$110</c:f>
              <c:strCache>
                <c:ptCount val="1"/>
                <c:pt idx="0">
                  <c:v>eredő</c:v>
                </c:pt>
              </c:strCache>
            </c:strRef>
          </c:tx>
          <c:spPr>
            <a:ln w="28575" cap="rnd">
              <a:solidFill>
                <a:schemeClr val="accent2"/>
              </a:solidFill>
              <a:round/>
            </a:ln>
            <a:effectLst/>
          </c:spPr>
          <c:marker>
            <c:symbol val="none"/>
          </c:marker>
          <c:val>
            <c:numRef>
              <c:f>'2.5. ábra'!$AM$110:$BQ$110</c:f>
              <c:numCache>
                <c:formatCode>_(* #,##0.00_);_(* \(#,##0.00\);_(* "-"??_);_(@_)</c:formatCode>
                <c:ptCount val="31"/>
                <c:pt idx="0" formatCode="0.00">
                  <c:v>0</c:v>
                </c:pt>
                <c:pt idx="1">
                  <c:v>-0.21467578061911141</c:v>
                </c:pt>
                <c:pt idx="2" formatCode="General">
                  <c:v>0.62972785039794044</c:v>
                </c:pt>
                <c:pt idx="3" formatCode="General">
                  <c:v>0.69135376628559597</c:v>
                </c:pt>
                <c:pt idx="4" formatCode="General">
                  <c:v>0.92874719457235466</c:v>
                </c:pt>
                <c:pt idx="5" formatCode="General">
                  <c:v>1.2865181128687122</c:v>
                </c:pt>
                <c:pt idx="6" formatCode="General">
                  <c:v>0.31236983141279379</c:v>
                </c:pt>
                <c:pt idx="7" formatCode="General">
                  <c:v>0.65811660098799774</c:v>
                </c:pt>
                <c:pt idx="8" formatCode="General">
                  <c:v>0.99365283356969658</c:v>
                </c:pt>
                <c:pt idx="9" formatCode="General">
                  <c:v>0.96454017349735521</c:v>
                </c:pt>
                <c:pt idx="10" formatCode="General">
                  <c:v>0.91484251400120697</c:v>
                </c:pt>
                <c:pt idx="11" formatCode="General">
                  <c:v>1.343430828429681</c:v>
                </c:pt>
                <c:pt idx="12" formatCode="General">
                  <c:v>1.0826937958160163</c:v>
                </c:pt>
                <c:pt idx="13" formatCode="General">
                  <c:v>1.1826880119700949</c:v>
                </c:pt>
                <c:pt idx="14" formatCode="General">
                  <c:v>0.99247102453258296</c:v>
                </c:pt>
                <c:pt idx="15" formatCode="General">
                  <c:v>0.81562178826106035</c:v>
                </c:pt>
                <c:pt idx="16" formatCode="General">
                  <c:v>0.38767661815435672</c:v>
                </c:pt>
                <c:pt idx="17" formatCode="General">
                  <c:v>0.70334508451554978</c:v>
                </c:pt>
                <c:pt idx="18" formatCode="General">
                  <c:v>0.93130719864056388</c:v>
                </c:pt>
                <c:pt idx="19" formatCode="General">
                  <c:v>0.94206198296802457</c:v>
                </c:pt>
                <c:pt idx="20" formatCode="General">
                  <c:v>1.1202865164141018</c:v>
                </c:pt>
                <c:pt idx="21" formatCode="General">
                  <c:v>1.1935000699487479</c:v>
                </c:pt>
                <c:pt idx="22" formatCode="General">
                  <c:v>1.338490143606152</c:v>
                </c:pt>
                <c:pt idx="23" formatCode="General">
                  <c:v>1.0095002764762038</c:v>
                </c:pt>
                <c:pt idx="24" formatCode="General">
                  <c:v>0.98162605646143275</c:v>
                </c:pt>
                <c:pt idx="25" formatCode="General">
                  <c:v>0.8575383126441487</c:v>
                </c:pt>
                <c:pt idx="26" formatCode="General">
                  <c:v>0.92043446044494326</c:v>
                </c:pt>
                <c:pt idx="27" formatCode="General">
                  <c:v>0.72631881208516424</c:v>
                </c:pt>
                <c:pt idx="28" formatCode="General">
                  <c:v>0.66064422261825095</c:v>
                </c:pt>
                <c:pt idx="29" formatCode="General">
                  <c:v>0.5450311208621228</c:v>
                </c:pt>
                <c:pt idx="30" formatCode="General">
                  <c:v>0.45375948933153665</c:v>
                </c:pt>
              </c:numCache>
            </c:numRef>
          </c:val>
          <c:smooth val="0"/>
          <c:extLst>
            <c:ext xmlns:c16="http://schemas.microsoft.com/office/drawing/2014/chart" uri="{C3380CC4-5D6E-409C-BE32-E72D297353CC}">
              <c16:uniqueId val="{00000002-899B-411B-B19B-B87D0592EF70}"/>
            </c:ext>
          </c:extLst>
        </c:ser>
        <c:dLbls>
          <c:showLegendKey val="0"/>
          <c:showVal val="0"/>
          <c:showCatName val="0"/>
          <c:showSerName val="0"/>
          <c:showPercent val="0"/>
          <c:showBubbleSize val="0"/>
        </c:dLbls>
        <c:marker val="1"/>
        <c:smooth val="0"/>
        <c:axId val="333064072"/>
        <c:axId val="333057512"/>
      </c:lineChart>
      <c:catAx>
        <c:axId val="333064072"/>
        <c:scaling>
          <c:orientation val="minMax"/>
        </c:scaling>
        <c:delete val="0"/>
        <c:axPos val="b"/>
        <c:numFmt formatCode="General" sourceLinked="1"/>
        <c:majorTickMark val="out"/>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hu-HU"/>
          </a:p>
        </c:txPr>
        <c:crossAx val="333057512"/>
        <c:crosses val="autoZero"/>
        <c:auto val="1"/>
        <c:lblAlgn val="ctr"/>
        <c:lblOffset val="100"/>
        <c:noMultiLvlLbl val="0"/>
      </c:catAx>
      <c:valAx>
        <c:axId val="333057512"/>
        <c:scaling>
          <c:orientation val="minMax"/>
          <c:max val="2"/>
          <c:min val="-1"/>
        </c:scaling>
        <c:delete val="0"/>
        <c:axPos val="l"/>
        <c:majorGridlines>
          <c:spPr>
            <a:ln w="9525" cap="flat" cmpd="sng" algn="ctr">
              <a:solidFill>
                <a:schemeClr val="bg1">
                  <a:lumMod val="75000"/>
                </a:schemeClr>
              </a:solidFill>
              <a:prstDash val="sysDash"/>
              <a:round/>
            </a:ln>
            <a:effectLst/>
          </c:spPr>
        </c:majorGridlines>
        <c:numFmt formatCode="#,##0.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hu-HU"/>
          </a:p>
        </c:txPr>
        <c:crossAx val="333064072"/>
        <c:crosses val="autoZero"/>
        <c:crossBetween val="between"/>
        <c:majorUnit val="0.5"/>
        <c:minorUnit val="0.5"/>
      </c:valAx>
      <c:valAx>
        <c:axId val="1002238384"/>
        <c:scaling>
          <c:orientation val="minMax"/>
          <c:min val="-1"/>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lgn="ctr">
              <a:defRPr lang="en-US" sz="1000" b="0" i="0" u="none" strike="noStrike" kern="1200" baseline="0">
                <a:solidFill>
                  <a:schemeClr val="tx1"/>
                </a:solidFill>
                <a:latin typeface="+mn-lt"/>
                <a:ea typeface="+mn-ea"/>
                <a:cs typeface="+mn-cs"/>
              </a:defRPr>
            </a:pPr>
            <a:endParaRPr lang="hu-HU"/>
          </a:p>
        </c:txPr>
        <c:crossAx val="1002230840"/>
        <c:crosses val="max"/>
        <c:crossBetween val="between"/>
      </c:valAx>
      <c:catAx>
        <c:axId val="1002230840"/>
        <c:scaling>
          <c:orientation val="minMax"/>
        </c:scaling>
        <c:delete val="1"/>
        <c:axPos val="b"/>
        <c:majorTickMark val="out"/>
        <c:minorTickMark val="none"/>
        <c:tickLblPos val="nextTo"/>
        <c:crossAx val="1002238384"/>
        <c:crosses val="autoZero"/>
        <c:auto val="1"/>
        <c:lblAlgn val="ctr"/>
        <c:lblOffset val="100"/>
        <c:noMultiLvlLbl val="0"/>
      </c:catAx>
      <c:spPr>
        <a:noFill/>
        <a:ln>
          <a:noFill/>
        </a:ln>
        <a:effectLst/>
      </c:spPr>
    </c:plotArea>
    <c:legend>
      <c:legendPos val="b"/>
      <c:layout>
        <c:manualLayout>
          <c:xMode val="edge"/>
          <c:yMode val="edge"/>
          <c:x val="0"/>
          <c:y val="0.90952594073729964"/>
          <c:w val="0.78666019898602335"/>
          <c:h val="7.0530363592864687E-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lgn="ctr">
        <a:defRPr lang="en-US" sz="1000" b="0" i="0" u="none" strike="noStrike" kern="1200" baseline="0">
          <a:solidFill>
            <a:schemeClr val="tx1"/>
          </a:solidFill>
          <a:latin typeface="+mn-lt"/>
          <a:ea typeface="+mn-ea"/>
          <a:cs typeface="+mn-cs"/>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6777978653130758E-2"/>
          <c:y val="0.12547462817147853"/>
          <c:w val="0.81571536531765043"/>
          <c:h val="0.68671979986894871"/>
        </c:manualLayout>
      </c:layout>
      <c:barChart>
        <c:barDir val="col"/>
        <c:grouping val="clustered"/>
        <c:varyColors val="0"/>
        <c:dLbls>
          <c:showLegendKey val="0"/>
          <c:showVal val="0"/>
          <c:showCatName val="0"/>
          <c:showSerName val="0"/>
          <c:showPercent val="0"/>
          <c:showBubbleSize val="0"/>
        </c:dLbls>
        <c:gapWidth val="300"/>
        <c:axId val="333064072"/>
        <c:axId val="333057512"/>
        <c:extLst>
          <c:ext xmlns:c15="http://schemas.microsoft.com/office/drawing/2012/chart" uri="{02D57815-91ED-43cb-92C2-25804820EDAC}">
            <c15:filteredBarSeries>
              <c15:ser>
                <c:idx val="0"/>
                <c:order val="0"/>
                <c:tx>
                  <c:strRef>
                    <c:extLst>
                      <c:ext uri="{02D57815-91ED-43cb-92C2-25804820EDAC}">
                        <c15:formulaRef>
                          <c15:sqref>'2.5. ábra'!$AL$104</c15:sqref>
                        </c15:formulaRef>
                      </c:ext>
                    </c:extLst>
                    <c:strCache>
                      <c:ptCount val="1"/>
                      <c:pt idx="0">
                        <c:v>fizikai</c:v>
                      </c:pt>
                    </c:strCache>
                  </c:strRef>
                </c:tx>
                <c:spPr>
                  <a:solidFill>
                    <a:schemeClr val="accent1">
                      <a:shade val="76000"/>
                    </a:schemeClr>
                  </a:solidFill>
                  <a:ln>
                    <a:noFill/>
                  </a:ln>
                  <a:effectLst/>
                </c:spPr>
                <c:invertIfNegative val="0"/>
                <c:cat>
                  <c:numRef>
                    <c:extLst>
                      <c:ext uri="{02D57815-91ED-43cb-92C2-25804820EDAC}">
                        <c15:formulaRef>
                          <c15:sqref>'2.5. ábra'!$AM$103:$BQ$103</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extLst>
                      <c:ext uri="{02D57815-91ED-43cb-92C2-25804820EDAC}">
                        <c15:formulaRef>
                          <c15:sqref>'2.5. ábra'!$AM$104:$BQ$104</c15:sqref>
                        </c15:formulaRef>
                      </c:ext>
                    </c:extLst>
                    <c:numCache>
                      <c:formatCode>_(* #,##0.00_);_(* \(#,##0.00\);_(* "-"??_);_(@_)</c:formatCode>
                      <c:ptCount val="31"/>
                      <c:pt idx="0" formatCode="0.00">
                        <c:v>-2.0556004568328401E-2</c:v>
                      </c:pt>
                      <c:pt idx="1">
                        <c:v>-3.8990235853386679E-2</c:v>
                      </c:pt>
                      <c:pt idx="2" formatCode="General">
                        <c:v>-5.5303210612556164E-2</c:v>
                      </c:pt>
                      <c:pt idx="3" formatCode="General">
                        <c:v>-7.2837000263825669E-2</c:v>
                      </c:pt>
                      <c:pt idx="4" formatCode="General">
                        <c:v>-9.1591372683830219E-2</c:v>
                      </c:pt>
                      <c:pt idx="5" formatCode="General">
                        <c:v>-0.11156605120474783</c:v>
                      </c:pt>
                      <c:pt idx="6" formatCode="General">
                        <c:v>-0.13277642051526817</c:v>
                      </c:pt>
                      <c:pt idx="7" formatCode="General">
                        <c:v>-0.15522392197718782</c:v>
                      </c:pt>
                      <c:pt idx="8" formatCode="General">
                        <c:v>-0.17890994345231004</c:v>
                      </c:pt>
                      <c:pt idx="9" formatCode="General">
                        <c:v>-0.21166962864195282</c:v>
                      </c:pt>
                      <c:pt idx="10" formatCode="General">
                        <c:v>-0.25374690162379698</c:v>
                      </c:pt>
                      <c:pt idx="11" formatCode="General">
                        <c:v>-0.30928686490367951</c:v>
                      </c:pt>
                      <c:pt idx="12" formatCode="General">
                        <c:v>-0.37856291009922272</c:v>
                      </c:pt>
                      <c:pt idx="13" formatCode="General">
                        <c:v>-0.4618491594967522</c:v>
                      </c:pt>
                      <c:pt idx="14" formatCode="General">
                        <c:v>-0.55940981414157598</c:v>
                      </c:pt>
                      <c:pt idx="15" formatCode="General">
                        <c:v>-0.67151971477936723</c:v>
                      </c:pt>
                      <c:pt idx="16" formatCode="General">
                        <c:v>-0.79841430450924289</c:v>
                      </c:pt>
                      <c:pt idx="17" formatCode="General">
                        <c:v>-0.94036348939415815</c:v>
                      </c:pt>
                      <c:pt idx="18" formatCode="General">
                        <c:v>-1.0976352841769343</c:v>
                      </c:pt>
                      <c:pt idx="19" formatCode="General">
                        <c:v>-1.2705146917198928</c:v>
                      </c:pt>
                      <c:pt idx="20" formatCode="General">
                        <c:v>-1.4592761199238247</c:v>
                      </c:pt>
                      <c:pt idx="21" formatCode="General">
                        <c:v>-1.6638300380645843</c:v>
                      </c:pt>
                      <c:pt idx="22" formatCode="General">
                        <c:v>-1.8844148434119856</c:v>
                      </c:pt>
                      <c:pt idx="23" formatCode="General">
                        <c:v>-2.1212670817636892</c:v>
                      </c:pt>
                      <c:pt idx="24" formatCode="General">
                        <c:v>-2.3746323942376857</c:v>
                      </c:pt>
                      <c:pt idx="25" formatCode="General">
                        <c:v>-2.6447327180715297</c:v>
                      </c:pt>
                      <c:pt idx="26" formatCode="General">
                        <c:v>-2.9317829786703054</c:v>
                      </c:pt>
                      <c:pt idx="27" formatCode="General">
                        <c:v>-3.2359975965537413</c:v>
                      </c:pt>
                      <c:pt idx="28" formatCode="General">
                        <c:v>-3.5575843222407033</c:v>
                      </c:pt>
                      <c:pt idx="29" formatCode="General">
                        <c:v>-3.8967546345330728</c:v>
                      </c:pt>
                      <c:pt idx="30" formatCode="General">
                        <c:v>-4.2537096656141689</c:v>
                      </c:pt>
                    </c:numCache>
                  </c:numRef>
                </c:val>
                <c:extLst>
                  <c:ext xmlns:c16="http://schemas.microsoft.com/office/drawing/2014/chart" uri="{C3380CC4-5D6E-409C-BE32-E72D297353CC}">
                    <c16:uniqueId val="{00000000-284B-44FA-B759-7F51D332A082}"/>
                  </c:ext>
                </c:extLst>
              </c15:ser>
            </c15:filteredBarSeries>
          </c:ext>
        </c:extLst>
      </c:barChart>
      <c:barChart>
        <c:barDir val="col"/>
        <c:grouping val="clustered"/>
        <c:varyColors val="0"/>
        <c:ser>
          <c:idx val="1"/>
          <c:order val="1"/>
          <c:tx>
            <c:v>fizikai</c:v>
          </c:tx>
          <c:spPr>
            <a:solidFill>
              <a:srgbClr val="00A7E2"/>
            </a:solidFill>
            <a:ln>
              <a:noFill/>
            </a:ln>
            <a:effectLst/>
          </c:spPr>
          <c:invertIfNegative val="0"/>
          <c:cat>
            <c:numRef>
              <c:f>'2.5. ábra'!$AM$103:$BQ$103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'2.5. ábra'!$AM$104:$BQ$104</c:f>
              <c:numCache>
                <c:formatCode>_(* #,##0.00_);_(* \(#,##0.00\);_(* "-"??_);_(@_)</c:formatCode>
                <c:ptCount val="31"/>
                <c:pt idx="0" formatCode="0.00">
                  <c:v>-2.0556004568328401E-2</c:v>
                </c:pt>
                <c:pt idx="1">
                  <c:v>-3.8990235853386679E-2</c:v>
                </c:pt>
                <c:pt idx="2" formatCode="General">
                  <c:v>-5.5303210612556164E-2</c:v>
                </c:pt>
                <c:pt idx="3" formatCode="General">
                  <c:v>-7.2837000263825669E-2</c:v>
                </c:pt>
                <c:pt idx="4" formatCode="General">
                  <c:v>-9.1591372683830219E-2</c:v>
                </c:pt>
                <c:pt idx="5" formatCode="General">
                  <c:v>-0.11156605120474783</c:v>
                </c:pt>
                <c:pt idx="6" formatCode="General">
                  <c:v>-0.13277642051526817</c:v>
                </c:pt>
                <c:pt idx="7" formatCode="General">
                  <c:v>-0.15522392197718782</c:v>
                </c:pt>
                <c:pt idx="8" formatCode="General">
                  <c:v>-0.17890994345231004</c:v>
                </c:pt>
                <c:pt idx="9" formatCode="General">
                  <c:v>-0.21166962864195282</c:v>
                </c:pt>
                <c:pt idx="10" formatCode="General">
                  <c:v>-0.25374690162379698</c:v>
                </c:pt>
                <c:pt idx="11" formatCode="General">
                  <c:v>-0.30928686490367951</c:v>
                </c:pt>
                <c:pt idx="12" formatCode="General">
                  <c:v>-0.37856291009922272</c:v>
                </c:pt>
                <c:pt idx="13" formatCode="General">
                  <c:v>-0.4618491594967522</c:v>
                </c:pt>
                <c:pt idx="14" formatCode="General">
                  <c:v>-0.55940981414157598</c:v>
                </c:pt>
                <c:pt idx="15" formatCode="General">
                  <c:v>-0.67151971477936723</c:v>
                </c:pt>
                <c:pt idx="16" formatCode="General">
                  <c:v>-0.79841430450924289</c:v>
                </c:pt>
                <c:pt idx="17" formatCode="General">
                  <c:v>-0.94036348939415815</c:v>
                </c:pt>
                <c:pt idx="18" formatCode="General">
                  <c:v>-1.0976352841769343</c:v>
                </c:pt>
                <c:pt idx="19" formatCode="General">
                  <c:v>-1.2705146917198928</c:v>
                </c:pt>
                <c:pt idx="20" formatCode="General">
                  <c:v>-1.4592761199238247</c:v>
                </c:pt>
                <c:pt idx="21" formatCode="General">
                  <c:v>-1.6638300380645843</c:v>
                </c:pt>
                <c:pt idx="22" formatCode="General">
                  <c:v>-1.8844148434119856</c:v>
                </c:pt>
                <c:pt idx="23" formatCode="General">
                  <c:v>-2.1212670817636892</c:v>
                </c:pt>
                <c:pt idx="24" formatCode="General">
                  <c:v>-2.3746323942376857</c:v>
                </c:pt>
                <c:pt idx="25" formatCode="General">
                  <c:v>-2.6447327180715297</c:v>
                </c:pt>
                <c:pt idx="26" formatCode="General">
                  <c:v>-2.9317829786703054</c:v>
                </c:pt>
                <c:pt idx="27" formatCode="General">
                  <c:v>-3.2359975965537413</c:v>
                </c:pt>
                <c:pt idx="28" formatCode="General">
                  <c:v>-3.5575843222407033</c:v>
                </c:pt>
                <c:pt idx="29" formatCode="General">
                  <c:v>-3.8967546345330728</c:v>
                </c:pt>
                <c:pt idx="30" formatCode="General">
                  <c:v>-4.2537096656141689</c:v>
                </c:pt>
              </c:numCache>
            </c:numRef>
          </c:val>
          <c:extLst>
            <c:ext xmlns:c16="http://schemas.microsoft.com/office/drawing/2014/chart" uri="{C3380CC4-5D6E-409C-BE32-E72D297353CC}">
              <c16:uniqueId val="{00000001-ABC0-47D9-82FF-AD2AE56E44A3}"/>
            </c:ext>
          </c:extLst>
        </c:ser>
        <c:dLbls>
          <c:showLegendKey val="0"/>
          <c:showVal val="0"/>
          <c:showCatName val="0"/>
          <c:showSerName val="0"/>
          <c:showPercent val="0"/>
          <c:showBubbleSize val="0"/>
        </c:dLbls>
        <c:gapWidth val="300"/>
        <c:axId val="894191792"/>
        <c:axId val="894190808"/>
      </c:barChart>
      <c:catAx>
        <c:axId val="333064072"/>
        <c:scaling>
          <c:orientation val="minMax"/>
        </c:scaling>
        <c:delete val="0"/>
        <c:axPos val="b"/>
        <c:numFmt formatCode="General" sourceLinked="1"/>
        <c:majorTickMark val="out"/>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57512"/>
        <c:crosses val="autoZero"/>
        <c:auto val="1"/>
        <c:lblAlgn val="ctr"/>
        <c:lblOffset val="100"/>
        <c:noMultiLvlLbl val="0"/>
      </c:catAx>
      <c:valAx>
        <c:axId val="333057512"/>
        <c:scaling>
          <c:orientation val="minMax"/>
          <c:max val="0"/>
          <c:min val="-4.5"/>
        </c:scaling>
        <c:delete val="0"/>
        <c:axPos val="l"/>
        <c:majorGridlines>
          <c:spPr>
            <a:ln w="9525" cap="flat" cmpd="sng" algn="ctr">
              <a:solidFill>
                <a:schemeClr val="bg1">
                  <a:lumMod val="75000"/>
                </a:schemeClr>
              </a:solidFill>
              <a:prstDash val="sysDash"/>
              <a:round/>
            </a:ln>
            <a:effectLst/>
          </c:spPr>
        </c:majorGridlines>
        <c:numFmt formatCode="#,##0.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64072"/>
        <c:crosses val="autoZero"/>
        <c:crossBetween val="between"/>
        <c:majorUnit val="0.5"/>
        <c:minorUnit val="0.5"/>
      </c:valAx>
      <c:valAx>
        <c:axId val="894190808"/>
        <c:scaling>
          <c:orientation val="minMax"/>
          <c:min val="-4.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lgn="ctr">
              <a:defRPr lang="en-US" sz="1000" b="0" i="0" u="none" strike="noStrike" kern="1200" baseline="0">
                <a:solidFill>
                  <a:schemeClr val="tx1"/>
                </a:solidFill>
                <a:latin typeface="+mn-lt"/>
                <a:ea typeface="+mn-ea"/>
                <a:cs typeface="+mn-cs"/>
              </a:defRPr>
            </a:pPr>
            <a:endParaRPr lang="hu-HU"/>
          </a:p>
        </c:txPr>
        <c:crossAx val="894191792"/>
        <c:crosses val="max"/>
        <c:crossBetween val="between"/>
      </c:valAx>
      <c:catAx>
        <c:axId val="894191792"/>
        <c:scaling>
          <c:orientation val="minMax"/>
        </c:scaling>
        <c:delete val="1"/>
        <c:axPos val="b"/>
        <c:numFmt formatCode="General" sourceLinked="1"/>
        <c:majorTickMark val="out"/>
        <c:minorTickMark val="none"/>
        <c:tickLblPos val="nextTo"/>
        <c:crossAx val="894190808"/>
        <c:crosses val="autoZero"/>
        <c:auto val="1"/>
        <c:lblAlgn val="ctr"/>
        <c:lblOffset val="100"/>
        <c:noMultiLvlLbl val="0"/>
      </c:catAx>
      <c:spPr>
        <a:noFill/>
        <a:ln>
          <a:noFill/>
        </a:ln>
        <a:effectLst/>
      </c:spPr>
    </c:plotArea>
    <c:legend>
      <c:legendPos val="b"/>
      <c:layout>
        <c:manualLayout>
          <c:xMode val="edge"/>
          <c:yMode val="edge"/>
          <c:x val="4.4383389083480652E-3"/>
          <c:y val="0.91709948687734033"/>
          <c:w val="0.18934515340583213"/>
          <c:h val="6.8475889436960521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777978653130758E-2"/>
          <c:y val="0.12547462817147853"/>
          <c:w val="0.81571536531765043"/>
          <c:h val="0.68671979986894871"/>
        </c:manualLayout>
      </c:layout>
      <c:barChart>
        <c:barDir val="col"/>
        <c:grouping val="stacked"/>
        <c:varyColors val="0"/>
        <c:ser>
          <c:idx val="0"/>
          <c:order val="0"/>
          <c:tx>
            <c:strRef>
              <c:f>'2.5. ábra'!$AL$119</c:f>
              <c:strCache>
                <c:ptCount val="1"/>
                <c:pt idx="0">
                  <c:v>physical</c:v>
                </c:pt>
              </c:strCache>
            </c:strRef>
          </c:tx>
          <c:spPr>
            <a:solidFill>
              <a:schemeClr val="accent1"/>
            </a:solidFill>
            <a:ln>
              <a:noFill/>
            </a:ln>
            <a:effectLst/>
          </c:spPr>
          <c:invertIfNegative val="0"/>
          <c:cat>
            <c:numRef>
              <c:f>'2.5. ábra'!$AM$108:$BQ$108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'2.5. ábra'!$AM$119:$BQ$119</c:f>
              <c:numCache>
                <c:formatCode>_(* #,##0.00_);_(* \(#,##0.00\);_(* "-"??_);_(@_)</c:formatCode>
                <c:ptCount val="31"/>
                <c:pt idx="0" formatCode="0.00">
                  <c:v>0</c:v>
                </c:pt>
                <c:pt idx="1">
                  <c:v>1.4355902237372931E-2</c:v>
                </c:pt>
                <c:pt idx="2" formatCode="General">
                  <c:v>2.3419632012533498E-2</c:v>
                </c:pt>
                <c:pt idx="3" formatCode="General">
                  <c:v>3.0456434177539293E-2</c:v>
                </c:pt>
                <c:pt idx="4" formatCode="General">
                  <c:v>3.5462673774699915E-2</c:v>
                </c:pt>
                <c:pt idx="5" formatCode="General">
                  <c:v>3.8434844997969897E-2</c:v>
                </c:pt>
                <c:pt idx="6" formatCode="General">
                  <c:v>3.9370264031246549E-2</c:v>
                </c:pt>
                <c:pt idx="7" formatCode="General">
                  <c:v>3.8262659426790968E-2</c:v>
                </c:pt>
                <c:pt idx="8" formatCode="General">
                  <c:v>3.5105883008368366E-2</c:v>
                </c:pt>
                <c:pt idx="9" formatCode="General">
                  <c:v>2.98939121334163E-2</c:v>
                </c:pt>
                <c:pt idx="10" formatCode="General">
                  <c:v>2.2620849554622069E-2</c:v>
                </c:pt>
                <c:pt idx="11" formatCode="General">
                  <c:v>1.4530722299932464E-2</c:v>
                </c:pt>
                <c:pt idx="12" formatCode="General">
                  <c:v>3.9374461140218031E-3</c:v>
                </c:pt>
                <c:pt idx="13" formatCode="General">
                  <c:v>-1.1294381964144229E-2</c:v>
                </c:pt>
                <c:pt idx="14" formatCode="General">
                  <c:v>-3.1019594510472981E-2</c:v>
                </c:pt>
                <c:pt idx="15" formatCode="General">
                  <c:v>-5.5099729477214865E-2</c:v>
                </c:pt>
                <c:pt idx="16" formatCode="General">
                  <c:v>-8.338785466323051E-2</c:v>
                </c:pt>
                <c:pt idx="17" formatCode="General">
                  <c:v>-0.11575624886569491</c:v>
                </c:pt>
                <c:pt idx="18" formatCode="General">
                  <c:v>-0.15208403113980973</c:v>
                </c:pt>
                <c:pt idx="19" formatCode="General">
                  <c:v>-0.19225405388022532</c:v>
                </c:pt>
                <c:pt idx="20" formatCode="General">
                  <c:v>-0.23615004020678398</c:v>
                </c:pt>
                <c:pt idx="21" formatCode="General">
                  <c:v>-0.28387292444146395</c:v>
                </c:pt>
                <c:pt idx="22" formatCode="General">
                  <c:v>-0.33529686167378392</c:v>
                </c:pt>
                <c:pt idx="23" formatCode="General">
                  <c:v>-0.39030886457661618</c:v>
                </c:pt>
                <c:pt idx="24" formatCode="General">
                  <c:v>-0.44879850236133612</c:v>
                </c:pt>
                <c:pt idx="25" formatCode="General">
                  <c:v>-0.51065653221665785</c:v>
                </c:pt>
                <c:pt idx="26" formatCode="General">
                  <c:v>-0.57577689579655367</c:v>
                </c:pt>
                <c:pt idx="27" formatCode="General">
                  <c:v>-0.64406295053913709</c:v>
                </c:pt>
                <c:pt idx="28" formatCode="General">
                  <c:v>-0.71541424154265565</c:v>
                </c:pt>
                <c:pt idx="29" formatCode="General">
                  <c:v>-0.78972749656275321</c:v>
                </c:pt>
                <c:pt idx="30" formatCode="General">
                  <c:v>-0.86690090584176094</c:v>
                </c:pt>
              </c:numCache>
            </c:numRef>
          </c:val>
          <c:extLst>
            <c:ext xmlns:c16="http://schemas.microsoft.com/office/drawing/2014/chart" uri="{C3380CC4-5D6E-409C-BE32-E72D297353CC}">
              <c16:uniqueId val="{00000000-8FB4-4606-9FED-79466C7B6E5A}"/>
            </c:ext>
          </c:extLst>
        </c:ser>
        <c:dLbls>
          <c:showLegendKey val="0"/>
          <c:showVal val="0"/>
          <c:showCatName val="0"/>
          <c:showSerName val="0"/>
          <c:showPercent val="0"/>
          <c:showBubbleSize val="0"/>
        </c:dLbls>
        <c:gapWidth val="300"/>
        <c:overlap val="100"/>
        <c:axId val="333064072"/>
        <c:axId val="333057512"/>
      </c:barChart>
      <c:barChart>
        <c:barDir val="col"/>
        <c:grouping val="stacked"/>
        <c:varyColors val="0"/>
        <c:ser>
          <c:idx val="2"/>
          <c:order val="2"/>
          <c:tx>
            <c:strRef>
              <c:f>'2.5. ábra'!$AL$121</c:f>
              <c:strCache>
                <c:ptCount val="1"/>
                <c:pt idx="0">
                  <c:v>transition</c:v>
                </c:pt>
              </c:strCache>
            </c:strRef>
          </c:tx>
          <c:spPr>
            <a:solidFill>
              <a:schemeClr val="accent3"/>
            </a:solidFill>
            <a:ln>
              <a:noFill/>
            </a:ln>
            <a:effectLst/>
          </c:spPr>
          <c:invertIfNegative val="0"/>
          <c:cat>
            <c:numRef>
              <c:f>'2.5. ábra'!$AM$108:$BQ$108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'2.5. ábra'!$AM$121:$BQ$121</c:f>
              <c:numCache>
                <c:formatCode>_(* #,##0.00_);_(* \(#,##0.00\);_(* "-"??_);_(@_)</c:formatCode>
                <c:ptCount val="31"/>
                <c:pt idx="0" formatCode="0.00">
                  <c:v>0</c:v>
                </c:pt>
                <c:pt idx="1">
                  <c:v>-0.21999999999999229</c:v>
                </c:pt>
                <c:pt idx="2" formatCode="General">
                  <c:v>0.59999999999999298</c:v>
                </c:pt>
                <c:pt idx="3" formatCode="General">
                  <c:v>0.65999999999999259</c:v>
                </c:pt>
                <c:pt idx="4" formatCode="General">
                  <c:v>0.89000000000001045</c:v>
                </c:pt>
                <c:pt idx="5" formatCode="General">
                  <c:v>1.2499999999999885</c:v>
                </c:pt>
                <c:pt idx="6" formatCode="General">
                  <c:v>0.26999999999998786</c:v>
                </c:pt>
                <c:pt idx="7" formatCode="General">
                  <c:v>0.63000000000000156</c:v>
                </c:pt>
                <c:pt idx="8" formatCode="General">
                  <c:v>0.95000000000000329</c:v>
                </c:pt>
                <c:pt idx="9" formatCode="General">
                  <c:v>0.94000000000001271</c:v>
                </c:pt>
                <c:pt idx="10" formatCode="General">
                  <c:v>0.89000000000000712</c:v>
                </c:pt>
                <c:pt idx="11" formatCode="General">
                  <c:v>1.3299999999999823</c:v>
                </c:pt>
                <c:pt idx="12" formatCode="General">
                  <c:v>1.0800000000000212</c:v>
                </c:pt>
                <c:pt idx="13" formatCode="General">
                  <c:v>1.1900000000000026</c:v>
                </c:pt>
                <c:pt idx="14" formatCode="General">
                  <c:v>1.0199999999999929</c:v>
                </c:pt>
                <c:pt idx="15" formatCode="General">
                  <c:v>0.86999999999999</c:v>
                </c:pt>
                <c:pt idx="16" formatCode="General">
                  <c:v>0.48000000000001775</c:v>
                </c:pt>
                <c:pt idx="17" formatCode="General">
                  <c:v>0.81999999999999229</c:v>
                </c:pt>
                <c:pt idx="18" formatCode="General">
                  <c:v>1.0800000000000083</c:v>
                </c:pt>
                <c:pt idx="19" formatCode="General">
                  <c:v>1.1299999999999901</c:v>
                </c:pt>
                <c:pt idx="20" formatCode="General">
                  <c:v>1.360000000000003</c:v>
                </c:pt>
                <c:pt idx="21" formatCode="General">
                  <c:v>1.4799999999999864</c:v>
                </c:pt>
                <c:pt idx="22" formatCode="General">
                  <c:v>1.6799999999999913</c:v>
                </c:pt>
                <c:pt idx="23" formatCode="General">
                  <c:v>1.4100000000000006</c:v>
                </c:pt>
                <c:pt idx="24" formatCode="General">
                  <c:v>1.4400000000000248</c:v>
                </c:pt>
                <c:pt idx="25" formatCode="General">
                  <c:v>1.3600000000000052</c:v>
                </c:pt>
                <c:pt idx="26" formatCode="General">
                  <c:v>1.5000000000000111</c:v>
                </c:pt>
                <c:pt idx="27" formatCode="General">
                  <c:v>1.3599999999999803</c:v>
                </c:pt>
                <c:pt idx="28" formatCode="General">
                  <c:v>1.3700000000000012</c:v>
                </c:pt>
                <c:pt idx="29" formatCode="General">
                  <c:v>1.3400000000000087</c:v>
                </c:pt>
                <c:pt idx="30" formatCode="General">
                  <c:v>1.3199999999999878</c:v>
                </c:pt>
              </c:numCache>
            </c:numRef>
          </c:val>
          <c:extLst>
            <c:ext xmlns:c16="http://schemas.microsoft.com/office/drawing/2014/chart" uri="{C3380CC4-5D6E-409C-BE32-E72D297353CC}">
              <c16:uniqueId val="{00000001-8FB4-4606-9FED-79466C7B6E5A}"/>
            </c:ext>
          </c:extLst>
        </c:ser>
        <c:dLbls>
          <c:showLegendKey val="0"/>
          <c:showVal val="0"/>
          <c:showCatName val="0"/>
          <c:showSerName val="0"/>
          <c:showPercent val="0"/>
          <c:showBubbleSize val="0"/>
        </c:dLbls>
        <c:gapWidth val="300"/>
        <c:overlap val="100"/>
        <c:axId val="1076551080"/>
        <c:axId val="1076553376"/>
      </c:barChart>
      <c:lineChart>
        <c:grouping val="standard"/>
        <c:varyColors val="0"/>
        <c:ser>
          <c:idx val="1"/>
          <c:order val="1"/>
          <c:tx>
            <c:strRef>
              <c:f>'2.5. ábra'!$AL$120</c:f>
              <c:strCache>
                <c:ptCount val="1"/>
                <c:pt idx="0">
                  <c:v>overall</c:v>
                </c:pt>
              </c:strCache>
            </c:strRef>
          </c:tx>
          <c:spPr>
            <a:ln w="28575" cap="rnd">
              <a:solidFill>
                <a:schemeClr val="accent2"/>
              </a:solidFill>
              <a:round/>
            </a:ln>
            <a:effectLst/>
          </c:spPr>
          <c:marker>
            <c:symbol val="none"/>
          </c:marker>
          <c:cat>
            <c:numRef>
              <c:f>'2.5. ábra'!$AM$108:$BQ$108</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'2.5. ábra'!$AM$120:$BQ$120</c:f>
              <c:numCache>
                <c:formatCode>_(* #,##0.00_);_(* \(#,##0.00\);_(* "-"??_);_(@_)</c:formatCode>
                <c:ptCount val="31"/>
                <c:pt idx="0" formatCode="0.00">
                  <c:v>0</c:v>
                </c:pt>
                <c:pt idx="1">
                  <c:v>-0.21467578061911141</c:v>
                </c:pt>
                <c:pt idx="2" formatCode="General">
                  <c:v>0.62972785039794044</c:v>
                </c:pt>
                <c:pt idx="3" formatCode="General">
                  <c:v>0.69135376628559597</c:v>
                </c:pt>
                <c:pt idx="4" formatCode="General">
                  <c:v>0.92874719457235466</c:v>
                </c:pt>
                <c:pt idx="5" formatCode="General">
                  <c:v>1.2865181128687122</c:v>
                </c:pt>
                <c:pt idx="6" formatCode="General">
                  <c:v>0.31236983141279379</c:v>
                </c:pt>
                <c:pt idx="7" formatCode="General">
                  <c:v>0.65811660098799774</c:v>
                </c:pt>
                <c:pt idx="8" formatCode="General">
                  <c:v>0.99365283356969658</c:v>
                </c:pt>
                <c:pt idx="9" formatCode="General">
                  <c:v>0.96454017349735521</c:v>
                </c:pt>
                <c:pt idx="10" formatCode="General">
                  <c:v>0.91484251400120697</c:v>
                </c:pt>
                <c:pt idx="11" formatCode="General">
                  <c:v>1.343430828429681</c:v>
                </c:pt>
                <c:pt idx="12" formatCode="General">
                  <c:v>1.0826937958160163</c:v>
                </c:pt>
                <c:pt idx="13" formatCode="General">
                  <c:v>1.1826880119700949</c:v>
                </c:pt>
                <c:pt idx="14" formatCode="General">
                  <c:v>0.99247102453258296</c:v>
                </c:pt>
                <c:pt idx="15" formatCode="General">
                  <c:v>0.81562178826106035</c:v>
                </c:pt>
                <c:pt idx="16" formatCode="General">
                  <c:v>0.38767661815435672</c:v>
                </c:pt>
                <c:pt idx="17" formatCode="General">
                  <c:v>0.70334508451554978</c:v>
                </c:pt>
                <c:pt idx="18" formatCode="General">
                  <c:v>0.93130719864056388</c:v>
                </c:pt>
                <c:pt idx="19" formatCode="General">
                  <c:v>0.94206198296802457</c:v>
                </c:pt>
                <c:pt idx="20" formatCode="General">
                  <c:v>1.1202865164141018</c:v>
                </c:pt>
                <c:pt idx="21" formatCode="General">
                  <c:v>1.1935000699487479</c:v>
                </c:pt>
                <c:pt idx="22" formatCode="General">
                  <c:v>1.338490143606152</c:v>
                </c:pt>
                <c:pt idx="23" formatCode="General">
                  <c:v>1.0095002764762038</c:v>
                </c:pt>
                <c:pt idx="24" formatCode="General">
                  <c:v>0.98162605646143275</c:v>
                </c:pt>
                <c:pt idx="25" formatCode="General">
                  <c:v>0.8575383126441487</c:v>
                </c:pt>
                <c:pt idx="26" formatCode="General">
                  <c:v>0.92043446044494326</c:v>
                </c:pt>
                <c:pt idx="27" formatCode="General">
                  <c:v>0.72631881208516424</c:v>
                </c:pt>
                <c:pt idx="28" formatCode="General">
                  <c:v>0.66064422261825095</c:v>
                </c:pt>
                <c:pt idx="29" formatCode="General">
                  <c:v>0.5450311208621228</c:v>
                </c:pt>
                <c:pt idx="30" formatCode="General">
                  <c:v>0.45375948933153665</c:v>
                </c:pt>
              </c:numCache>
            </c:numRef>
          </c:val>
          <c:smooth val="0"/>
          <c:extLst>
            <c:ext xmlns:c16="http://schemas.microsoft.com/office/drawing/2014/chart" uri="{C3380CC4-5D6E-409C-BE32-E72D297353CC}">
              <c16:uniqueId val="{00000002-8FB4-4606-9FED-79466C7B6E5A}"/>
            </c:ext>
          </c:extLst>
        </c:ser>
        <c:dLbls>
          <c:showLegendKey val="0"/>
          <c:showVal val="0"/>
          <c:showCatName val="0"/>
          <c:showSerName val="0"/>
          <c:showPercent val="0"/>
          <c:showBubbleSize val="0"/>
        </c:dLbls>
        <c:marker val="1"/>
        <c:smooth val="0"/>
        <c:axId val="333064072"/>
        <c:axId val="333057512"/>
      </c:lineChart>
      <c:catAx>
        <c:axId val="333064072"/>
        <c:scaling>
          <c:orientation val="minMax"/>
        </c:scaling>
        <c:delete val="0"/>
        <c:axPos val="b"/>
        <c:numFmt formatCode="General" sourceLinked="1"/>
        <c:majorTickMark val="out"/>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57512"/>
        <c:crosses val="autoZero"/>
        <c:auto val="1"/>
        <c:lblAlgn val="ctr"/>
        <c:lblOffset val="100"/>
        <c:noMultiLvlLbl val="0"/>
      </c:catAx>
      <c:valAx>
        <c:axId val="333057512"/>
        <c:scaling>
          <c:orientation val="minMax"/>
          <c:max val="2"/>
          <c:min val="-1"/>
        </c:scaling>
        <c:delete val="0"/>
        <c:axPos val="l"/>
        <c:majorGridlines>
          <c:spPr>
            <a:ln w="9525" cap="flat" cmpd="sng" algn="ctr">
              <a:solidFill>
                <a:schemeClr val="bg1">
                  <a:lumMod val="75000"/>
                </a:schemeClr>
              </a:solidFill>
              <a:prstDash val="sysDash"/>
              <a:round/>
            </a:ln>
            <a:effectLst/>
          </c:spPr>
        </c:majorGridlines>
        <c:numFmt formatCode="#,##0.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64072"/>
        <c:crosses val="autoZero"/>
        <c:crossBetween val="between"/>
        <c:majorUnit val="0.5"/>
        <c:minorUnit val="0.5"/>
      </c:valAx>
      <c:valAx>
        <c:axId val="1076553376"/>
        <c:scaling>
          <c:orientation val="minMax"/>
          <c:max val="2"/>
          <c:min val="-1"/>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lgn="ctr">
              <a:defRPr lang="en-US" sz="1000" b="0" i="0" u="none" strike="noStrike" kern="1200" baseline="0">
                <a:solidFill>
                  <a:schemeClr val="tx1"/>
                </a:solidFill>
                <a:latin typeface="+mn-lt"/>
                <a:ea typeface="+mn-ea"/>
                <a:cs typeface="+mn-cs"/>
              </a:defRPr>
            </a:pPr>
            <a:endParaRPr lang="hu-HU"/>
          </a:p>
        </c:txPr>
        <c:crossAx val="1076551080"/>
        <c:crosses val="max"/>
        <c:crossBetween val="between"/>
      </c:valAx>
      <c:catAx>
        <c:axId val="1076551080"/>
        <c:scaling>
          <c:orientation val="minMax"/>
        </c:scaling>
        <c:delete val="1"/>
        <c:axPos val="b"/>
        <c:numFmt formatCode="General" sourceLinked="1"/>
        <c:majorTickMark val="out"/>
        <c:minorTickMark val="none"/>
        <c:tickLblPos val="nextTo"/>
        <c:crossAx val="1076553376"/>
        <c:crosses val="autoZero"/>
        <c:auto val="1"/>
        <c:lblAlgn val="ctr"/>
        <c:lblOffset val="100"/>
        <c:noMultiLvlLbl val="0"/>
      </c:catAx>
      <c:spPr>
        <a:noFill/>
        <a:ln>
          <a:noFill/>
        </a:ln>
        <a:effectLst/>
      </c:spPr>
    </c:plotArea>
    <c:legend>
      <c:legendPos val="b"/>
      <c:layout>
        <c:manualLayout>
          <c:xMode val="edge"/>
          <c:yMode val="edge"/>
          <c:x val="0"/>
          <c:y val="0.90573913956141405"/>
          <c:w val="0.78666019898602335"/>
          <c:h val="7.053040691505289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777978653130758E-2"/>
          <c:y val="0.12547462817147853"/>
          <c:w val="0.81571536531765043"/>
          <c:h val="0.68671979986894871"/>
        </c:manualLayout>
      </c:layout>
      <c:barChart>
        <c:barDir val="col"/>
        <c:grouping val="clustered"/>
        <c:varyColors val="0"/>
        <c:ser>
          <c:idx val="0"/>
          <c:order val="0"/>
          <c:tx>
            <c:strRef>
              <c:f>'2.5. ábra'!$AL$114</c:f>
              <c:strCache>
                <c:ptCount val="1"/>
                <c:pt idx="0">
                  <c:v>physical</c:v>
                </c:pt>
              </c:strCache>
            </c:strRef>
          </c:tx>
          <c:spPr>
            <a:solidFill>
              <a:schemeClr val="accent1"/>
            </a:solidFill>
            <a:ln>
              <a:noFill/>
            </a:ln>
            <a:effectLst/>
          </c:spPr>
          <c:invertIfNegative val="0"/>
          <c:cat>
            <c:numRef>
              <c:f>'2.5. ábra'!$AM$113:$BQ$113</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'2.5. ábra'!$AM$114:$BQ$114</c:f>
              <c:numCache>
                <c:formatCode>_(* #,##0.00_);_(* \(#,##0.00\);_(* "-"??_);_(@_)</c:formatCode>
                <c:ptCount val="31"/>
                <c:pt idx="0" formatCode="0.00">
                  <c:v>-2.0556004568328401E-2</c:v>
                </c:pt>
                <c:pt idx="1">
                  <c:v>-3.8990235853386679E-2</c:v>
                </c:pt>
                <c:pt idx="2" formatCode="General">
                  <c:v>-5.5303210612556164E-2</c:v>
                </c:pt>
                <c:pt idx="3" formatCode="General">
                  <c:v>-7.2837000263825669E-2</c:v>
                </c:pt>
                <c:pt idx="4" formatCode="General">
                  <c:v>-9.1591372683830219E-2</c:v>
                </c:pt>
                <c:pt idx="5" formatCode="General">
                  <c:v>-0.11156605120474783</c:v>
                </c:pt>
                <c:pt idx="6" formatCode="General">
                  <c:v>-0.13277642051526817</c:v>
                </c:pt>
                <c:pt idx="7" formatCode="General">
                  <c:v>-0.15522392197718782</c:v>
                </c:pt>
                <c:pt idx="8" formatCode="General">
                  <c:v>-0.17890994345231004</c:v>
                </c:pt>
                <c:pt idx="9" formatCode="General">
                  <c:v>-0.21166962864195282</c:v>
                </c:pt>
                <c:pt idx="10" formatCode="General">
                  <c:v>-0.25374690162379698</c:v>
                </c:pt>
                <c:pt idx="11" formatCode="General">
                  <c:v>-0.30928686490367951</c:v>
                </c:pt>
                <c:pt idx="12" formatCode="General">
                  <c:v>-0.37856291009922272</c:v>
                </c:pt>
                <c:pt idx="13" formatCode="General">
                  <c:v>-0.4618491594967522</c:v>
                </c:pt>
                <c:pt idx="14" formatCode="General">
                  <c:v>-0.55940981414157598</c:v>
                </c:pt>
                <c:pt idx="15" formatCode="General">
                  <c:v>-0.67151971477936723</c:v>
                </c:pt>
                <c:pt idx="16" formatCode="General">
                  <c:v>-0.79841430450924289</c:v>
                </c:pt>
                <c:pt idx="17" formatCode="General">
                  <c:v>-0.94036348939415815</c:v>
                </c:pt>
                <c:pt idx="18" formatCode="General">
                  <c:v>-1.0976352841769343</c:v>
                </c:pt>
                <c:pt idx="19" formatCode="General">
                  <c:v>-1.2705146917198928</c:v>
                </c:pt>
                <c:pt idx="20" formatCode="General">
                  <c:v>-1.4592761199238247</c:v>
                </c:pt>
                <c:pt idx="21" formatCode="General">
                  <c:v>-1.6638300380645843</c:v>
                </c:pt>
                <c:pt idx="22" formatCode="General">
                  <c:v>-1.8844148434119856</c:v>
                </c:pt>
                <c:pt idx="23" formatCode="General">
                  <c:v>-2.1212670817636892</c:v>
                </c:pt>
                <c:pt idx="24" formatCode="General">
                  <c:v>-2.3746323942376857</c:v>
                </c:pt>
                <c:pt idx="25" formatCode="General">
                  <c:v>-2.6447327180715297</c:v>
                </c:pt>
                <c:pt idx="26" formatCode="General">
                  <c:v>-2.9317829786703054</c:v>
                </c:pt>
                <c:pt idx="27" formatCode="General">
                  <c:v>-3.2359975965537413</c:v>
                </c:pt>
                <c:pt idx="28" formatCode="General">
                  <c:v>-3.5575843222407033</c:v>
                </c:pt>
                <c:pt idx="29" formatCode="General">
                  <c:v>-3.8967546345330728</c:v>
                </c:pt>
                <c:pt idx="30" formatCode="General">
                  <c:v>-4.2537096656141689</c:v>
                </c:pt>
              </c:numCache>
            </c:numRef>
          </c:val>
          <c:extLst>
            <c:ext xmlns:c16="http://schemas.microsoft.com/office/drawing/2014/chart" uri="{C3380CC4-5D6E-409C-BE32-E72D297353CC}">
              <c16:uniqueId val="{00000000-760F-4DD1-AEC0-0B662C88A6A9}"/>
            </c:ext>
          </c:extLst>
        </c:ser>
        <c:dLbls>
          <c:showLegendKey val="0"/>
          <c:showVal val="0"/>
          <c:showCatName val="0"/>
          <c:showSerName val="0"/>
          <c:showPercent val="0"/>
          <c:showBubbleSize val="0"/>
        </c:dLbls>
        <c:gapWidth val="300"/>
        <c:axId val="333064072"/>
        <c:axId val="333057512"/>
      </c:barChart>
      <c:lineChart>
        <c:grouping val="standard"/>
        <c:varyColors val="0"/>
        <c:dLbls>
          <c:showLegendKey val="0"/>
          <c:showVal val="0"/>
          <c:showCatName val="0"/>
          <c:showSerName val="0"/>
          <c:showPercent val="0"/>
          <c:showBubbleSize val="0"/>
        </c:dLbls>
        <c:marker val="1"/>
        <c:smooth val="0"/>
        <c:axId val="1006246912"/>
        <c:axId val="1006245600"/>
        <c:extLst>
          <c:ext xmlns:c15="http://schemas.microsoft.com/office/drawing/2012/chart" uri="{02D57815-91ED-43cb-92C2-25804820EDAC}">
            <c15:filteredLineSeries>
              <c15:ser>
                <c:idx val="1"/>
                <c:order val="1"/>
                <c:tx>
                  <c:strRef>
                    <c:extLst>
                      <c:ext uri="{02D57815-91ED-43cb-92C2-25804820EDAC}">
                        <c15:formulaRef>
                          <c15:sqref>'2.5. ábra'!$AM$117:$BQ$117</c15:sqref>
                        </c15:formulaRef>
                      </c:ext>
                    </c:extLst>
                    <c:strCache>
                      <c:ptCount val="31"/>
                      <c:pt idx="0">
                        <c:v>101,60</c:v>
                      </c:pt>
                      <c:pt idx="1">
                        <c:v> 328,55 </c:v>
                      </c:pt>
                    </c:strCache>
                  </c:strRef>
                </c:tx>
                <c:spPr>
                  <a:ln w="28575" cap="rnd">
                    <a:solidFill>
                      <a:schemeClr val="accent2"/>
                    </a:solidFill>
                    <a:round/>
                  </a:ln>
                  <a:effectLst/>
                </c:spPr>
                <c:marker>
                  <c:symbol val="none"/>
                </c:marker>
                <c:cat>
                  <c:numRef>
                    <c:extLst>
                      <c:ext uri="{02D57815-91ED-43cb-92C2-25804820EDAC}">
                        <c15:formulaRef>
                          <c15:sqref>'2.5. ábra'!$AM$113:$BQ$113</c15:sqref>
                        </c15:formulaRef>
                      </c:ext>
                    </c:extLst>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Lit>
                    <c:formatCode>General</c:formatCode>
                    <c:ptCount val="1"/>
                    <c:pt idx="0">
                      <c:v>1</c:v>
                    </c:pt>
                  </c:numLit>
                </c:val>
                <c:smooth val="0"/>
                <c:extLst>
                  <c:ext xmlns:c16="http://schemas.microsoft.com/office/drawing/2014/chart" uri="{C3380CC4-5D6E-409C-BE32-E72D297353CC}">
                    <c16:uniqueId val="{00000001-6209-4B87-B3FF-2BA1796DD811}"/>
                  </c:ext>
                </c:extLst>
              </c15:ser>
            </c15:filteredLineSeries>
          </c:ext>
        </c:extLst>
      </c:lineChart>
      <c:catAx>
        <c:axId val="333064072"/>
        <c:scaling>
          <c:orientation val="minMax"/>
        </c:scaling>
        <c:delete val="0"/>
        <c:axPos val="b"/>
        <c:numFmt formatCode="General" sourceLinked="1"/>
        <c:majorTickMark val="out"/>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57512"/>
        <c:crosses val="autoZero"/>
        <c:auto val="1"/>
        <c:lblAlgn val="ctr"/>
        <c:lblOffset val="100"/>
        <c:noMultiLvlLbl val="0"/>
      </c:catAx>
      <c:valAx>
        <c:axId val="333057512"/>
        <c:scaling>
          <c:orientation val="minMax"/>
          <c:max val="0"/>
          <c:min val="-4.5"/>
        </c:scaling>
        <c:delete val="0"/>
        <c:axPos val="l"/>
        <c:majorGridlines>
          <c:spPr>
            <a:ln w="9525" cap="flat" cmpd="sng" algn="ctr">
              <a:solidFill>
                <a:schemeClr val="bg1">
                  <a:lumMod val="75000"/>
                </a:schemeClr>
              </a:solidFill>
              <a:prstDash val="sysDash"/>
              <a:round/>
            </a:ln>
            <a:effectLst/>
          </c:spPr>
        </c:majorGridlines>
        <c:numFmt formatCode="#,##0.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64072"/>
        <c:crosses val="autoZero"/>
        <c:crossBetween val="between"/>
        <c:majorUnit val="0.5"/>
        <c:minorUnit val="0.5"/>
      </c:valAx>
      <c:valAx>
        <c:axId val="1006245600"/>
        <c:scaling>
          <c:orientation val="minMax"/>
          <c:max val="0"/>
          <c:min val="-4.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lgn="ctr">
              <a:defRPr lang="en-US" sz="1000" b="0" i="0" u="none" strike="noStrike" kern="1200" baseline="0">
                <a:solidFill>
                  <a:schemeClr val="tx1"/>
                </a:solidFill>
                <a:latin typeface="+mn-lt"/>
                <a:ea typeface="+mn-ea"/>
                <a:cs typeface="+mn-cs"/>
              </a:defRPr>
            </a:pPr>
            <a:endParaRPr lang="hu-HU"/>
          </a:p>
        </c:txPr>
        <c:crossAx val="1006246912"/>
        <c:crosses val="max"/>
        <c:crossBetween val="between"/>
      </c:valAx>
      <c:catAx>
        <c:axId val="1006246912"/>
        <c:scaling>
          <c:orientation val="minMax"/>
        </c:scaling>
        <c:delete val="1"/>
        <c:axPos val="b"/>
        <c:numFmt formatCode="General" sourceLinked="1"/>
        <c:majorTickMark val="out"/>
        <c:minorTickMark val="none"/>
        <c:tickLblPos val="nextTo"/>
        <c:crossAx val="1006245600"/>
        <c:crosses val="autoZero"/>
        <c:auto val="1"/>
        <c:lblAlgn val="ctr"/>
        <c:lblOffset val="100"/>
        <c:noMultiLvlLbl val="0"/>
      </c:catAx>
      <c:spPr>
        <a:noFill/>
        <a:ln>
          <a:noFill/>
        </a:ln>
        <a:effectLst/>
      </c:spPr>
    </c:plotArea>
    <c:legend>
      <c:legendPos val="b"/>
      <c:layout>
        <c:manualLayout>
          <c:xMode val="edge"/>
          <c:yMode val="edge"/>
          <c:x val="4.4381923685598733E-3"/>
          <c:y val="0.91709976032999185"/>
          <c:w val="0.24563649320240993"/>
          <c:h val="6.847590985449841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99640375881596"/>
          <c:y val="4.7978430407584621E-2"/>
          <c:w val="0.81571536531765043"/>
          <c:h val="0.68671979986894871"/>
        </c:manualLayout>
      </c:layout>
      <c:barChart>
        <c:barDir val="col"/>
        <c:grouping val="stacked"/>
        <c:varyColors val="0"/>
        <c:ser>
          <c:idx val="0"/>
          <c:order val="0"/>
          <c:tx>
            <c:strRef>
              <c:f>'2.6. ábra'!$AI$76</c:f>
              <c:strCache>
                <c:ptCount val="1"/>
                <c:pt idx="0">
                  <c:v>fogyasztás</c:v>
                </c:pt>
              </c:strCache>
            </c:strRef>
          </c:tx>
          <c:spPr>
            <a:solidFill>
              <a:schemeClr val="accent1"/>
            </a:solidFill>
            <a:ln>
              <a:noFill/>
            </a:ln>
            <a:effectLst/>
          </c:spPr>
          <c:invertIfNegative val="0"/>
          <c:cat>
            <c:numRef>
              <c:f>'2.6. ábra'!$AJ$75:$BN$75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'2.6. ábra'!$AJ$76:$BN$76</c:f>
              <c:numCache>
                <c:formatCode>_(* #,##0.00_);_(* \(#,##0.00\);_(* "-"??_);_(@_)</c:formatCode>
                <c:ptCount val="31"/>
                <c:pt idx="0" formatCode="0.00">
                  <c:v>0</c:v>
                </c:pt>
                <c:pt idx="1">
                  <c:v>-0.19692020011118425</c:v>
                </c:pt>
                <c:pt idx="2" formatCode="General">
                  <c:v>0.12000346618915264</c:v>
                </c:pt>
                <c:pt idx="3" formatCode="General">
                  <c:v>0.11529932138280635</c:v>
                </c:pt>
                <c:pt idx="4" formatCode="General">
                  <c:v>0.11535976371947676</c:v>
                </c:pt>
                <c:pt idx="5" formatCode="General">
                  <c:v>5.277285772250797E-2</c:v>
                </c:pt>
                <c:pt idx="6" formatCode="General">
                  <c:v>-8.1964023645525685E-2</c:v>
                </c:pt>
                <c:pt idx="7" formatCode="General">
                  <c:v>9.1770559323790024E-2</c:v>
                </c:pt>
                <c:pt idx="8" formatCode="General">
                  <c:v>0.17357914289605475</c:v>
                </c:pt>
                <c:pt idx="9" formatCode="General">
                  <c:v>0.17417071944117718</c:v>
                </c:pt>
                <c:pt idx="10" formatCode="General">
                  <c:v>0.16081022463031125</c:v>
                </c:pt>
                <c:pt idx="11" formatCode="General">
                  <c:v>0.22497491961497437</c:v>
                </c:pt>
                <c:pt idx="12" formatCode="General">
                  <c:v>0.16701643324957066</c:v>
                </c:pt>
                <c:pt idx="13" formatCode="General">
                  <c:v>8.8386936124400559E-2</c:v>
                </c:pt>
                <c:pt idx="14" formatCode="General">
                  <c:v>-8.8402838713553908E-2</c:v>
                </c:pt>
                <c:pt idx="15" formatCode="General">
                  <c:v>-0.37250634712099279</c:v>
                </c:pt>
                <c:pt idx="16" formatCode="General">
                  <c:v>-0.5912114741820369</c:v>
                </c:pt>
                <c:pt idx="17" formatCode="General">
                  <c:v>-0.41226845442523774</c:v>
                </c:pt>
                <c:pt idx="18" formatCode="General">
                  <c:v>-0.29520883066595616</c:v>
                </c:pt>
                <c:pt idx="19" formatCode="General">
                  <c:v>-0.20153272898209471</c:v>
                </c:pt>
                <c:pt idx="20" formatCode="General">
                  <c:v>4.9297167667250383E-3</c:v>
                </c:pt>
                <c:pt idx="21" formatCode="General">
                  <c:v>8.3643504451245743E-2</c:v>
                </c:pt>
                <c:pt idx="22" formatCode="General">
                  <c:v>0.21094496718558411</c:v>
                </c:pt>
                <c:pt idx="23" formatCode="General">
                  <c:v>-1.9628568280130702E-2</c:v>
                </c:pt>
                <c:pt idx="24" formatCode="General">
                  <c:v>-5.8845456955403989E-2</c:v>
                </c:pt>
                <c:pt idx="25" formatCode="General">
                  <c:v>-0.13221548859249224</c:v>
                </c:pt>
                <c:pt idx="26" formatCode="General">
                  <c:v>-7.8301070471111928E-2</c:v>
                </c:pt>
                <c:pt idx="27" formatCode="General">
                  <c:v>-0.1369289427167284</c:v>
                </c:pt>
                <c:pt idx="28" formatCode="General">
                  <c:v>-0.18562726810501584</c:v>
                </c:pt>
                <c:pt idx="29" formatCode="General">
                  <c:v>-0.23433822936535431</c:v>
                </c:pt>
                <c:pt idx="30" formatCode="General">
                  <c:v>-0.26840625552935432</c:v>
                </c:pt>
              </c:numCache>
            </c:numRef>
          </c:val>
          <c:extLst>
            <c:ext xmlns:c16="http://schemas.microsoft.com/office/drawing/2014/chart" uri="{C3380CC4-5D6E-409C-BE32-E72D297353CC}">
              <c16:uniqueId val="{00000000-0AA0-4541-8BFC-F8EA8340D4D2}"/>
            </c:ext>
          </c:extLst>
        </c:ser>
        <c:ser>
          <c:idx val="2"/>
          <c:order val="2"/>
          <c:tx>
            <c:strRef>
              <c:f>'2.6. ábra'!$AI$78</c:f>
              <c:strCache>
                <c:ptCount val="1"/>
                <c:pt idx="0">
                  <c:v>nettó export</c:v>
                </c:pt>
              </c:strCache>
            </c:strRef>
          </c:tx>
          <c:spPr>
            <a:solidFill>
              <a:schemeClr val="accent3"/>
            </a:solidFill>
            <a:ln>
              <a:noFill/>
            </a:ln>
            <a:effectLst/>
          </c:spPr>
          <c:invertIfNegative val="0"/>
          <c:cat>
            <c:numRef>
              <c:f>'2.6. ábra'!$AJ$75:$BN$75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'2.6. ábra'!$AJ$78:$BN$78</c:f>
              <c:numCache>
                <c:formatCode>_(* #,##0.00_);_(* \(#,##0.00\);_(* "-"??_);_(@_)</c:formatCode>
                <c:ptCount val="31"/>
                <c:pt idx="0" formatCode="0.00">
                  <c:v>0</c:v>
                </c:pt>
                <c:pt idx="1">
                  <c:v>0.35922383741045993</c:v>
                </c:pt>
                <c:pt idx="2" formatCode="General">
                  <c:v>0.1258118253193018</c:v>
                </c:pt>
                <c:pt idx="3" formatCode="General">
                  <c:v>7.2906709843232442E-2</c:v>
                </c:pt>
                <c:pt idx="4" formatCode="General">
                  <c:v>-3.1629011444033538E-2</c:v>
                </c:pt>
                <c:pt idx="5" formatCode="General">
                  <c:v>-0.24309511347027024</c:v>
                </c:pt>
                <c:pt idx="6" formatCode="General">
                  <c:v>0.376277139906526</c:v>
                </c:pt>
                <c:pt idx="7" formatCode="General">
                  <c:v>0.35385833134686617</c:v>
                </c:pt>
                <c:pt idx="8" formatCode="General">
                  <c:v>0.2503887783669248</c:v>
                </c:pt>
                <c:pt idx="9" formatCode="General">
                  <c:v>0.31366673679196111</c:v>
                </c:pt>
                <c:pt idx="10" formatCode="General">
                  <c:v>0.38457777665504755</c:v>
                </c:pt>
                <c:pt idx="11" formatCode="General">
                  <c:v>0.3089791538617922</c:v>
                </c:pt>
                <c:pt idx="12" formatCode="General">
                  <c:v>0.48206397278530311</c:v>
                </c:pt>
                <c:pt idx="13" formatCode="General">
                  <c:v>0.51284183469158429</c:v>
                </c:pt>
                <c:pt idx="14" formatCode="General">
                  <c:v>0.63172198766278187</c:v>
                </c:pt>
                <c:pt idx="15" formatCode="General">
                  <c:v>0.71935900351748749</c:v>
                </c:pt>
                <c:pt idx="16" formatCode="General">
                  <c:v>1.0073996634684013</c:v>
                </c:pt>
                <c:pt idx="17" formatCode="General">
                  <c:v>0.98259940915982924</c:v>
                </c:pt>
                <c:pt idx="18" formatCode="General">
                  <c:v>0.89289281643842844</c:v>
                </c:pt>
                <c:pt idx="19" formatCode="General">
                  <c:v>0.87545746878840758</c:v>
                </c:pt>
                <c:pt idx="20" formatCode="General">
                  <c:v>0.76463945482960716</c:v>
                </c:pt>
                <c:pt idx="21" formatCode="General">
                  <c:v>0.75997439943963363</c:v>
                </c:pt>
                <c:pt idx="22" formatCode="General">
                  <c:v>0.73644566733542249</c:v>
                </c:pt>
                <c:pt idx="23" formatCode="General">
                  <c:v>0.90299386241222068</c:v>
                </c:pt>
                <c:pt idx="24" formatCode="General">
                  <c:v>0.94586243779477019</c:v>
                </c:pt>
                <c:pt idx="25" formatCode="General">
                  <c:v>1.0207781665055771</c:v>
                </c:pt>
                <c:pt idx="26" formatCode="General">
                  <c:v>0.97354831691879984</c:v>
                </c:pt>
                <c:pt idx="27" formatCode="General">
                  <c:v>0.98467745585195177</c:v>
                </c:pt>
                <c:pt idx="28" formatCode="General">
                  <c:v>1.040919050624759</c:v>
                </c:pt>
                <c:pt idx="29" formatCode="General">
                  <c:v>1.1060595244180531</c:v>
                </c:pt>
                <c:pt idx="30" formatCode="General">
                  <c:v>1.1355286253328316</c:v>
                </c:pt>
              </c:numCache>
            </c:numRef>
          </c:val>
          <c:extLst>
            <c:ext xmlns:c16="http://schemas.microsoft.com/office/drawing/2014/chart" uri="{C3380CC4-5D6E-409C-BE32-E72D297353CC}">
              <c16:uniqueId val="{00000002-0AA0-4541-8BFC-F8EA8340D4D2}"/>
            </c:ext>
          </c:extLst>
        </c:ser>
        <c:ser>
          <c:idx val="3"/>
          <c:order val="3"/>
          <c:tx>
            <c:strRef>
              <c:f>'2.6. ábra'!$AI$79</c:f>
              <c:strCache>
                <c:ptCount val="1"/>
                <c:pt idx="0">
                  <c:v>fizikai</c:v>
                </c:pt>
              </c:strCache>
            </c:strRef>
          </c:tx>
          <c:spPr>
            <a:solidFill>
              <a:schemeClr val="accent4"/>
            </a:solidFill>
            <a:ln>
              <a:noFill/>
            </a:ln>
            <a:effectLst/>
          </c:spPr>
          <c:invertIfNegative val="0"/>
          <c:cat>
            <c:numRef>
              <c:f>'2.6. ábra'!$AJ$75:$BN$75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'2.6. ábra'!$AJ$79:$BN$79</c:f>
              <c:numCache>
                <c:formatCode>General</c:formatCode>
                <c:ptCount val="31"/>
                <c:pt idx="0" formatCode="_-* #\ ##0_-;\-* #\ ##0_-;_-* &quot;-&quot;??_-;_-@_-">
                  <c:v>0</c:v>
                </c:pt>
                <c:pt idx="1">
                  <c:v>1.4355902237372931E-2</c:v>
                </c:pt>
                <c:pt idx="2">
                  <c:v>2.3419632012533498E-2</c:v>
                </c:pt>
                <c:pt idx="3">
                  <c:v>3.0456434177539293E-2</c:v>
                </c:pt>
                <c:pt idx="4">
                  <c:v>3.5462673774699915E-2</c:v>
                </c:pt>
                <c:pt idx="5">
                  <c:v>3.8434844997969897E-2</c:v>
                </c:pt>
                <c:pt idx="6">
                  <c:v>3.9370264031246549E-2</c:v>
                </c:pt>
                <c:pt idx="7">
                  <c:v>3.8262659426790968E-2</c:v>
                </c:pt>
                <c:pt idx="8">
                  <c:v>3.5105883008368366E-2</c:v>
                </c:pt>
                <c:pt idx="9">
                  <c:v>2.98939121334163E-2</c:v>
                </c:pt>
                <c:pt idx="10">
                  <c:v>2.2620849554622069E-2</c:v>
                </c:pt>
                <c:pt idx="11">
                  <c:v>1.4530722299932464E-2</c:v>
                </c:pt>
                <c:pt idx="12">
                  <c:v>3.9374461140218031E-3</c:v>
                </c:pt>
                <c:pt idx="13">
                  <c:v>-1.1294381964144229E-2</c:v>
                </c:pt>
                <c:pt idx="14">
                  <c:v>-3.1019594510472981E-2</c:v>
                </c:pt>
                <c:pt idx="15">
                  <c:v>-5.5099729477214865E-2</c:v>
                </c:pt>
                <c:pt idx="16">
                  <c:v>-8.338785466323051E-2</c:v>
                </c:pt>
                <c:pt idx="17">
                  <c:v>-0.11575624886569491</c:v>
                </c:pt>
                <c:pt idx="18">
                  <c:v>-0.15208403113980973</c:v>
                </c:pt>
                <c:pt idx="19">
                  <c:v>-0.19225405388022532</c:v>
                </c:pt>
                <c:pt idx="20">
                  <c:v>-0.23615004020678398</c:v>
                </c:pt>
                <c:pt idx="21">
                  <c:v>-0.28387292444146395</c:v>
                </c:pt>
                <c:pt idx="22">
                  <c:v>-0.33529686167378392</c:v>
                </c:pt>
                <c:pt idx="23">
                  <c:v>-0.39030886457661618</c:v>
                </c:pt>
                <c:pt idx="24">
                  <c:v>-0.44879850236133612</c:v>
                </c:pt>
                <c:pt idx="25">
                  <c:v>-0.51065653221665785</c:v>
                </c:pt>
                <c:pt idx="26">
                  <c:v>-0.57577689579655367</c:v>
                </c:pt>
                <c:pt idx="27">
                  <c:v>-0.64406295053913709</c:v>
                </c:pt>
                <c:pt idx="28">
                  <c:v>-0.71541424154265565</c:v>
                </c:pt>
                <c:pt idx="29">
                  <c:v>-0.78972749656275321</c:v>
                </c:pt>
                <c:pt idx="30">
                  <c:v>-0.86690090584176094</c:v>
                </c:pt>
              </c:numCache>
            </c:numRef>
          </c:val>
          <c:extLst>
            <c:ext xmlns:c16="http://schemas.microsoft.com/office/drawing/2014/chart" uri="{C3380CC4-5D6E-409C-BE32-E72D297353CC}">
              <c16:uniqueId val="{00000003-0AA0-4541-8BFC-F8EA8340D4D2}"/>
            </c:ext>
          </c:extLst>
        </c:ser>
        <c:dLbls>
          <c:showLegendKey val="0"/>
          <c:showVal val="0"/>
          <c:showCatName val="0"/>
          <c:showSerName val="0"/>
          <c:showPercent val="0"/>
          <c:showBubbleSize val="0"/>
        </c:dLbls>
        <c:gapWidth val="300"/>
        <c:overlap val="100"/>
        <c:axId val="333064072"/>
        <c:axId val="333057512"/>
      </c:barChart>
      <c:barChart>
        <c:barDir val="col"/>
        <c:grouping val="stacked"/>
        <c:varyColors val="0"/>
        <c:ser>
          <c:idx val="1"/>
          <c:order val="1"/>
          <c:tx>
            <c:strRef>
              <c:f>'2.6. ábra'!$AI$77</c:f>
              <c:strCache>
                <c:ptCount val="1"/>
                <c:pt idx="0">
                  <c:v>beruházás</c:v>
                </c:pt>
              </c:strCache>
            </c:strRef>
          </c:tx>
          <c:spPr>
            <a:solidFill>
              <a:schemeClr val="accent2"/>
            </a:solidFill>
            <a:ln>
              <a:noFill/>
            </a:ln>
            <a:effectLst/>
          </c:spPr>
          <c:invertIfNegative val="0"/>
          <c:cat>
            <c:numRef>
              <c:f>'2.6. ábra'!$AJ$75:$BN$75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'2.6. ábra'!$AJ$77:$BN$77</c:f>
              <c:numCache>
                <c:formatCode>_(* #,##0.00_);_(* \(#,##0.00\);_(* "-"??_);_(@_)</c:formatCode>
                <c:ptCount val="31"/>
                <c:pt idx="0" formatCode="0.00">
                  <c:v>0</c:v>
                </c:pt>
                <c:pt idx="1">
                  <c:v>-0.39133532015576</c:v>
                </c:pt>
                <c:pt idx="2" formatCode="General">
                  <c:v>0.36049292687695245</c:v>
                </c:pt>
                <c:pt idx="3" formatCode="General">
                  <c:v>0.47269130088201788</c:v>
                </c:pt>
                <c:pt idx="4" formatCode="General">
                  <c:v>0.8095537685222115</c:v>
                </c:pt>
                <c:pt idx="5" formatCode="General">
                  <c:v>1.4384055236185045</c:v>
                </c:pt>
                <c:pt idx="6" formatCode="General">
                  <c:v>-2.1313548879453092E-2</c:v>
                </c:pt>
                <c:pt idx="7" formatCode="General">
                  <c:v>0.1742250508905506</c:v>
                </c:pt>
                <c:pt idx="8" formatCode="General">
                  <c:v>0.53457902929834866</c:v>
                </c:pt>
                <c:pt idx="9" formatCode="General">
                  <c:v>0.44680880513080068</c:v>
                </c:pt>
                <c:pt idx="10" formatCode="General">
                  <c:v>0.3468336631612261</c:v>
                </c:pt>
                <c:pt idx="11" formatCode="General">
                  <c:v>0.79494603265298192</c:v>
                </c:pt>
                <c:pt idx="12" formatCode="General">
                  <c:v>0.4296759436671207</c:v>
                </c:pt>
                <c:pt idx="13" formatCode="General">
                  <c:v>0.59275362311825419</c:v>
                </c:pt>
                <c:pt idx="14" formatCode="General">
                  <c:v>0.48017147009382793</c:v>
                </c:pt>
                <c:pt idx="15" formatCode="General">
                  <c:v>0.52386886134178046</c:v>
                </c:pt>
                <c:pt idx="16" formatCode="General">
                  <c:v>5.4876283531222841E-2</c:v>
                </c:pt>
                <c:pt idx="17" formatCode="General">
                  <c:v>0.24877037864665316</c:v>
                </c:pt>
                <c:pt idx="18" formatCode="General">
                  <c:v>0.48570724400790144</c:v>
                </c:pt>
                <c:pt idx="19" formatCode="General">
                  <c:v>0.46039129704193704</c:v>
                </c:pt>
                <c:pt idx="20" formatCode="General">
                  <c:v>0.5868673850245536</c:v>
                </c:pt>
                <c:pt idx="21" formatCode="General">
                  <c:v>0.63375509049933254</c:v>
                </c:pt>
                <c:pt idx="22" formatCode="General">
                  <c:v>0.72639637075892927</c:v>
                </c:pt>
                <c:pt idx="23" formatCode="General">
                  <c:v>0.51644384692072987</c:v>
                </c:pt>
                <c:pt idx="24" formatCode="General">
                  <c:v>0.54340757798340267</c:v>
                </c:pt>
                <c:pt idx="25" formatCode="General">
                  <c:v>0.47963216694772159</c:v>
                </c:pt>
                <c:pt idx="26" formatCode="General">
                  <c:v>0.60096410979380899</c:v>
                </c:pt>
                <c:pt idx="27" formatCode="General">
                  <c:v>0.52263324948907797</c:v>
                </c:pt>
                <c:pt idx="28" formatCode="General">
                  <c:v>0.52076668164116346</c:v>
                </c:pt>
                <c:pt idx="29" formatCode="General">
                  <c:v>0.46303732237217732</c:v>
                </c:pt>
                <c:pt idx="30" formatCode="General">
                  <c:v>0.45353802536982024</c:v>
                </c:pt>
              </c:numCache>
            </c:numRef>
          </c:val>
          <c:extLst>
            <c:ext xmlns:c16="http://schemas.microsoft.com/office/drawing/2014/chart" uri="{C3380CC4-5D6E-409C-BE32-E72D297353CC}">
              <c16:uniqueId val="{00000001-0AA0-4541-8BFC-F8EA8340D4D2}"/>
            </c:ext>
          </c:extLst>
        </c:ser>
        <c:dLbls>
          <c:showLegendKey val="0"/>
          <c:showVal val="0"/>
          <c:showCatName val="0"/>
          <c:showSerName val="0"/>
          <c:showPercent val="0"/>
          <c:showBubbleSize val="0"/>
        </c:dLbls>
        <c:gapWidth val="300"/>
        <c:overlap val="100"/>
        <c:axId val="1025655824"/>
        <c:axId val="1025657464"/>
      </c:barChart>
      <c:lineChart>
        <c:grouping val="standard"/>
        <c:varyColors val="0"/>
        <c:ser>
          <c:idx val="4"/>
          <c:order val="4"/>
          <c:tx>
            <c:strRef>
              <c:f>'2.6. ábra'!$AI$80</c:f>
              <c:strCache>
                <c:ptCount val="1"/>
                <c:pt idx="0">
                  <c:v>GDP</c:v>
                </c:pt>
              </c:strCache>
            </c:strRef>
          </c:tx>
          <c:spPr>
            <a:ln w="28575" cap="rnd">
              <a:solidFill>
                <a:schemeClr val="accent5"/>
              </a:solidFill>
              <a:round/>
            </a:ln>
            <a:effectLst/>
          </c:spPr>
          <c:marker>
            <c:symbol val="none"/>
          </c:marker>
          <c:cat>
            <c:strRef>
              <c:f>'2.6. ábra'!$D$10:$AH$11</c:f>
              <c:strCache>
                <c:ptCount val="7"/>
                <c:pt idx="4">
                  <c:v>green bonds</c:v>
                </c:pt>
                <c:pt idx="6">
                  <c:v>orderly transition</c:v>
                </c:pt>
              </c:strCache>
            </c:strRef>
          </c:cat>
          <c:val>
            <c:numRef>
              <c:f>'2.6. ábra'!$AJ$80:$BN$80</c:f>
              <c:numCache>
                <c:formatCode>General</c:formatCode>
                <c:ptCount val="31"/>
                <c:pt idx="0" formatCode="_-* #\ ##0_-;\-* #\ ##0_-;_-* &quot;-&quot;??_-;_-@_-">
                  <c:v>0</c:v>
                </c:pt>
                <c:pt idx="1">
                  <c:v>-0.21467578061911141</c:v>
                </c:pt>
                <c:pt idx="2">
                  <c:v>0.62972785039794044</c:v>
                </c:pt>
                <c:pt idx="3">
                  <c:v>0.69135376628559597</c:v>
                </c:pt>
                <c:pt idx="4">
                  <c:v>0.92874719457235466</c:v>
                </c:pt>
                <c:pt idx="5">
                  <c:v>1.2865181128687122</c:v>
                </c:pt>
                <c:pt idx="6">
                  <c:v>0.31236983141279379</c:v>
                </c:pt>
                <c:pt idx="7">
                  <c:v>0.65811660098799774</c:v>
                </c:pt>
                <c:pt idx="8">
                  <c:v>0.99365283356969658</c:v>
                </c:pt>
                <c:pt idx="9">
                  <c:v>0.96454017349735521</c:v>
                </c:pt>
                <c:pt idx="10">
                  <c:v>0.91484251400120697</c:v>
                </c:pt>
                <c:pt idx="11">
                  <c:v>1.343430828429681</c:v>
                </c:pt>
                <c:pt idx="12">
                  <c:v>1.0826937958160163</c:v>
                </c:pt>
                <c:pt idx="13">
                  <c:v>1.1826880119700949</c:v>
                </c:pt>
                <c:pt idx="14">
                  <c:v>0.99247102453258296</c:v>
                </c:pt>
                <c:pt idx="15">
                  <c:v>0.81562178826106035</c:v>
                </c:pt>
                <c:pt idx="16">
                  <c:v>0.38767661815435672</c:v>
                </c:pt>
                <c:pt idx="17">
                  <c:v>0.70334508451554978</c:v>
                </c:pt>
                <c:pt idx="18">
                  <c:v>0.93130719864056388</c:v>
                </c:pt>
                <c:pt idx="19">
                  <c:v>0.94206198296802457</c:v>
                </c:pt>
                <c:pt idx="20">
                  <c:v>1.1202865164141018</c:v>
                </c:pt>
                <c:pt idx="21">
                  <c:v>1.1935000699487479</c:v>
                </c:pt>
                <c:pt idx="22">
                  <c:v>1.338490143606152</c:v>
                </c:pt>
                <c:pt idx="23">
                  <c:v>1.0095002764762038</c:v>
                </c:pt>
                <c:pt idx="24">
                  <c:v>0.98162605646143275</c:v>
                </c:pt>
                <c:pt idx="25">
                  <c:v>0.8575383126441487</c:v>
                </c:pt>
                <c:pt idx="26">
                  <c:v>0.92043446044494326</c:v>
                </c:pt>
                <c:pt idx="27">
                  <c:v>0.72631881208516424</c:v>
                </c:pt>
                <c:pt idx="28">
                  <c:v>0.66064422261825095</c:v>
                </c:pt>
                <c:pt idx="29">
                  <c:v>0.5450311208621228</c:v>
                </c:pt>
                <c:pt idx="30">
                  <c:v>0.45375948933153665</c:v>
                </c:pt>
              </c:numCache>
            </c:numRef>
          </c:val>
          <c:smooth val="0"/>
          <c:extLst>
            <c:ext xmlns:c16="http://schemas.microsoft.com/office/drawing/2014/chart" uri="{C3380CC4-5D6E-409C-BE32-E72D297353CC}">
              <c16:uniqueId val="{00000004-0AA0-4541-8BFC-F8EA8340D4D2}"/>
            </c:ext>
          </c:extLst>
        </c:ser>
        <c:dLbls>
          <c:showLegendKey val="0"/>
          <c:showVal val="0"/>
          <c:showCatName val="0"/>
          <c:showSerName val="0"/>
          <c:showPercent val="0"/>
          <c:showBubbleSize val="0"/>
        </c:dLbls>
        <c:marker val="1"/>
        <c:smooth val="0"/>
        <c:axId val="333064072"/>
        <c:axId val="333057512"/>
      </c:lineChart>
      <c:catAx>
        <c:axId val="333064072"/>
        <c:scaling>
          <c:orientation val="minMax"/>
        </c:scaling>
        <c:delete val="0"/>
        <c:axPos val="b"/>
        <c:numFmt formatCode="General" sourceLinked="1"/>
        <c:majorTickMark val="out"/>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hu-HU"/>
          </a:p>
        </c:txPr>
        <c:crossAx val="333057512"/>
        <c:crosses val="autoZero"/>
        <c:auto val="1"/>
        <c:lblAlgn val="ctr"/>
        <c:lblOffset val="100"/>
        <c:noMultiLvlLbl val="0"/>
      </c:catAx>
      <c:valAx>
        <c:axId val="333057512"/>
        <c:scaling>
          <c:orientation val="minMax"/>
          <c:max val="2"/>
          <c:min val="-1"/>
        </c:scaling>
        <c:delete val="0"/>
        <c:axPos val="l"/>
        <c:majorGridlines>
          <c:spPr>
            <a:ln w="9525" cap="flat" cmpd="sng" algn="ctr">
              <a:solidFill>
                <a:schemeClr val="bg1">
                  <a:lumMod val="75000"/>
                </a:schemeClr>
              </a:solidFill>
              <a:prstDash val="sysDash"/>
              <a:round/>
            </a:ln>
            <a:effectLst/>
          </c:spPr>
        </c:majorGridlines>
        <c:numFmt formatCode="#,##0.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hu-HU"/>
          </a:p>
        </c:txPr>
        <c:crossAx val="333064072"/>
        <c:crosses val="autoZero"/>
        <c:crossBetween val="between"/>
        <c:majorUnit val="0.5"/>
        <c:minorUnit val="0.5"/>
      </c:valAx>
      <c:valAx>
        <c:axId val="1025657464"/>
        <c:scaling>
          <c:orientation val="minMax"/>
          <c:min val="-1"/>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hu-HU"/>
          </a:p>
        </c:txPr>
        <c:crossAx val="1025655824"/>
        <c:crosses val="max"/>
        <c:crossBetween val="between"/>
      </c:valAx>
      <c:catAx>
        <c:axId val="1025655824"/>
        <c:scaling>
          <c:orientation val="minMax"/>
        </c:scaling>
        <c:delete val="1"/>
        <c:axPos val="b"/>
        <c:numFmt formatCode="General" sourceLinked="1"/>
        <c:majorTickMark val="out"/>
        <c:minorTickMark val="none"/>
        <c:tickLblPos val="nextTo"/>
        <c:crossAx val="1025657464"/>
        <c:crosses val="autoZero"/>
        <c:auto val="1"/>
        <c:lblAlgn val="ctr"/>
        <c:lblOffset val="100"/>
        <c:noMultiLvlLbl val="0"/>
      </c:catAx>
      <c:spPr>
        <a:noFill/>
        <a:ln>
          <a:noFill/>
        </a:ln>
        <a:effectLst/>
      </c:spPr>
    </c:plotArea>
    <c:legend>
      <c:legendPos val="b"/>
      <c:layout>
        <c:manualLayout>
          <c:xMode val="edge"/>
          <c:yMode val="edge"/>
          <c:x val="0"/>
          <c:y val="0.84364821940110024"/>
          <c:w val="0.99539701971792183"/>
          <c:h val="0.1486021533590210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lgn="ctr">
        <a:defRPr lang="en-US" sz="1000" b="0" i="0" u="none" strike="noStrike" kern="1200" baseline="0">
          <a:solidFill>
            <a:schemeClr val="tx1"/>
          </a:solidFill>
          <a:latin typeface="+mn-lt"/>
          <a:ea typeface="+mn-ea"/>
          <a:cs typeface="+mn-cs"/>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'1.1. ábra'!$A$24</c:f>
              <c:strCache>
                <c:ptCount val="1"/>
                <c:pt idx="0">
                  <c:v>Hungary</c:v>
                </c:pt>
              </c:strCache>
            </c:strRef>
          </c:tx>
          <c:spPr>
            <a:ln w="28575" cap="rnd">
              <a:solidFill>
                <a:schemeClr val="accent1"/>
              </a:solidFill>
              <a:round/>
            </a:ln>
            <a:effectLst/>
          </c:spPr>
          <c:marker>
            <c:symbol val="diamond"/>
            <c:size val="13"/>
            <c:spPr>
              <a:solidFill>
                <a:schemeClr val="accent3"/>
              </a:solidFill>
              <a:ln w="9525">
                <a:noFill/>
              </a:ln>
              <a:effectLst/>
            </c:spPr>
          </c:marker>
          <c:cat>
            <c:strRef>
              <c:f>'1.1. ábra'!$B$23:$O$23</c:f>
              <c:strCache>
                <c:ptCount val="14"/>
                <c:pt idx="0">
                  <c:v>New finnancial model</c:v>
                </c:pt>
                <c:pt idx="1">
                  <c:v>Activation of household savings</c:v>
                </c:pt>
                <c:pt idx="2">
                  <c:v>KKV strategy</c:v>
                </c:pt>
                <c:pt idx="3">
                  <c:v>External economy and economic structure</c:v>
                </c:pt>
                <c:pt idx="4">
                  <c:v>labor market</c:v>
                </c:pt>
                <c:pt idx="5">
                  <c:v>Territorial and social </c:v>
                </c:pt>
                <c:pt idx="6">
                  <c:v>Family friendly program</c:v>
                </c:pt>
                <c:pt idx="7">
                  <c:v>Healthy society</c:v>
                </c:pt>
                <c:pt idx="8">
                  <c:v>Knowledge - based society</c:v>
                </c:pt>
                <c:pt idx="9">
                  <c:v>Research - development and innovation</c:v>
                </c:pt>
                <c:pt idx="10">
                  <c:v>Governmental effectiveness</c:v>
                </c:pt>
                <c:pt idx="11">
                  <c:v>Modern Infrastructure</c:v>
                </c:pt>
                <c:pt idx="12">
                  <c:v>Competitive energy consumption</c:v>
                </c:pt>
                <c:pt idx="13">
                  <c:v>Green economy</c:v>
                </c:pt>
              </c:strCache>
            </c:strRef>
          </c:cat>
          <c:val>
            <c:numRef>
              <c:f>'1.1. ábra'!$B$24:$O$24</c:f>
              <c:numCache>
                <c:formatCode>#\ ##0.0</c:formatCode>
                <c:ptCount val="14"/>
                <c:pt idx="0">
                  <c:v>42.97521692906161</c:v>
                </c:pt>
                <c:pt idx="1">
                  <c:v>48.243178354333672</c:v>
                </c:pt>
                <c:pt idx="2">
                  <c:v>51.426330540567243</c:v>
                </c:pt>
                <c:pt idx="3">
                  <c:v>43.887036443112592</c:v>
                </c:pt>
                <c:pt idx="4">
                  <c:v>62.079308139009115</c:v>
                </c:pt>
                <c:pt idx="5">
                  <c:v>70.432847655694403</c:v>
                </c:pt>
                <c:pt idx="6">
                  <c:v>41.65312274804571</c:v>
                </c:pt>
                <c:pt idx="7">
                  <c:v>39.912615659379256</c:v>
                </c:pt>
                <c:pt idx="8">
                  <c:v>31.066363934796378</c:v>
                </c:pt>
                <c:pt idx="9">
                  <c:v>32.293185119037894</c:v>
                </c:pt>
                <c:pt idx="10">
                  <c:v>58.784253182317315</c:v>
                </c:pt>
                <c:pt idx="11">
                  <c:v>56.333758611140155</c:v>
                </c:pt>
                <c:pt idx="12">
                  <c:v>37.515371919862872</c:v>
                </c:pt>
                <c:pt idx="13">
                  <c:v>49.327354171817859</c:v>
                </c:pt>
              </c:numCache>
            </c:numRef>
          </c:val>
          <c:extLst>
            <c:ext xmlns:c16="http://schemas.microsoft.com/office/drawing/2014/chart" uri="{C3380CC4-5D6E-409C-BE32-E72D297353CC}">
              <c16:uniqueId val="{00000000-F537-4318-9C88-9FE35D792CD2}"/>
            </c:ext>
          </c:extLst>
        </c:ser>
        <c:ser>
          <c:idx val="1"/>
          <c:order val="1"/>
          <c:tx>
            <c:strRef>
              <c:f>'1.1. ábra'!$A$25</c:f>
              <c:strCache>
                <c:ptCount val="1"/>
                <c:pt idx="0">
                  <c:v>EU average</c:v>
                </c:pt>
              </c:strCache>
            </c:strRef>
          </c:tx>
          <c:spPr>
            <a:ln w="28575" cap="rnd">
              <a:solidFill>
                <a:schemeClr val="accent2"/>
              </a:solidFill>
              <a:round/>
            </a:ln>
            <a:effectLst/>
          </c:spPr>
          <c:marker>
            <c:symbol val="diamond"/>
            <c:size val="13"/>
            <c:spPr>
              <a:solidFill>
                <a:schemeClr val="tx2"/>
              </a:solidFill>
              <a:ln w="9525">
                <a:noFill/>
              </a:ln>
              <a:effectLst/>
            </c:spPr>
          </c:marker>
          <c:cat>
            <c:strRef>
              <c:f>'1.1. ábra'!$B$23:$O$23</c:f>
              <c:strCache>
                <c:ptCount val="14"/>
                <c:pt idx="0">
                  <c:v>New finnancial model</c:v>
                </c:pt>
                <c:pt idx="1">
                  <c:v>Activation of household savings</c:v>
                </c:pt>
                <c:pt idx="2">
                  <c:v>KKV strategy</c:v>
                </c:pt>
                <c:pt idx="3">
                  <c:v>External economy and economic structure</c:v>
                </c:pt>
                <c:pt idx="4">
                  <c:v>labor market</c:v>
                </c:pt>
                <c:pt idx="5">
                  <c:v>Territorial and social </c:v>
                </c:pt>
                <c:pt idx="6">
                  <c:v>Family friendly program</c:v>
                </c:pt>
                <c:pt idx="7">
                  <c:v>Healthy society</c:v>
                </c:pt>
                <c:pt idx="8">
                  <c:v>Knowledge - based society</c:v>
                </c:pt>
                <c:pt idx="9">
                  <c:v>Research - development and innovation</c:v>
                </c:pt>
                <c:pt idx="10">
                  <c:v>Governmental effectiveness</c:v>
                </c:pt>
                <c:pt idx="11">
                  <c:v>Modern Infrastructure</c:v>
                </c:pt>
                <c:pt idx="12">
                  <c:v>Competitive energy consumption</c:v>
                </c:pt>
                <c:pt idx="13">
                  <c:v>Green economy</c:v>
                </c:pt>
              </c:strCache>
            </c:strRef>
          </c:cat>
          <c:val>
            <c:numRef>
              <c:f>'1.1. ábra'!$B$25:$O$25</c:f>
              <c:numCache>
                <c:formatCode>#\ ##0.0</c:formatCode>
                <c:ptCount val="14"/>
                <c:pt idx="0">
                  <c:v>55.393939163700125</c:v>
                </c:pt>
                <c:pt idx="1">
                  <c:v>38.115781770256909</c:v>
                </c:pt>
                <c:pt idx="2">
                  <c:v>53.028011190175178</c:v>
                </c:pt>
                <c:pt idx="3">
                  <c:v>46.242876982048919</c:v>
                </c:pt>
                <c:pt idx="4">
                  <c:v>62.933709125942286</c:v>
                </c:pt>
                <c:pt idx="5">
                  <c:v>59.408284504923806</c:v>
                </c:pt>
                <c:pt idx="6">
                  <c:v>47.885882761898138</c:v>
                </c:pt>
                <c:pt idx="7">
                  <c:v>59.155163788143462</c:v>
                </c:pt>
                <c:pt idx="8">
                  <c:v>47.55345873705113</c:v>
                </c:pt>
                <c:pt idx="9">
                  <c:v>42.764321596590023</c:v>
                </c:pt>
                <c:pt idx="10">
                  <c:v>66.124172682550082</c:v>
                </c:pt>
                <c:pt idx="11">
                  <c:v>52.594495690418483</c:v>
                </c:pt>
                <c:pt idx="12">
                  <c:v>44.676173539727444</c:v>
                </c:pt>
                <c:pt idx="13">
                  <c:v>50.015927822686066</c:v>
                </c:pt>
              </c:numCache>
            </c:numRef>
          </c:val>
          <c:extLst>
            <c:ext xmlns:c16="http://schemas.microsoft.com/office/drawing/2014/chart" uri="{C3380CC4-5D6E-409C-BE32-E72D297353CC}">
              <c16:uniqueId val="{00000001-F537-4318-9C88-9FE35D792CD2}"/>
            </c:ext>
          </c:extLst>
        </c:ser>
        <c:ser>
          <c:idx val="2"/>
          <c:order val="2"/>
          <c:tx>
            <c:strRef>
              <c:f>'1.1. ábra'!$A$26</c:f>
              <c:strCache>
                <c:ptCount val="1"/>
                <c:pt idx="0">
                  <c:v>V3 average</c:v>
                </c:pt>
              </c:strCache>
            </c:strRef>
          </c:tx>
          <c:spPr>
            <a:ln w="28575" cap="rnd">
              <a:solidFill>
                <a:schemeClr val="accent3"/>
              </a:solidFill>
              <a:round/>
            </a:ln>
            <a:effectLst/>
          </c:spPr>
          <c:marker>
            <c:symbol val="diamond"/>
            <c:size val="13"/>
            <c:spPr>
              <a:solidFill>
                <a:schemeClr val="accent1"/>
              </a:solidFill>
              <a:ln w="9525">
                <a:noFill/>
              </a:ln>
              <a:effectLst/>
            </c:spPr>
          </c:marker>
          <c:cat>
            <c:strRef>
              <c:f>'1.1. ábra'!$B$23:$O$23</c:f>
              <c:strCache>
                <c:ptCount val="14"/>
                <c:pt idx="0">
                  <c:v>New finnancial model</c:v>
                </c:pt>
                <c:pt idx="1">
                  <c:v>Activation of household savings</c:v>
                </c:pt>
                <c:pt idx="2">
                  <c:v>KKV strategy</c:v>
                </c:pt>
                <c:pt idx="3">
                  <c:v>External economy and economic structure</c:v>
                </c:pt>
                <c:pt idx="4">
                  <c:v>labor market</c:v>
                </c:pt>
                <c:pt idx="5">
                  <c:v>Territorial and social </c:v>
                </c:pt>
                <c:pt idx="6">
                  <c:v>Family friendly program</c:v>
                </c:pt>
                <c:pt idx="7">
                  <c:v>Healthy society</c:v>
                </c:pt>
                <c:pt idx="8">
                  <c:v>Knowledge - based society</c:v>
                </c:pt>
                <c:pt idx="9">
                  <c:v>Research - development and innovation</c:v>
                </c:pt>
                <c:pt idx="10">
                  <c:v>Governmental effectiveness</c:v>
                </c:pt>
                <c:pt idx="11">
                  <c:v>Modern Infrastructure</c:v>
                </c:pt>
                <c:pt idx="12">
                  <c:v>Competitive energy consumption</c:v>
                </c:pt>
                <c:pt idx="13">
                  <c:v>Green economy</c:v>
                </c:pt>
              </c:strCache>
            </c:strRef>
          </c:cat>
          <c:val>
            <c:numRef>
              <c:f>'1.1. ábra'!$B$26:$O$26</c:f>
              <c:numCache>
                <c:formatCode>#\ ##0.0</c:formatCode>
                <c:ptCount val="14"/>
                <c:pt idx="0">
                  <c:v>52.061935347510484</c:v>
                </c:pt>
                <c:pt idx="1">
                  <c:v>25.076501117977099</c:v>
                </c:pt>
                <c:pt idx="2">
                  <c:v>49.03395616624146</c:v>
                </c:pt>
                <c:pt idx="3">
                  <c:v>43.237990124798749</c:v>
                </c:pt>
                <c:pt idx="4">
                  <c:v>59.952435788417553</c:v>
                </c:pt>
                <c:pt idx="5">
                  <c:v>66.834315285421113</c:v>
                </c:pt>
                <c:pt idx="6">
                  <c:v>43.492237169669188</c:v>
                </c:pt>
                <c:pt idx="7">
                  <c:v>46.686577477590902</c:v>
                </c:pt>
                <c:pt idx="8">
                  <c:v>44.958588754164943</c:v>
                </c:pt>
                <c:pt idx="9">
                  <c:v>29.297868059636489</c:v>
                </c:pt>
                <c:pt idx="10">
                  <c:v>58.009050993520987</c:v>
                </c:pt>
                <c:pt idx="11">
                  <c:v>51.665492946743434</c:v>
                </c:pt>
                <c:pt idx="12">
                  <c:v>29.780796271826187</c:v>
                </c:pt>
                <c:pt idx="13">
                  <c:v>39.626804570799671</c:v>
                </c:pt>
              </c:numCache>
            </c:numRef>
          </c:val>
          <c:extLst>
            <c:ext xmlns:c16="http://schemas.microsoft.com/office/drawing/2014/chart" uri="{C3380CC4-5D6E-409C-BE32-E72D297353CC}">
              <c16:uniqueId val="{00000002-F537-4318-9C88-9FE35D792CD2}"/>
            </c:ext>
          </c:extLst>
        </c:ser>
        <c:dLbls>
          <c:showLegendKey val="0"/>
          <c:showVal val="0"/>
          <c:showCatName val="0"/>
          <c:showSerName val="0"/>
          <c:showPercent val="0"/>
          <c:showBubbleSize val="0"/>
        </c:dLbls>
        <c:axId val="587225576"/>
        <c:axId val="587228856"/>
      </c:radarChart>
      <c:catAx>
        <c:axId val="587225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87228856"/>
        <c:crosses val="autoZero"/>
        <c:auto val="1"/>
        <c:lblAlgn val="ctr"/>
        <c:lblOffset val="100"/>
        <c:noMultiLvlLbl val="0"/>
      </c:catAx>
      <c:valAx>
        <c:axId val="587228856"/>
        <c:scaling>
          <c:orientation val="minMax"/>
          <c:max val="80"/>
          <c:min val="20"/>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87225576"/>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63766185158136"/>
          <c:y val="4.4079228468534459E-2"/>
          <c:w val="0.81571536531765043"/>
          <c:h val="0.68671979986894871"/>
        </c:manualLayout>
      </c:layout>
      <c:barChart>
        <c:barDir val="col"/>
        <c:grouping val="stacked"/>
        <c:varyColors val="0"/>
        <c:ser>
          <c:idx val="0"/>
          <c:order val="0"/>
          <c:tx>
            <c:strRef>
              <c:f>'2.6. ábra'!$AI$83</c:f>
              <c:strCache>
                <c:ptCount val="1"/>
                <c:pt idx="0">
                  <c:v>consumption</c:v>
                </c:pt>
              </c:strCache>
            </c:strRef>
          </c:tx>
          <c:spPr>
            <a:solidFill>
              <a:schemeClr val="accent1"/>
            </a:solidFill>
            <a:ln>
              <a:noFill/>
            </a:ln>
            <a:effectLst/>
          </c:spPr>
          <c:invertIfNegative val="0"/>
          <c:cat>
            <c:numRef>
              <c:f>'2.6. ábra'!$AJ$75:$BN$75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'2.6. ábra'!$AJ$83:$BN$83</c:f>
              <c:numCache>
                <c:formatCode>_(* #,##0.00_);_(* \(#,##0.00\);_(* "-"??_);_(@_)</c:formatCode>
                <c:ptCount val="31"/>
                <c:pt idx="0" formatCode="0.00">
                  <c:v>0</c:v>
                </c:pt>
                <c:pt idx="1">
                  <c:v>-0.19692020011118425</c:v>
                </c:pt>
                <c:pt idx="2" formatCode="General">
                  <c:v>0.12000346618915264</c:v>
                </c:pt>
                <c:pt idx="3" formatCode="General">
                  <c:v>0.11529932138280635</c:v>
                </c:pt>
                <c:pt idx="4" formatCode="General">
                  <c:v>0.11535976371947676</c:v>
                </c:pt>
                <c:pt idx="5" formatCode="General">
                  <c:v>5.277285772250797E-2</c:v>
                </c:pt>
                <c:pt idx="6" formatCode="General">
                  <c:v>-8.1964023645525685E-2</c:v>
                </c:pt>
                <c:pt idx="7" formatCode="General">
                  <c:v>9.1770559323790024E-2</c:v>
                </c:pt>
                <c:pt idx="8" formatCode="General">
                  <c:v>0.17357914289605475</c:v>
                </c:pt>
                <c:pt idx="9" formatCode="General">
                  <c:v>0.17417071944117718</c:v>
                </c:pt>
                <c:pt idx="10" formatCode="General">
                  <c:v>0.16081022463031125</c:v>
                </c:pt>
                <c:pt idx="11" formatCode="General">
                  <c:v>0.22497491961497437</c:v>
                </c:pt>
                <c:pt idx="12" formatCode="General">
                  <c:v>0.16701643324957066</c:v>
                </c:pt>
                <c:pt idx="13" formatCode="General">
                  <c:v>8.8386936124400559E-2</c:v>
                </c:pt>
                <c:pt idx="14" formatCode="General">
                  <c:v>-8.8402838713553908E-2</c:v>
                </c:pt>
                <c:pt idx="15" formatCode="General">
                  <c:v>-0.37250634712099279</c:v>
                </c:pt>
                <c:pt idx="16" formatCode="General">
                  <c:v>-0.5912114741820369</c:v>
                </c:pt>
                <c:pt idx="17" formatCode="General">
                  <c:v>-0.41226845442523774</c:v>
                </c:pt>
                <c:pt idx="18" formatCode="General">
                  <c:v>-0.29520883066595616</c:v>
                </c:pt>
                <c:pt idx="19" formatCode="General">
                  <c:v>-0.20153272898209471</c:v>
                </c:pt>
                <c:pt idx="20" formatCode="General">
                  <c:v>4.9297167667250383E-3</c:v>
                </c:pt>
                <c:pt idx="21" formatCode="General">
                  <c:v>8.3643504451245743E-2</c:v>
                </c:pt>
                <c:pt idx="22" formatCode="General">
                  <c:v>0.21094496718558411</c:v>
                </c:pt>
                <c:pt idx="23" formatCode="General">
                  <c:v>-1.9628568280130702E-2</c:v>
                </c:pt>
                <c:pt idx="24" formatCode="General">
                  <c:v>-5.8845456955403989E-2</c:v>
                </c:pt>
                <c:pt idx="25" formatCode="General">
                  <c:v>-0.13221548859249224</c:v>
                </c:pt>
                <c:pt idx="26" formatCode="General">
                  <c:v>-7.8301070471111928E-2</c:v>
                </c:pt>
                <c:pt idx="27" formatCode="General">
                  <c:v>-0.1369289427167284</c:v>
                </c:pt>
                <c:pt idx="28" formatCode="General">
                  <c:v>-0.18562726810501584</c:v>
                </c:pt>
                <c:pt idx="29" formatCode="General">
                  <c:v>-0.23433822936535431</c:v>
                </c:pt>
                <c:pt idx="30" formatCode="General">
                  <c:v>-0.26840625552935432</c:v>
                </c:pt>
              </c:numCache>
            </c:numRef>
          </c:val>
          <c:extLst>
            <c:ext xmlns:c16="http://schemas.microsoft.com/office/drawing/2014/chart" uri="{C3380CC4-5D6E-409C-BE32-E72D297353CC}">
              <c16:uniqueId val="{00000000-073E-4613-8941-077BAD07B85F}"/>
            </c:ext>
          </c:extLst>
        </c:ser>
        <c:ser>
          <c:idx val="2"/>
          <c:order val="2"/>
          <c:tx>
            <c:strRef>
              <c:f>'2.6. ábra'!$AI$85</c:f>
              <c:strCache>
                <c:ptCount val="1"/>
                <c:pt idx="0">
                  <c:v>net export</c:v>
                </c:pt>
              </c:strCache>
            </c:strRef>
          </c:tx>
          <c:spPr>
            <a:solidFill>
              <a:schemeClr val="accent3"/>
            </a:solidFill>
            <a:ln>
              <a:noFill/>
            </a:ln>
            <a:effectLst/>
          </c:spPr>
          <c:invertIfNegative val="0"/>
          <c:cat>
            <c:numRef>
              <c:f>'2.6. ábra'!$AJ$75:$BN$75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'2.6. ábra'!$AJ$85:$BN$85</c:f>
              <c:numCache>
                <c:formatCode>_(* #,##0.00_);_(* \(#,##0.00\);_(* "-"??_);_(@_)</c:formatCode>
                <c:ptCount val="31"/>
                <c:pt idx="0" formatCode="0.00">
                  <c:v>0</c:v>
                </c:pt>
                <c:pt idx="1">
                  <c:v>0.35922383741045993</c:v>
                </c:pt>
                <c:pt idx="2" formatCode="General">
                  <c:v>0.1258118253193018</c:v>
                </c:pt>
                <c:pt idx="3" formatCode="General">
                  <c:v>7.2906709843232442E-2</c:v>
                </c:pt>
                <c:pt idx="4" formatCode="General">
                  <c:v>-3.1629011444033538E-2</c:v>
                </c:pt>
                <c:pt idx="5" formatCode="General">
                  <c:v>-0.24309511347027024</c:v>
                </c:pt>
                <c:pt idx="6" formatCode="General">
                  <c:v>0.376277139906526</c:v>
                </c:pt>
                <c:pt idx="7" formatCode="General">
                  <c:v>0.35385833134686617</c:v>
                </c:pt>
                <c:pt idx="8" formatCode="General">
                  <c:v>0.2503887783669248</c:v>
                </c:pt>
                <c:pt idx="9" formatCode="General">
                  <c:v>0.31366673679196111</c:v>
                </c:pt>
                <c:pt idx="10" formatCode="General">
                  <c:v>0.38457777665504755</c:v>
                </c:pt>
                <c:pt idx="11" formatCode="General">
                  <c:v>0.3089791538617922</c:v>
                </c:pt>
                <c:pt idx="12" formatCode="General">
                  <c:v>0.48206397278530311</c:v>
                </c:pt>
                <c:pt idx="13" formatCode="General">
                  <c:v>0.51284183469158429</c:v>
                </c:pt>
                <c:pt idx="14" formatCode="General">
                  <c:v>0.63172198766278187</c:v>
                </c:pt>
                <c:pt idx="15" formatCode="General">
                  <c:v>0.71935900351748749</c:v>
                </c:pt>
                <c:pt idx="16" formatCode="General">
                  <c:v>1.0073996634684013</c:v>
                </c:pt>
                <c:pt idx="17" formatCode="General">
                  <c:v>0.98259940915982924</c:v>
                </c:pt>
                <c:pt idx="18" formatCode="General">
                  <c:v>0.89289281643842844</c:v>
                </c:pt>
                <c:pt idx="19" formatCode="General">
                  <c:v>0.87545746878840758</c:v>
                </c:pt>
                <c:pt idx="20" formatCode="General">
                  <c:v>0.76463945482960716</c:v>
                </c:pt>
                <c:pt idx="21" formatCode="General">
                  <c:v>0.75997439943963363</c:v>
                </c:pt>
                <c:pt idx="22" formatCode="General">
                  <c:v>0.73644566733542249</c:v>
                </c:pt>
                <c:pt idx="23" formatCode="General">
                  <c:v>0.90299386241222068</c:v>
                </c:pt>
                <c:pt idx="24" formatCode="General">
                  <c:v>0.94586243779477019</c:v>
                </c:pt>
                <c:pt idx="25" formatCode="General">
                  <c:v>1.0207781665055771</c:v>
                </c:pt>
                <c:pt idx="26" formatCode="General">
                  <c:v>0.97354831691879984</c:v>
                </c:pt>
                <c:pt idx="27" formatCode="General">
                  <c:v>0.98467745585195177</c:v>
                </c:pt>
                <c:pt idx="28" formatCode="General">
                  <c:v>1.040919050624759</c:v>
                </c:pt>
                <c:pt idx="29" formatCode="General">
                  <c:v>1.1060595244180531</c:v>
                </c:pt>
                <c:pt idx="30" formatCode="General">
                  <c:v>1.1355286253328316</c:v>
                </c:pt>
              </c:numCache>
            </c:numRef>
          </c:val>
          <c:extLst>
            <c:ext xmlns:c16="http://schemas.microsoft.com/office/drawing/2014/chart" uri="{C3380CC4-5D6E-409C-BE32-E72D297353CC}">
              <c16:uniqueId val="{00000002-073E-4613-8941-077BAD07B85F}"/>
            </c:ext>
          </c:extLst>
        </c:ser>
        <c:ser>
          <c:idx val="3"/>
          <c:order val="3"/>
          <c:tx>
            <c:strRef>
              <c:f>'2.6. ábra'!$AI$86</c:f>
              <c:strCache>
                <c:ptCount val="1"/>
                <c:pt idx="0">
                  <c:v> physical </c:v>
                </c:pt>
              </c:strCache>
            </c:strRef>
          </c:tx>
          <c:spPr>
            <a:solidFill>
              <a:schemeClr val="accent4"/>
            </a:solidFill>
            <a:ln>
              <a:noFill/>
            </a:ln>
            <a:effectLst/>
          </c:spPr>
          <c:invertIfNegative val="0"/>
          <c:cat>
            <c:numRef>
              <c:f>'2.6. ábra'!$AJ$75:$BN$75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'2.6. ábra'!$AJ$86:$BN$86</c:f>
              <c:numCache>
                <c:formatCode>General</c:formatCode>
                <c:ptCount val="31"/>
                <c:pt idx="0" formatCode="_-* #\ ##0_-;\-* #\ ##0_-;_-* &quot;-&quot;??_-;_-@_-">
                  <c:v>0</c:v>
                </c:pt>
                <c:pt idx="1">
                  <c:v>1.4355902237372931E-2</c:v>
                </c:pt>
                <c:pt idx="2">
                  <c:v>2.3419632012533498E-2</c:v>
                </c:pt>
                <c:pt idx="3">
                  <c:v>3.0456434177539293E-2</c:v>
                </c:pt>
                <c:pt idx="4">
                  <c:v>3.5462673774699915E-2</c:v>
                </c:pt>
                <c:pt idx="5">
                  <c:v>3.8434844997969897E-2</c:v>
                </c:pt>
                <c:pt idx="6">
                  <c:v>3.9370264031246549E-2</c:v>
                </c:pt>
                <c:pt idx="7">
                  <c:v>3.8262659426790968E-2</c:v>
                </c:pt>
                <c:pt idx="8">
                  <c:v>3.5105883008368366E-2</c:v>
                </c:pt>
                <c:pt idx="9">
                  <c:v>2.98939121334163E-2</c:v>
                </c:pt>
                <c:pt idx="10">
                  <c:v>2.2620849554622069E-2</c:v>
                </c:pt>
                <c:pt idx="11">
                  <c:v>1.4530722299932464E-2</c:v>
                </c:pt>
                <c:pt idx="12">
                  <c:v>3.9374461140218031E-3</c:v>
                </c:pt>
                <c:pt idx="13">
                  <c:v>-1.1294381964144229E-2</c:v>
                </c:pt>
                <c:pt idx="14">
                  <c:v>-3.1019594510472981E-2</c:v>
                </c:pt>
                <c:pt idx="15">
                  <c:v>-5.5099729477214865E-2</c:v>
                </c:pt>
                <c:pt idx="16">
                  <c:v>-8.338785466323051E-2</c:v>
                </c:pt>
                <c:pt idx="17">
                  <c:v>-0.11575624886569491</c:v>
                </c:pt>
                <c:pt idx="18">
                  <c:v>-0.15208403113980973</c:v>
                </c:pt>
                <c:pt idx="19">
                  <c:v>-0.19225405388022532</c:v>
                </c:pt>
                <c:pt idx="20">
                  <c:v>-0.23615004020678398</c:v>
                </c:pt>
                <c:pt idx="21">
                  <c:v>-0.28387292444146395</c:v>
                </c:pt>
                <c:pt idx="22">
                  <c:v>-0.33529686167378392</c:v>
                </c:pt>
                <c:pt idx="23">
                  <c:v>-0.39030886457661618</c:v>
                </c:pt>
                <c:pt idx="24">
                  <c:v>-0.44879850236133612</c:v>
                </c:pt>
                <c:pt idx="25">
                  <c:v>-0.51065653221665785</c:v>
                </c:pt>
                <c:pt idx="26">
                  <c:v>-0.57577689579655367</c:v>
                </c:pt>
                <c:pt idx="27">
                  <c:v>-0.64406295053913709</c:v>
                </c:pt>
                <c:pt idx="28">
                  <c:v>-0.71541424154265565</c:v>
                </c:pt>
                <c:pt idx="29">
                  <c:v>-0.78972749656275321</c:v>
                </c:pt>
                <c:pt idx="30">
                  <c:v>-0.86690090584176094</c:v>
                </c:pt>
              </c:numCache>
            </c:numRef>
          </c:val>
          <c:extLst>
            <c:ext xmlns:c16="http://schemas.microsoft.com/office/drawing/2014/chart" uri="{C3380CC4-5D6E-409C-BE32-E72D297353CC}">
              <c16:uniqueId val="{00000003-073E-4613-8941-077BAD07B85F}"/>
            </c:ext>
          </c:extLst>
        </c:ser>
        <c:dLbls>
          <c:showLegendKey val="0"/>
          <c:showVal val="0"/>
          <c:showCatName val="0"/>
          <c:showSerName val="0"/>
          <c:showPercent val="0"/>
          <c:showBubbleSize val="0"/>
        </c:dLbls>
        <c:gapWidth val="300"/>
        <c:overlap val="100"/>
        <c:axId val="333064072"/>
        <c:axId val="333057512"/>
      </c:barChart>
      <c:barChart>
        <c:barDir val="col"/>
        <c:grouping val="stacked"/>
        <c:varyColors val="0"/>
        <c:ser>
          <c:idx val="1"/>
          <c:order val="1"/>
          <c:tx>
            <c:strRef>
              <c:f>'2.6. ábra'!$AI$84</c:f>
              <c:strCache>
                <c:ptCount val="1"/>
                <c:pt idx="0">
                  <c:v>investment</c:v>
                </c:pt>
              </c:strCache>
            </c:strRef>
          </c:tx>
          <c:spPr>
            <a:solidFill>
              <a:schemeClr val="accent2"/>
            </a:solidFill>
            <a:ln>
              <a:noFill/>
            </a:ln>
            <a:effectLst/>
          </c:spPr>
          <c:invertIfNegative val="0"/>
          <c:cat>
            <c:numRef>
              <c:f>'2.6. ábra'!$AJ$75:$BN$75</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'2.6. ábra'!$AJ$84:$BN$84</c:f>
              <c:numCache>
                <c:formatCode>_(* #,##0.00_);_(* \(#,##0.00\);_(* "-"??_);_(@_)</c:formatCode>
                <c:ptCount val="31"/>
                <c:pt idx="0" formatCode="0.00">
                  <c:v>0</c:v>
                </c:pt>
                <c:pt idx="1">
                  <c:v>-0.39133532015576</c:v>
                </c:pt>
                <c:pt idx="2" formatCode="General">
                  <c:v>0.36049292687695245</c:v>
                </c:pt>
                <c:pt idx="3" formatCode="General">
                  <c:v>0.47269130088201788</c:v>
                </c:pt>
                <c:pt idx="4" formatCode="General">
                  <c:v>0.8095537685222115</c:v>
                </c:pt>
                <c:pt idx="5" formatCode="General">
                  <c:v>1.4384055236185045</c:v>
                </c:pt>
                <c:pt idx="6" formatCode="General">
                  <c:v>-2.1313548879453092E-2</c:v>
                </c:pt>
                <c:pt idx="7" formatCode="General">
                  <c:v>0.1742250508905506</c:v>
                </c:pt>
                <c:pt idx="8" formatCode="General">
                  <c:v>0.53457902929834866</c:v>
                </c:pt>
                <c:pt idx="9" formatCode="General">
                  <c:v>0.44680880513080068</c:v>
                </c:pt>
                <c:pt idx="10" formatCode="General">
                  <c:v>0.3468336631612261</c:v>
                </c:pt>
                <c:pt idx="11" formatCode="General">
                  <c:v>0.79494603265298192</c:v>
                </c:pt>
                <c:pt idx="12" formatCode="General">
                  <c:v>0.4296759436671207</c:v>
                </c:pt>
                <c:pt idx="13" formatCode="General">
                  <c:v>0.59275362311825419</c:v>
                </c:pt>
                <c:pt idx="14" formatCode="General">
                  <c:v>0.48017147009382793</c:v>
                </c:pt>
                <c:pt idx="15" formatCode="General">
                  <c:v>0.52386886134178046</c:v>
                </c:pt>
                <c:pt idx="16" formatCode="General">
                  <c:v>5.4876283531222841E-2</c:v>
                </c:pt>
                <c:pt idx="17" formatCode="General">
                  <c:v>0.24877037864665316</c:v>
                </c:pt>
                <c:pt idx="18" formatCode="General">
                  <c:v>0.48570724400790144</c:v>
                </c:pt>
                <c:pt idx="19" formatCode="General">
                  <c:v>0.46039129704193704</c:v>
                </c:pt>
                <c:pt idx="20" formatCode="General">
                  <c:v>0.5868673850245536</c:v>
                </c:pt>
                <c:pt idx="21" formatCode="General">
                  <c:v>0.63375509049933254</c:v>
                </c:pt>
                <c:pt idx="22" formatCode="General">
                  <c:v>0.72639637075892927</c:v>
                </c:pt>
                <c:pt idx="23" formatCode="General">
                  <c:v>0.51644384692072987</c:v>
                </c:pt>
                <c:pt idx="24" formatCode="General">
                  <c:v>0.54340757798340267</c:v>
                </c:pt>
                <c:pt idx="25" formatCode="General">
                  <c:v>0.47963216694772159</c:v>
                </c:pt>
                <c:pt idx="26" formatCode="General">
                  <c:v>0.60096410979380899</c:v>
                </c:pt>
                <c:pt idx="27" formatCode="General">
                  <c:v>0.52263324948907797</c:v>
                </c:pt>
                <c:pt idx="28" formatCode="General">
                  <c:v>0.52076668164116346</c:v>
                </c:pt>
                <c:pt idx="29" formatCode="General">
                  <c:v>0.46303732237217732</c:v>
                </c:pt>
                <c:pt idx="30" formatCode="General">
                  <c:v>0.45353802536982024</c:v>
                </c:pt>
              </c:numCache>
            </c:numRef>
          </c:val>
          <c:extLst>
            <c:ext xmlns:c16="http://schemas.microsoft.com/office/drawing/2014/chart" uri="{C3380CC4-5D6E-409C-BE32-E72D297353CC}">
              <c16:uniqueId val="{00000001-073E-4613-8941-077BAD07B85F}"/>
            </c:ext>
          </c:extLst>
        </c:ser>
        <c:dLbls>
          <c:showLegendKey val="0"/>
          <c:showVal val="0"/>
          <c:showCatName val="0"/>
          <c:showSerName val="0"/>
          <c:showPercent val="0"/>
          <c:showBubbleSize val="0"/>
        </c:dLbls>
        <c:gapWidth val="300"/>
        <c:overlap val="100"/>
        <c:axId val="1001066064"/>
        <c:axId val="1021016712"/>
      </c:barChart>
      <c:lineChart>
        <c:grouping val="standard"/>
        <c:varyColors val="0"/>
        <c:ser>
          <c:idx val="4"/>
          <c:order val="4"/>
          <c:tx>
            <c:strRef>
              <c:f>'2.6. ábra'!$AI$87</c:f>
              <c:strCache>
                <c:ptCount val="1"/>
                <c:pt idx="0">
                  <c:v> GDP </c:v>
                </c:pt>
              </c:strCache>
            </c:strRef>
          </c:tx>
          <c:spPr>
            <a:ln w="28575" cap="rnd">
              <a:solidFill>
                <a:schemeClr val="accent5"/>
              </a:solidFill>
              <a:round/>
            </a:ln>
            <a:effectLst/>
          </c:spPr>
          <c:marker>
            <c:symbol val="none"/>
          </c:marker>
          <c:cat>
            <c:strRef>
              <c:f>'2.6. ábra'!$D$10:$AH$11</c:f>
              <c:strCache>
                <c:ptCount val="7"/>
                <c:pt idx="4">
                  <c:v>green bonds</c:v>
                </c:pt>
                <c:pt idx="6">
                  <c:v>orderly transition</c:v>
                </c:pt>
              </c:strCache>
            </c:strRef>
          </c:cat>
          <c:val>
            <c:numRef>
              <c:f>'2.6. ábra'!$AJ$87:$BN$87</c:f>
              <c:numCache>
                <c:formatCode>General</c:formatCode>
                <c:ptCount val="31"/>
                <c:pt idx="0" formatCode="_-* #\ ##0_-;\-* #\ ##0_-;_-* &quot;-&quot;??_-;_-@_-">
                  <c:v>0</c:v>
                </c:pt>
                <c:pt idx="1">
                  <c:v>-0.21467578061911141</c:v>
                </c:pt>
                <c:pt idx="2">
                  <c:v>0.62972785039794044</c:v>
                </c:pt>
                <c:pt idx="3">
                  <c:v>0.69135376628559597</c:v>
                </c:pt>
                <c:pt idx="4">
                  <c:v>0.92874719457235466</c:v>
                </c:pt>
                <c:pt idx="5">
                  <c:v>1.2865181128687122</c:v>
                </c:pt>
                <c:pt idx="6">
                  <c:v>0.31236983141279379</c:v>
                </c:pt>
                <c:pt idx="7">
                  <c:v>0.65811660098799774</c:v>
                </c:pt>
                <c:pt idx="8">
                  <c:v>0.99365283356969658</c:v>
                </c:pt>
                <c:pt idx="9">
                  <c:v>0.96454017349735521</c:v>
                </c:pt>
                <c:pt idx="10">
                  <c:v>0.91484251400120697</c:v>
                </c:pt>
                <c:pt idx="11">
                  <c:v>1.343430828429681</c:v>
                </c:pt>
                <c:pt idx="12">
                  <c:v>1.0826937958160163</c:v>
                </c:pt>
                <c:pt idx="13">
                  <c:v>1.1826880119700949</c:v>
                </c:pt>
                <c:pt idx="14">
                  <c:v>0.99247102453258296</c:v>
                </c:pt>
                <c:pt idx="15">
                  <c:v>0.81562178826106035</c:v>
                </c:pt>
                <c:pt idx="16">
                  <c:v>0.38767661815435672</c:v>
                </c:pt>
                <c:pt idx="17">
                  <c:v>0.70334508451554978</c:v>
                </c:pt>
                <c:pt idx="18">
                  <c:v>0.93130719864056388</c:v>
                </c:pt>
                <c:pt idx="19">
                  <c:v>0.94206198296802457</c:v>
                </c:pt>
                <c:pt idx="20">
                  <c:v>1.1202865164141018</c:v>
                </c:pt>
                <c:pt idx="21">
                  <c:v>1.1935000699487479</c:v>
                </c:pt>
                <c:pt idx="22">
                  <c:v>1.338490143606152</c:v>
                </c:pt>
                <c:pt idx="23">
                  <c:v>1.0095002764762038</c:v>
                </c:pt>
                <c:pt idx="24">
                  <c:v>0.98162605646143275</c:v>
                </c:pt>
                <c:pt idx="25">
                  <c:v>0.8575383126441487</c:v>
                </c:pt>
                <c:pt idx="26">
                  <c:v>0.92043446044494326</c:v>
                </c:pt>
                <c:pt idx="27">
                  <c:v>0.72631881208516424</c:v>
                </c:pt>
                <c:pt idx="28">
                  <c:v>0.66064422261825095</c:v>
                </c:pt>
                <c:pt idx="29">
                  <c:v>0.5450311208621228</c:v>
                </c:pt>
                <c:pt idx="30">
                  <c:v>0.45375948933153665</c:v>
                </c:pt>
              </c:numCache>
            </c:numRef>
          </c:val>
          <c:smooth val="0"/>
          <c:extLst>
            <c:ext xmlns:c16="http://schemas.microsoft.com/office/drawing/2014/chart" uri="{C3380CC4-5D6E-409C-BE32-E72D297353CC}">
              <c16:uniqueId val="{00000004-073E-4613-8941-077BAD07B85F}"/>
            </c:ext>
          </c:extLst>
        </c:ser>
        <c:dLbls>
          <c:showLegendKey val="0"/>
          <c:showVal val="0"/>
          <c:showCatName val="0"/>
          <c:showSerName val="0"/>
          <c:showPercent val="0"/>
          <c:showBubbleSize val="0"/>
        </c:dLbls>
        <c:marker val="1"/>
        <c:smooth val="0"/>
        <c:axId val="333064072"/>
        <c:axId val="333057512"/>
      </c:lineChart>
      <c:catAx>
        <c:axId val="333064072"/>
        <c:scaling>
          <c:orientation val="minMax"/>
        </c:scaling>
        <c:delete val="0"/>
        <c:axPos val="b"/>
        <c:numFmt formatCode="General" sourceLinked="1"/>
        <c:majorTickMark val="out"/>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57512"/>
        <c:crosses val="autoZero"/>
        <c:auto val="1"/>
        <c:lblAlgn val="ctr"/>
        <c:lblOffset val="100"/>
        <c:noMultiLvlLbl val="0"/>
      </c:catAx>
      <c:valAx>
        <c:axId val="333057512"/>
        <c:scaling>
          <c:orientation val="minMax"/>
          <c:max val="2"/>
          <c:min val="-1"/>
        </c:scaling>
        <c:delete val="0"/>
        <c:axPos val="l"/>
        <c:majorGridlines>
          <c:spPr>
            <a:ln w="9525" cap="flat" cmpd="sng" algn="ctr">
              <a:solidFill>
                <a:schemeClr val="bg1">
                  <a:lumMod val="75000"/>
                </a:schemeClr>
              </a:solidFill>
              <a:prstDash val="sysDash"/>
              <a:round/>
            </a:ln>
            <a:effectLst/>
          </c:spPr>
        </c:majorGridlines>
        <c:numFmt formatCode="#,##0.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64072"/>
        <c:crosses val="autoZero"/>
        <c:crossBetween val="between"/>
        <c:majorUnit val="0.5"/>
        <c:minorUnit val="0.5"/>
      </c:valAx>
      <c:valAx>
        <c:axId val="1021016712"/>
        <c:scaling>
          <c:orientation val="minMax"/>
          <c:min val="-1"/>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lgn="ctr">
              <a:defRPr lang="en-US" sz="1000" b="0" i="0" u="none" strike="noStrike" kern="1200" baseline="0">
                <a:solidFill>
                  <a:schemeClr val="tx1"/>
                </a:solidFill>
                <a:latin typeface="+mn-lt"/>
                <a:ea typeface="+mn-ea"/>
                <a:cs typeface="+mn-cs"/>
              </a:defRPr>
            </a:pPr>
            <a:endParaRPr lang="hu-HU"/>
          </a:p>
        </c:txPr>
        <c:crossAx val="1001066064"/>
        <c:crosses val="max"/>
        <c:crossBetween val="between"/>
      </c:valAx>
      <c:catAx>
        <c:axId val="1001066064"/>
        <c:scaling>
          <c:orientation val="minMax"/>
        </c:scaling>
        <c:delete val="1"/>
        <c:axPos val="b"/>
        <c:numFmt formatCode="General" sourceLinked="1"/>
        <c:majorTickMark val="out"/>
        <c:minorTickMark val="none"/>
        <c:tickLblPos val="nextTo"/>
        <c:crossAx val="1021016712"/>
        <c:crosses val="autoZero"/>
        <c:auto val="1"/>
        <c:lblAlgn val="ctr"/>
        <c:lblOffset val="100"/>
        <c:noMultiLvlLbl val="0"/>
      </c:catAx>
      <c:spPr>
        <a:noFill/>
        <a:ln>
          <a:noFill/>
        </a:ln>
        <a:effectLst/>
      </c:spPr>
    </c:plotArea>
    <c:legend>
      <c:legendPos val="b"/>
      <c:layout>
        <c:manualLayout>
          <c:xMode val="edge"/>
          <c:yMode val="edge"/>
          <c:x val="0"/>
          <c:y val="0.83972471464322773"/>
          <c:w val="0.99539701971792183"/>
          <c:h val="0.1602752853567722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barChart>
        <c:barDir val="bar"/>
        <c:grouping val="clustered"/>
        <c:varyColors val="0"/>
        <c:ser>
          <c:idx val="0"/>
          <c:order val="0"/>
          <c:tx>
            <c:strRef>
              <c:f>'2.7. ábra'!$D$11</c:f>
              <c:strCache>
                <c:ptCount val="1"/>
                <c:pt idx="0">
                  <c:v>2030q4</c:v>
                </c:pt>
              </c:strCache>
            </c:strRef>
          </c:tx>
          <c:spPr>
            <a:solidFill>
              <a:schemeClr val="accent2">
                <a:tint val="65000"/>
              </a:schemeClr>
            </a:solidFill>
            <a:ln>
              <a:noFill/>
            </a:ln>
            <a:effectLst/>
          </c:spPr>
          <c:invertIfNegative val="0"/>
          <c:cat>
            <c:strRef>
              <c:f>'2.7. ábra'!$C$12:$C$29</c:f>
              <c:strCache>
                <c:ptCount val="18"/>
                <c:pt idx="0">
                  <c:v>Mezőgazdaság, erdőgazd., halászat (A)</c:v>
                </c:pt>
                <c:pt idx="1">
                  <c:v>*Bányászat, kőfejtés (B)</c:v>
                </c:pt>
                <c:pt idx="2">
                  <c:v>Fogyasztási cikkek (C10-16, C31-32)</c:v>
                </c:pt>
                <c:pt idx="3">
                  <c:v>Papír és sokszorosítás (C17-18)</c:v>
                </c:pt>
                <c:pt idx="4">
                  <c:v>Vegyi anyag és gyógyszer (C19-22)</c:v>
                </c:pt>
                <c:pt idx="5">
                  <c:v>Fémek és egyéb ásványok (C23-25)</c:v>
                </c:pt>
                <c:pt idx="6">
                  <c:v>*Számítógép, elektronika (C26-28)</c:v>
                </c:pt>
                <c:pt idx="7">
                  <c:v>Gépjármű, ipari gép (C29-30, C33)</c:v>
                </c:pt>
                <c:pt idx="8">
                  <c:v>Közművek (D, E)</c:v>
                </c:pt>
                <c:pt idx="9">
                  <c:v>Építőipar (F)</c:v>
                </c:pt>
                <c:pt idx="10">
                  <c:v>*Kereskedelem (G)</c:v>
                </c:pt>
                <c:pt idx="11">
                  <c:v>Szállítás, raktározás (H)</c:v>
                </c:pt>
                <c:pt idx="12">
                  <c:v>Szálláshely, vendéglátás (I)</c:v>
                </c:pt>
                <c:pt idx="13">
                  <c:v>*Infokommunikáció (J)</c:v>
                </c:pt>
                <c:pt idx="14">
                  <c:v>Ingatlanügyletek (L)</c:v>
                </c:pt>
                <c:pt idx="15">
                  <c:v>Szakmai, tudományos, műszaki tev. (M)</c:v>
                </c:pt>
                <c:pt idx="16">
                  <c:v>Adminisztratív és szolg. tám. tev. (N)</c:v>
                </c:pt>
                <c:pt idx="17">
                  <c:v>Közigazgatás, oktatás, eü. stb. (O, P, Q, R, S, T, U)</c:v>
                </c:pt>
              </c:strCache>
            </c:strRef>
          </c:cat>
          <c:val>
            <c:numRef>
              <c:f>'2.7. ábra'!$D$12:$D$29</c:f>
              <c:numCache>
                <c:formatCode>0.00</c:formatCode>
                <c:ptCount val="18"/>
                <c:pt idx="0">
                  <c:v>1592702826.5941975</c:v>
                </c:pt>
                <c:pt idx="1">
                  <c:v>18621859.399312157</c:v>
                </c:pt>
                <c:pt idx="2">
                  <c:v>5406336048.4152975</c:v>
                </c:pt>
                <c:pt idx="3" formatCode="_-* #\ ##0_-;\-* #\ ##0_-;_-* &quot;-&quot;??_-;_-@_-">
                  <c:v>2844729003.9400377</c:v>
                </c:pt>
                <c:pt idx="4" formatCode="_-* #\ ##0_-;\-* #\ ##0_-;_-* &quot;-&quot;??_-;_-@_-">
                  <c:v>4034911605.1040082</c:v>
                </c:pt>
                <c:pt idx="5">
                  <c:v>5275443873.7634611</c:v>
                </c:pt>
                <c:pt idx="6" formatCode="General">
                  <c:v>-1288158958.8491335</c:v>
                </c:pt>
                <c:pt idx="7" formatCode="General">
                  <c:v>26991239.097084682</c:v>
                </c:pt>
                <c:pt idx="8" formatCode="General">
                  <c:v>-586188866.2660557</c:v>
                </c:pt>
                <c:pt idx="9" formatCode="General">
                  <c:v>8877661273.4500751</c:v>
                </c:pt>
                <c:pt idx="10" formatCode="General">
                  <c:v>3326387052.3302212</c:v>
                </c:pt>
                <c:pt idx="11" formatCode="General">
                  <c:v>4998022295.4175797</c:v>
                </c:pt>
                <c:pt idx="12" formatCode="_-* #\ ##0_-;\-* #\ ##0_-;_-* &quot;-&quot;??_-;_-@_-">
                  <c:v>20985457049.157661</c:v>
                </c:pt>
                <c:pt idx="13" formatCode="_-* #\ ##0_-;\-* #\ ##0_-;_-* &quot;-&quot;??_-;_-@_-">
                  <c:v>1125161875.2242374</c:v>
                </c:pt>
                <c:pt idx="14" formatCode="_-* #\ ##0_-;\-* #\ ##0_-;_-* &quot;-&quot;??_-;_-@_-">
                  <c:v>80594549983.193512</c:v>
                </c:pt>
                <c:pt idx="15" formatCode="_-* #\ ##0_-;\-* #\ ##0_-;_-* &quot;-&quot;??_-;_-@_-">
                  <c:v>9966510021.8274879</c:v>
                </c:pt>
                <c:pt idx="16" formatCode="_-* #\ ##0_-;\-* #\ ##0_-;_-* &quot;-&quot;??_-;_-@_-">
                  <c:v>1705061154.1371663</c:v>
                </c:pt>
                <c:pt idx="17" formatCode="_-* #\ ##0_-;\-* #\ ##0_-;_-* &quot;-&quot;??_-;_-@_-">
                  <c:v>1528269808.298166</c:v>
                </c:pt>
              </c:numCache>
            </c:numRef>
          </c:val>
          <c:extLst>
            <c:ext xmlns:c16="http://schemas.microsoft.com/office/drawing/2014/chart" uri="{C3380CC4-5D6E-409C-BE32-E72D297353CC}">
              <c16:uniqueId val="{00000000-B935-4E09-87F0-76169704ABBB}"/>
            </c:ext>
          </c:extLst>
        </c:ser>
        <c:ser>
          <c:idx val="1"/>
          <c:order val="1"/>
          <c:tx>
            <c:strRef>
              <c:f>'2.7. ábra'!$E$11</c:f>
              <c:strCache>
                <c:ptCount val="1"/>
                <c:pt idx="0">
                  <c:v>2040q4</c:v>
                </c:pt>
              </c:strCache>
            </c:strRef>
          </c:tx>
          <c:spPr>
            <a:solidFill>
              <a:schemeClr val="accent2"/>
            </a:solidFill>
            <a:ln>
              <a:noFill/>
            </a:ln>
            <a:effectLst/>
          </c:spPr>
          <c:invertIfNegative val="0"/>
          <c:cat>
            <c:strRef>
              <c:f>'2.7. ábra'!$C$12:$C$29</c:f>
              <c:strCache>
                <c:ptCount val="18"/>
                <c:pt idx="0">
                  <c:v>Mezőgazdaság, erdőgazd., halászat (A)</c:v>
                </c:pt>
                <c:pt idx="1">
                  <c:v>*Bányászat, kőfejtés (B)</c:v>
                </c:pt>
                <c:pt idx="2">
                  <c:v>Fogyasztási cikkek (C10-16, C31-32)</c:v>
                </c:pt>
                <c:pt idx="3">
                  <c:v>Papír és sokszorosítás (C17-18)</c:v>
                </c:pt>
                <c:pt idx="4">
                  <c:v>Vegyi anyag és gyógyszer (C19-22)</c:v>
                </c:pt>
                <c:pt idx="5">
                  <c:v>Fémek és egyéb ásványok (C23-25)</c:v>
                </c:pt>
                <c:pt idx="6">
                  <c:v>*Számítógép, elektronika (C26-28)</c:v>
                </c:pt>
                <c:pt idx="7">
                  <c:v>Gépjármű, ipari gép (C29-30, C33)</c:v>
                </c:pt>
                <c:pt idx="8">
                  <c:v>Közművek (D, E)</c:v>
                </c:pt>
                <c:pt idx="9">
                  <c:v>Építőipar (F)</c:v>
                </c:pt>
                <c:pt idx="10">
                  <c:v>*Kereskedelem (G)</c:v>
                </c:pt>
                <c:pt idx="11">
                  <c:v>Szállítás, raktározás (H)</c:v>
                </c:pt>
                <c:pt idx="12">
                  <c:v>Szálláshely, vendéglátás (I)</c:v>
                </c:pt>
                <c:pt idx="13">
                  <c:v>*Infokommunikáció (J)</c:v>
                </c:pt>
                <c:pt idx="14">
                  <c:v>Ingatlanügyletek (L)</c:v>
                </c:pt>
                <c:pt idx="15">
                  <c:v>Szakmai, tudományos, műszaki tev. (M)</c:v>
                </c:pt>
                <c:pt idx="16">
                  <c:v>Adminisztratív és szolg. tám. tev. (N)</c:v>
                </c:pt>
                <c:pt idx="17">
                  <c:v>Közigazgatás, oktatás, eü. stb. (O, P, Q, R, S, T, U)</c:v>
                </c:pt>
              </c:strCache>
            </c:strRef>
          </c:cat>
          <c:val>
            <c:numRef>
              <c:f>'2.7. ábra'!$E$12:$E$29</c:f>
              <c:numCache>
                <c:formatCode>_(* #,##0.00_);_(* \(#,##0.00\);_(* "-"??_);_(@_)</c:formatCode>
                <c:ptCount val="18"/>
                <c:pt idx="0">
                  <c:v>4729020349.5905056</c:v>
                </c:pt>
                <c:pt idx="1">
                  <c:v>18869161.648970902</c:v>
                </c:pt>
                <c:pt idx="2">
                  <c:v>9860259915.8432732</c:v>
                </c:pt>
                <c:pt idx="3" formatCode="General">
                  <c:v>4876514596.1575861</c:v>
                </c:pt>
                <c:pt idx="4" formatCode="General">
                  <c:v>4353684970.8267632</c:v>
                </c:pt>
                <c:pt idx="5">
                  <c:v>10379025215.894236</c:v>
                </c:pt>
                <c:pt idx="6" formatCode="General">
                  <c:v>-2019429995.9628944</c:v>
                </c:pt>
                <c:pt idx="7" formatCode="General">
                  <c:v>140319699.95604259</c:v>
                </c:pt>
                <c:pt idx="8" formatCode="General">
                  <c:v>5510215629.0650072</c:v>
                </c:pt>
                <c:pt idx="9" formatCode="General">
                  <c:v>14606630933.442289</c:v>
                </c:pt>
                <c:pt idx="10" formatCode="General">
                  <c:v>7655781840.3134909</c:v>
                </c:pt>
                <c:pt idx="11" formatCode="General">
                  <c:v>1789021200.4050581</c:v>
                </c:pt>
                <c:pt idx="12" formatCode="General">
                  <c:v>32045051937.65258</c:v>
                </c:pt>
                <c:pt idx="13" formatCode="General">
                  <c:v>2663902334.5867271</c:v>
                </c:pt>
                <c:pt idx="14" formatCode="General">
                  <c:v>101860490595.15297</c:v>
                </c:pt>
                <c:pt idx="15" formatCode="General">
                  <c:v>33355289405.48737</c:v>
                </c:pt>
                <c:pt idx="16" formatCode="General">
                  <c:v>4254554924.9910936</c:v>
                </c:pt>
                <c:pt idx="17" formatCode="General">
                  <c:v>3901000832.4710798</c:v>
                </c:pt>
              </c:numCache>
            </c:numRef>
          </c:val>
          <c:extLst>
            <c:ext xmlns:c16="http://schemas.microsoft.com/office/drawing/2014/chart" uri="{C3380CC4-5D6E-409C-BE32-E72D297353CC}">
              <c16:uniqueId val="{00000001-B935-4E09-87F0-76169704ABBB}"/>
            </c:ext>
          </c:extLst>
        </c:ser>
        <c:ser>
          <c:idx val="2"/>
          <c:order val="2"/>
          <c:tx>
            <c:strRef>
              <c:f>'2.7. ábra'!$F$11</c:f>
              <c:strCache>
                <c:ptCount val="1"/>
                <c:pt idx="0">
                  <c:v>2050q4</c:v>
                </c:pt>
              </c:strCache>
            </c:strRef>
          </c:tx>
          <c:spPr>
            <a:solidFill>
              <a:schemeClr val="accent2">
                <a:shade val="65000"/>
              </a:schemeClr>
            </a:solidFill>
            <a:ln>
              <a:noFill/>
            </a:ln>
            <a:effectLst/>
          </c:spPr>
          <c:invertIfNegative val="0"/>
          <c:cat>
            <c:strRef>
              <c:f>'2.7. ábra'!$C$12:$C$29</c:f>
              <c:strCache>
                <c:ptCount val="18"/>
                <c:pt idx="0">
                  <c:v>Mezőgazdaság, erdőgazd., halászat (A)</c:v>
                </c:pt>
                <c:pt idx="1">
                  <c:v>*Bányászat, kőfejtés (B)</c:v>
                </c:pt>
                <c:pt idx="2">
                  <c:v>Fogyasztási cikkek (C10-16, C31-32)</c:v>
                </c:pt>
                <c:pt idx="3">
                  <c:v>Papír és sokszorosítás (C17-18)</c:v>
                </c:pt>
                <c:pt idx="4">
                  <c:v>Vegyi anyag és gyógyszer (C19-22)</c:v>
                </c:pt>
                <c:pt idx="5">
                  <c:v>Fémek és egyéb ásványok (C23-25)</c:v>
                </c:pt>
                <c:pt idx="6">
                  <c:v>*Számítógép, elektronika (C26-28)</c:v>
                </c:pt>
                <c:pt idx="7">
                  <c:v>Gépjármű, ipari gép (C29-30, C33)</c:v>
                </c:pt>
                <c:pt idx="8">
                  <c:v>Közművek (D, E)</c:v>
                </c:pt>
                <c:pt idx="9">
                  <c:v>Építőipar (F)</c:v>
                </c:pt>
                <c:pt idx="10">
                  <c:v>*Kereskedelem (G)</c:v>
                </c:pt>
                <c:pt idx="11">
                  <c:v>Szállítás, raktározás (H)</c:v>
                </c:pt>
                <c:pt idx="12">
                  <c:v>Szálláshely, vendéglátás (I)</c:v>
                </c:pt>
                <c:pt idx="13">
                  <c:v>*Infokommunikáció (J)</c:v>
                </c:pt>
                <c:pt idx="14">
                  <c:v>Ingatlanügyletek (L)</c:v>
                </c:pt>
                <c:pt idx="15">
                  <c:v>Szakmai, tudományos, műszaki tev. (M)</c:v>
                </c:pt>
                <c:pt idx="16">
                  <c:v>Adminisztratív és szolg. tám. tev. (N)</c:v>
                </c:pt>
                <c:pt idx="17">
                  <c:v>Közigazgatás, oktatás, eü. stb. (O, P, Q, R, S, T, U)</c:v>
                </c:pt>
              </c:strCache>
            </c:strRef>
          </c:cat>
          <c:val>
            <c:numRef>
              <c:f>'2.7. ábra'!$F$12:$F$29</c:f>
              <c:numCache>
                <c:formatCode>General</c:formatCode>
                <c:ptCount val="18"/>
                <c:pt idx="0">
                  <c:v>5210180131.7520523</c:v>
                </c:pt>
                <c:pt idx="1">
                  <c:v>34340165.567402333</c:v>
                </c:pt>
                <c:pt idx="2">
                  <c:v>18106230045.838085</c:v>
                </c:pt>
                <c:pt idx="3">
                  <c:v>6482335338.7576437</c:v>
                </c:pt>
                <c:pt idx="4">
                  <c:v>6639849878.0767145</c:v>
                </c:pt>
                <c:pt idx="5">
                  <c:v>22359056510.017082</c:v>
                </c:pt>
                <c:pt idx="6">
                  <c:v>-2951621804.1883364</c:v>
                </c:pt>
                <c:pt idx="7">
                  <c:v>2866282846.6106062</c:v>
                </c:pt>
                <c:pt idx="8">
                  <c:v>10815525756.06081</c:v>
                </c:pt>
                <c:pt idx="9">
                  <c:v>26867421775.967594</c:v>
                </c:pt>
                <c:pt idx="10">
                  <c:v>10936496095.766415</c:v>
                </c:pt>
                <c:pt idx="11">
                  <c:v>15280864406.764435</c:v>
                </c:pt>
                <c:pt idx="12">
                  <c:v>37823571663.480659</c:v>
                </c:pt>
                <c:pt idx="13">
                  <c:v>5334737462.2929983</c:v>
                </c:pt>
                <c:pt idx="14">
                  <c:v>222452965382.59555</c:v>
                </c:pt>
                <c:pt idx="15">
                  <c:v>62389235744.222359</c:v>
                </c:pt>
                <c:pt idx="16">
                  <c:v>6241922321.3783455</c:v>
                </c:pt>
                <c:pt idx="17">
                  <c:v>8640353030.0843697</c:v>
                </c:pt>
              </c:numCache>
            </c:numRef>
          </c:val>
          <c:extLst>
            <c:ext xmlns:c16="http://schemas.microsoft.com/office/drawing/2014/chart" uri="{C3380CC4-5D6E-409C-BE32-E72D297353CC}">
              <c16:uniqueId val="{00000002-B935-4E09-87F0-76169704ABBB}"/>
            </c:ext>
          </c:extLst>
        </c:ser>
        <c:dLbls>
          <c:showLegendKey val="0"/>
          <c:showVal val="0"/>
          <c:showCatName val="0"/>
          <c:showSerName val="0"/>
          <c:showPercent val="0"/>
          <c:showBubbleSize val="0"/>
        </c:dLbls>
        <c:gapWidth val="182"/>
        <c:axId val="994387560"/>
        <c:axId val="994388216"/>
      </c:barChart>
      <c:catAx>
        <c:axId val="9943875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hu-HU"/>
          </a:p>
        </c:txPr>
        <c:crossAx val="994388216"/>
        <c:crosses val="autoZero"/>
        <c:auto val="1"/>
        <c:lblAlgn val="ctr"/>
        <c:lblOffset val="100"/>
        <c:noMultiLvlLbl val="0"/>
      </c:catAx>
      <c:valAx>
        <c:axId val="994388216"/>
        <c:scaling>
          <c:orientation val="minMax"/>
          <c:max val="100000000000"/>
          <c:min val="-2000000000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hu-HU" sz="1000" b="0" i="0" baseline="0">
                    <a:effectLst/>
                  </a:rPr>
                  <a:t>Milliárd forint (2019 Q4-es árak)</a:t>
                </a:r>
                <a:endParaRPr lang="hu-HU" sz="10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crossAx val="994387560"/>
        <c:crosses val="autoZero"/>
        <c:crossBetween val="between"/>
        <c:majorUnit val="20000000000"/>
        <c:dispUnits>
          <c:builtInUnit val="billion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barChart>
        <c:barDir val="bar"/>
        <c:grouping val="clustered"/>
        <c:varyColors val="0"/>
        <c:ser>
          <c:idx val="0"/>
          <c:order val="0"/>
          <c:tx>
            <c:strRef>
              <c:f>'2.7. ábra'!$H$11</c:f>
              <c:strCache>
                <c:ptCount val="1"/>
                <c:pt idx="0">
                  <c:v>2030q4</c:v>
                </c:pt>
              </c:strCache>
            </c:strRef>
          </c:tx>
          <c:spPr>
            <a:solidFill>
              <a:schemeClr val="accent2">
                <a:tint val="65000"/>
              </a:schemeClr>
            </a:solidFill>
            <a:ln>
              <a:noFill/>
            </a:ln>
            <a:effectLst/>
          </c:spPr>
          <c:invertIfNegative val="0"/>
          <c:cat>
            <c:strRef>
              <c:f>'2.7. ábra'!$C$12:$C$29</c:f>
              <c:strCache>
                <c:ptCount val="18"/>
                <c:pt idx="0">
                  <c:v>Mezőgazdaság, erdőgazd., halászat (A)</c:v>
                </c:pt>
                <c:pt idx="1">
                  <c:v>*Bányászat, kőfejtés (B)</c:v>
                </c:pt>
                <c:pt idx="2">
                  <c:v>Fogyasztási cikkek (C10-16, C31-32)</c:v>
                </c:pt>
                <c:pt idx="3">
                  <c:v>Papír és sokszorosítás (C17-18)</c:v>
                </c:pt>
                <c:pt idx="4">
                  <c:v>Vegyi anyag és gyógyszer (C19-22)</c:v>
                </c:pt>
                <c:pt idx="5">
                  <c:v>Fémek és egyéb ásványok (C23-25)</c:v>
                </c:pt>
                <c:pt idx="6">
                  <c:v>*Számítógép, elektronika (C26-28)</c:v>
                </c:pt>
                <c:pt idx="7">
                  <c:v>Gépjármű, ipari gép (C29-30, C33)</c:v>
                </c:pt>
                <c:pt idx="8">
                  <c:v>Közművek (D, E)</c:v>
                </c:pt>
                <c:pt idx="9">
                  <c:v>Építőipar (F)</c:v>
                </c:pt>
                <c:pt idx="10">
                  <c:v>*Kereskedelem (G)</c:v>
                </c:pt>
                <c:pt idx="11">
                  <c:v>Szállítás, raktározás (H)</c:v>
                </c:pt>
                <c:pt idx="12">
                  <c:v>Szálláshely, vendéglátás (I)</c:v>
                </c:pt>
                <c:pt idx="13">
                  <c:v>*Infokommunikáció (J)</c:v>
                </c:pt>
                <c:pt idx="14">
                  <c:v>Ingatlanügyletek (L)</c:v>
                </c:pt>
                <c:pt idx="15">
                  <c:v>Szakmai, tudományos, műszaki tev. (M)</c:v>
                </c:pt>
                <c:pt idx="16">
                  <c:v>Adminisztratív és szolg. tám. tev. (N)</c:v>
                </c:pt>
                <c:pt idx="17">
                  <c:v>Közigazgatás, oktatás, eü. stb. (O, P, Q, R, S, T, U)</c:v>
                </c:pt>
              </c:strCache>
            </c:strRef>
          </c:cat>
          <c:val>
            <c:numRef>
              <c:f>'2.7. ábra'!$H$12:$H$29</c:f>
              <c:numCache>
                <c:formatCode>General</c:formatCode>
                <c:ptCount val="18"/>
                <c:pt idx="0">
                  <c:v>0.43087999999999904</c:v>
                </c:pt>
                <c:pt idx="1">
                  <c:v>0.16566</c:v>
                </c:pt>
                <c:pt idx="2">
                  <c:v>0.8630499999999991</c:v>
                </c:pt>
                <c:pt idx="3">
                  <c:v>5.5640667700000002</c:v>
                </c:pt>
                <c:pt idx="4">
                  <c:v>0.78337999999999897</c:v>
                </c:pt>
                <c:pt idx="5">
                  <c:v>1.8138100000000001</c:v>
                </c:pt>
                <c:pt idx="6">
                  <c:v>-0.25580999999999998</c:v>
                </c:pt>
                <c:pt idx="7">
                  <c:v>1.2430000000000002E-2</c:v>
                </c:pt>
                <c:pt idx="8">
                  <c:v>-0.23281000000000002</c:v>
                </c:pt>
                <c:pt idx="9">
                  <c:v>2.0058599999999998</c:v>
                </c:pt>
                <c:pt idx="10">
                  <c:v>0.24107000000000001</c:v>
                </c:pt>
                <c:pt idx="11">
                  <c:v>0.97050999999999998</c:v>
                </c:pt>
                <c:pt idx="12">
                  <c:v>10.616539999999999</c:v>
                </c:pt>
                <c:pt idx="13">
                  <c:v>0.96079000000000003</c:v>
                </c:pt>
                <c:pt idx="14">
                  <c:v>5.3052099999999998</c:v>
                </c:pt>
                <c:pt idx="15">
                  <c:v>1.1670800000000001</c:v>
                </c:pt>
                <c:pt idx="16">
                  <c:v>0.70640999999999998</c:v>
                </c:pt>
                <c:pt idx="17">
                  <c:v>1.7609299999999901</c:v>
                </c:pt>
              </c:numCache>
            </c:numRef>
          </c:val>
          <c:extLst>
            <c:ext xmlns:c16="http://schemas.microsoft.com/office/drawing/2014/chart" uri="{C3380CC4-5D6E-409C-BE32-E72D297353CC}">
              <c16:uniqueId val="{00000000-AD8A-4B74-A8C6-6A95F202E336}"/>
            </c:ext>
          </c:extLst>
        </c:ser>
        <c:ser>
          <c:idx val="1"/>
          <c:order val="1"/>
          <c:tx>
            <c:strRef>
              <c:f>'2.7. ábra'!$I$11</c:f>
              <c:strCache>
                <c:ptCount val="1"/>
                <c:pt idx="0">
                  <c:v>2040q4</c:v>
                </c:pt>
              </c:strCache>
            </c:strRef>
          </c:tx>
          <c:spPr>
            <a:solidFill>
              <a:schemeClr val="accent2"/>
            </a:solidFill>
            <a:ln>
              <a:noFill/>
            </a:ln>
            <a:effectLst/>
          </c:spPr>
          <c:invertIfNegative val="0"/>
          <c:cat>
            <c:strRef>
              <c:f>'2.7. ábra'!$C$12:$C$29</c:f>
              <c:strCache>
                <c:ptCount val="18"/>
                <c:pt idx="0">
                  <c:v>Mezőgazdaság, erdőgazd., halászat (A)</c:v>
                </c:pt>
                <c:pt idx="1">
                  <c:v>*Bányászat, kőfejtés (B)</c:v>
                </c:pt>
                <c:pt idx="2">
                  <c:v>Fogyasztási cikkek (C10-16, C31-32)</c:v>
                </c:pt>
                <c:pt idx="3">
                  <c:v>Papír és sokszorosítás (C17-18)</c:v>
                </c:pt>
                <c:pt idx="4">
                  <c:v>Vegyi anyag és gyógyszer (C19-22)</c:v>
                </c:pt>
                <c:pt idx="5">
                  <c:v>Fémek és egyéb ásványok (C23-25)</c:v>
                </c:pt>
                <c:pt idx="6">
                  <c:v>*Számítógép, elektronika (C26-28)</c:v>
                </c:pt>
                <c:pt idx="7">
                  <c:v>Gépjármű, ipari gép (C29-30, C33)</c:v>
                </c:pt>
                <c:pt idx="8">
                  <c:v>Közművek (D, E)</c:v>
                </c:pt>
                <c:pt idx="9">
                  <c:v>Építőipar (F)</c:v>
                </c:pt>
                <c:pt idx="10">
                  <c:v>*Kereskedelem (G)</c:v>
                </c:pt>
                <c:pt idx="11">
                  <c:v>Szállítás, raktározás (H)</c:v>
                </c:pt>
                <c:pt idx="12">
                  <c:v>Szálláshely, vendéglátás (I)</c:v>
                </c:pt>
                <c:pt idx="13">
                  <c:v>*Infokommunikáció (J)</c:v>
                </c:pt>
                <c:pt idx="14">
                  <c:v>Ingatlanügyletek (L)</c:v>
                </c:pt>
                <c:pt idx="15">
                  <c:v>Szakmai, tudományos, műszaki tev. (M)</c:v>
                </c:pt>
                <c:pt idx="16">
                  <c:v>Adminisztratív és szolg. tám. tev. (N)</c:v>
                </c:pt>
                <c:pt idx="17">
                  <c:v>Közigazgatás, oktatás, eü. stb. (O, P, Q, R, S, T, U)</c:v>
                </c:pt>
              </c:strCache>
            </c:strRef>
          </c:cat>
          <c:val>
            <c:numRef>
              <c:f>'2.7. ábra'!$I$12:$I$29</c:f>
              <c:numCache>
                <c:formatCode>General</c:formatCode>
                <c:ptCount val="18"/>
                <c:pt idx="0">
                  <c:v>1.2793600000000001</c:v>
                </c:pt>
                <c:pt idx="1">
                  <c:v>0.16785999999999898</c:v>
                </c:pt>
                <c:pt idx="2">
                  <c:v>1.57405999999999</c:v>
                </c:pt>
                <c:pt idx="3">
                  <c:v>9.5380800000000008</c:v>
                </c:pt>
                <c:pt idx="4">
                  <c:v>0.84527000000000008</c:v>
                </c:pt>
                <c:pt idx="5">
                  <c:v>3.5685300000000004</c:v>
                </c:pt>
                <c:pt idx="6">
                  <c:v>-0.40102999999999994</c:v>
                </c:pt>
                <c:pt idx="7">
                  <c:v>6.46199999999999E-2</c:v>
                </c:pt>
                <c:pt idx="8">
                  <c:v>2.1884299999999999</c:v>
                </c:pt>
                <c:pt idx="9">
                  <c:v>3.3002900000000004</c:v>
                </c:pt>
                <c:pt idx="10">
                  <c:v>0.55482999999999905</c:v>
                </c:pt>
                <c:pt idx="11">
                  <c:v>0.34738999999999998</c:v>
                </c:pt>
                <c:pt idx="12">
                  <c:v>16.21158762</c:v>
                </c:pt>
                <c:pt idx="13">
                  <c:v>2.27474</c:v>
                </c:pt>
                <c:pt idx="14">
                  <c:v>6.7050600000000005</c:v>
                </c:pt>
                <c:pt idx="15">
                  <c:v>3.90591</c:v>
                </c:pt>
                <c:pt idx="16">
                  <c:v>1.76267</c:v>
                </c:pt>
                <c:pt idx="17">
                  <c:v>4.4948799999999993</c:v>
                </c:pt>
              </c:numCache>
            </c:numRef>
          </c:val>
          <c:extLst>
            <c:ext xmlns:c16="http://schemas.microsoft.com/office/drawing/2014/chart" uri="{C3380CC4-5D6E-409C-BE32-E72D297353CC}">
              <c16:uniqueId val="{00000001-AD8A-4B74-A8C6-6A95F202E336}"/>
            </c:ext>
          </c:extLst>
        </c:ser>
        <c:ser>
          <c:idx val="2"/>
          <c:order val="2"/>
          <c:tx>
            <c:strRef>
              <c:f>'2.7. ábra'!$J$11</c:f>
              <c:strCache>
                <c:ptCount val="1"/>
                <c:pt idx="0">
                  <c:v>2050q4</c:v>
                </c:pt>
              </c:strCache>
            </c:strRef>
          </c:tx>
          <c:spPr>
            <a:solidFill>
              <a:schemeClr val="accent2">
                <a:shade val="65000"/>
              </a:schemeClr>
            </a:solidFill>
            <a:ln>
              <a:noFill/>
            </a:ln>
            <a:effectLst/>
          </c:spPr>
          <c:invertIfNegative val="0"/>
          <c:cat>
            <c:strRef>
              <c:f>'2.7. ábra'!$C$12:$C$29</c:f>
              <c:strCache>
                <c:ptCount val="18"/>
                <c:pt idx="0">
                  <c:v>Mezőgazdaság, erdőgazd., halászat (A)</c:v>
                </c:pt>
                <c:pt idx="1">
                  <c:v>*Bányászat, kőfejtés (B)</c:v>
                </c:pt>
                <c:pt idx="2">
                  <c:v>Fogyasztási cikkek (C10-16, C31-32)</c:v>
                </c:pt>
                <c:pt idx="3">
                  <c:v>Papír és sokszorosítás (C17-18)</c:v>
                </c:pt>
                <c:pt idx="4">
                  <c:v>Vegyi anyag és gyógyszer (C19-22)</c:v>
                </c:pt>
                <c:pt idx="5">
                  <c:v>Fémek és egyéb ásványok (C23-25)</c:v>
                </c:pt>
                <c:pt idx="6">
                  <c:v>*Számítógép, elektronika (C26-28)</c:v>
                </c:pt>
                <c:pt idx="7">
                  <c:v>Gépjármű, ipari gép (C29-30, C33)</c:v>
                </c:pt>
                <c:pt idx="8">
                  <c:v>Közművek (D, E)</c:v>
                </c:pt>
                <c:pt idx="9">
                  <c:v>Építőipar (F)</c:v>
                </c:pt>
                <c:pt idx="10">
                  <c:v>*Kereskedelem (G)</c:v>
                </c:pt>
                <c:pt idx="11">
                  <c:v>Szállítás, raktározás (H)</c:v>
                </c:pt>
                <c:pt idx="12">
                  <c:v>Szálláshely, vendéglátás (I)</c:v>
                </c:pt>
                <c:pt idx="13">
                  <c:v>*Infokommunikáció (J)</c:v>
                </c:pt>
                <c:pt idx="14">
                  <c:v>Ingatlanügyletek (L)</c:v>
                </c:pt>
                <c:pt idx="15">
                  <c:v>Szakmai, tudományos, műszaki tev. (M)</c:v>
                </c:pt>
                <c:pt idx="16">
                  <c:v>Adminisztratív és szolg. tám. tev. (N)</c:v>
                </c:pt>
                <c:pt idx="17">
                  <c:v>Közigazgatás, oktatás, eü. stb. (O, P, Q, R, S, T, U)</c:v>
                </c:pt>
              </c:strCache>
            </c:strRef>
          </c:cat>
          <c:val>
            <c:numRef>
              <c:f>'2.7. ábra'!$J$12:$J$29</c:f>
              <c:numCache>
                <c:formatCode>General</c:formatCode>
                <c:ptCount val="18"/>
                <c:pt idx="0">
                  <c:v>1.4095299999999999</c:v>
                </c:pt>
                <c:pt idx="1">
                  <c:v>0.30549000000000004</c:v>
                </c:pt>
                <c:pt idx="2">
                  <c:v>2.8904200000000002</c:v>
                </c:pt>
                <c:pt idx="3">
                  <c:v>12.678939400000001</c:v>
                </c:pt>
                <c:pt idx="4">
                  <c:v>1.2891299999999999</c:v>
                </c:pt>
                <c:pt idx="5">
                  <c:v>7.6875200000000001</c:v>
                </c:pt>
                <c:pt idx="6">
                  <c:v>-0.58614999999999895</c:v>
                </c:pt>
                <c:pt idx="7">
                  <c:v>1.3199799999999999</c:v>
                </c:pt>
                <c:pt idx="8">
                  <c:v>4.2954800000000004</c:v>
                </c:pt>
                <c:pt idx="9">
                  <c:v>6.0705499999999999</c:v>
                </c:pt>
                <c:pt idx="10">
                  <c:v>0.79258999999999991</c:v>
                </c:pt>
                <c:pt idx="11">
                  <c:v>2.9672199999999997</c:v>
                </c:pt>
                <c:pt idx="12">
                  <c:v>19.13494</c:v>
                </c:pt>
                <c:pt idx="13">
                  <c:v>4.5553999999999997</c:v>
                </c:pt>
                <c:pt idx="14">
                  <c:v>14.64317</c:v>
                </c:pt>
                <c:pt idx="15">
                  <c:v>7.3057899999999991</c:v>
                </c:pt>
                <c:pt idx="16">
                  <c:v>2.5860399999999997</c:v>
                </c:pt>
                <c:pt idx="17">
                  <c:v>9.9557400000000005</c:v>
                </c:pt>
              </c:numCache>
            </c:numRef>
          </c:val>
          <c:extLst>
            <c:ext xmlns:c16="http://schemas.microsoft.com/office/drawing/2014/chart" uri="{C3380CC4-5D6E-409C-BE32-E72D297353CC}">
              <c16:uniqueId val="{00000002-AD8A-4B74-A8C6-6A95F202E336}"/>
            </c:ext>
          </c:extLst>
        </c:ser>
        <c:dLbls>
          <c:showLegendKey val="0"/>
          <c:showVal val="0"/>
          <c:showCatName val="0"/>
          <c:showSerName val="0"/>
          <c:showPercent val="0"/>
          <c:showBubbleSize val="0"/>
        </c:dLbls>
        <c:gapWidth val="182"/>
        <c:axId val="994387560"/>
        <c:axId val="994388216"/>
      </c:barChart>
      <c:catAx>
        <c:axId val="9943875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hu-HU"/>
          </a:p>
        </c:txPr>
        <c:crossAx val="994388216"/>
        <c:crosses val="autoZero"/>
        <c:auto val="1"/>
        <c:lblAlgn val="ctr"/>
        <c:lblOffset val="100"/>
        <c:noMultiLvlLbl val="0"/>
      </c:catAx>
      <c:valAx>
        <c:axId val="994388216"/>
        <c:scaling>
          <c:orientation val="minMax"/>
          <c:max val="2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hu-HU" sz="1000" b="0" i="0" baseline="0">
                    <a:effectLst/>
                  </a:rPr>
                  <a:t>Százalékpont</a:t>
                </a:r>
                <a:endParaRPr lang="hu-HU" sz="10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hu-HU"/>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crossAx val="994387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barChart>
        <c:barDir val="bar"/>
        <c:grouping val="clustered"/>
        <c:varyColors val="0"/>
        <c:ser>
          <c:idx val="0"/>
          <c:order val="0"/>
          <c:tx>
            <c:strRef>
              <c:f>'2.7. ábra'!$D$11</c:f>
              <c:strCache>
                <c:ptCount val="1"/>
                <c:pt idx="0">
                  <c:v>2030q4</c:v>
                </c:pt>
              </c:strCache>
            </c:strRef>
          </c:tx>
          <c:spPr>
            <a:solidFill>
              <a:schemeClr val="accent2">
                <a:tint val="65000"/>
              </a:schemeClr>
            </a:solidFill>
            <a:ln>
              <a:noFill/>
            </a:ln>
            <a:effectLst/>
          </c:spPr>
          <c:invertIfNegative val="0"/>
          <c:cat>
            <c:strRef>
              <c:f>'2.7. ábra'!$C$32:$C$49</c:f>
              <c:strCache>
                <c:ptCount val="18"/>
                <c:pt idx="0">
                  <c:v>Agriculture, forestry, fishing (A)</c:v>
                </c:pt>
                <c:pt idx="1">
                  <c:v>*Mining and quarrying (B)</c:v>
                </c:pt>
                <c:pt idx="2">
                  <c:v>Consumer goods (C10-16, C31-32)</c:v>
                </c:pt>
                <c:pt idx="3">
                  <c:v>Paper and printing (C17-18)</c:v>
                </c:pt>
                <c:pt idx="4">
                  <c:v>Chem. and pharma (C19-22)</c:v>
                </c:pt>
                <c:pt idx="5">
                  <c:v>Metals and minerals (C23-25)</c:v>
                </c:pt>
                <c:pt idx="6">
                  <c:v>*Electronics, machinery (C26-28)</c:v>
                </c:pt>
                <c:pt idx="7">
                  <c:v>Motor/other vehicles (C29-30, C33)</c:v>
                </c:pt>
                <c:pt idx="8">
                  <c:v>Utilities (D, E)</c:v>
                </c:pt>
                <c:pt idx="9">
                  <c:v>Construction (F)</c:v>
                </c:pt>
                <c:pt idx="10">
                  <c:v>*Wholesale and retail (G)</c:v>
                </c:pt>
                <c:pt idx="11">
                  <c:v>Transportation and storage (H)</c:v>
                </c:pt>
                <c:pt idx="12">
                  <c:v>Accomodation and food service (I)</c:v>
                </c:pt>
                <c:pt idx="13">
                  <c:v>*Infocommunication (J)</c:v>
                </c:pt>
                <c:pt idx="14">
                  <c:v>Real estate activities (L)</c:v>
                </c:pt>
                <c:pt idx="15">
                  <c:v>Prof., sci. and tech. activities (M)</c:v>
                </c:pt>
                <c:pt idx="16">
                  <c:v>Admin. and supp. service (N)</c:v>
                </c:pt>
                <c:pt idx="17">
                  <c:v>Publ. adm., edu., health (O, P, Q, R, S, T, U)</c:v>
                </c:pt>
              </c:strCache>
            </c:strRef>
          </c:cat>
          <c:val>
            <c:numRef>
              <c:f>'2.7. ábra'!$D$32:$D$49</c:f>
              <c:numCache>
                <c:formatCode>0.00</c:formatCode>
                <c:ptCount val="18"/>
                <c:pt idx="0">
                  <c:v>1592702826.5941975</c:v>
                </c:pt>
                <c:pt idx="1">
                  <c:v>18621859.399312157</c:v>
                </c:pt>
                <c:pt idx="2">
                  <c:v>5406336048.4152975</c:v>
                </c:pt>
                <c:pt idx="3" formatCode="_-* #\ ##0_-;\-* #\ ##0_-;_-* &quot;-&quot;??_-;_-@_-">
                  <c:v>2844729003.9400377</c:v>
                </c:pt>
                <c:pt idx="4" formatCode="_-* #\ ##0_-;\-* #\ ##0_-;_-* &quot;-&quot;??_-;_-@_-">
                  <c:v>4034911605.1040082</c:v>
                </c:pt>
                <c:pt idx="5">
                  <c:v>5275443873.7634611</c:v>
                </c:pt>
                <c:pt idx="6" formatCode="General">
                  <c:v>-1288158958.8491335</c:v>
                </c:pt>
                <c:pt idx="7" formatCode="General">
                  <c:v>26991239.097084682</c:v>
                </c:pt>
                <c:pt idx="8" formatCode="General">
                  <c:v>-586188866.2660557</c:v>
                </c:pt>
                <c:pt idx="9" formatCode="General">
                  <c:v>8877661273.4500751</c:v>
                </c:pt>
                <c:pt idx="10" formatCode="General">
                  <c:v>3326387052.3302212</c:v>
                </c:pt>
                <c:pt idx="11" formatCode="General">
                  <c:v>4998022295.4175797</c:v>
                </c:pt>
                <c:pt idx="12" formatCode="_-* #\ ##0_-;\-* #\ ##0_-;_-* &quot;-&quot;??_-;_-@_-">
                  <c:v>20985457049.157661</c:v>
                </c:pt>
                <c:pt idx="13" formatCode="_-* #\ ##0_-;\-* #\ ##0_-;_-* &quot;-&quot;??_-;_-@_-">
                  <c:v>1125161875.2242374</c:v>
                </c:pt>
                <c:pt idx="14" formatCode="_-* #\ ##0_-;\-* #\ ##0_-;_-* &quot;-&quot;??_-;_-@_-">
                  <c:v>80594549983.193512</c:v>
                </c:pt>
                <c:pt idx="15" formatCode="_-* #\ ##0_-;\-* #\ ##0_-;_-* &quot;-&quot;??_-;_-@_-">
                  <c:v>9966510021.8274879</c:v>
                </c:pt>
                <c:pt idx="16" formatCode="_-* #\ ##0_-;\-* #\ ##0_-;_-* &quot;-&quot;??_-;_-@_-">
                  <c:v>1705061154.1371663</c:v>
                </c:pt>
                <c:pt idx="17" formatCode="_-* #\ ##0_-;\-* #\ ##0_-;_-* &quot;-&quot;??_-;_-@_-">
                  <c:v>1528269808.298166</c:v>
                </c:pt>
              </c:numCache>
            </c:numRef>
          </c:val>
          <c:extLst>
            <c:ext xmlns:c16="http://schemas.microsoft.com/office/drawing/2014/chart" uri="{C3380CC4-5D6E-409C-BE32-E72D297353CC}">
              <c16:uniqueId val="{00000000-FF8E-4640-B504-0D88A5E3CF00}"/>
            </c:ext>
          </c:extLst>
        </c:ser>
        <c:ser>
          <c:idx val="1"/>
          <c:order val="1"/>
          <c:tx>
            <c:strRef>
              <c:f>'2.7. ábra'!$E$11</c:f>
              <c:strCache>
                <c:ptCount val="1"/>
                <c:pt idx="0">
                  <c:v>2040q4</c:v>
                </c:pt>
              </c:strCache>
            </c:strRef>
          </c:tx>
          <c:spPr>
            <a:solidFill>
              <a:schemeClr val="accent2"/>
            </a:solidFill>
            <a:ln>
              <a:noFill/>
            </a:ln>
            <a:effectLst/>
          </c:spPr>
          <c:invertIfNegative val="0"/>
          <c:cat>
            <c:strRef>
              <c:f>'2.7. ábra'!$C$32:$C$49</c:f>
              <c:strCache>
                <c:ptCount val="18"/>
                <c:pt idx="0">
                  <c:v>Agriculture, forestry, fishing (A)</c:v>
                </c:pt>
                <c:pt idx="1">
                  <c:v>*Mining and quarrying (B)</c:v>
                </c:pt>
                <c:pt idx="2">
                  <c:v>Consumer goods (C10-16, C31-32)</c:v>
                </c:pt>
                <c:pt idx="3">
                  <c:v>Paper and printing (C17-18)</c:v>
                </c:pt>
                <c:pt idx="4">
                  <c:v>Chem. and pharma (C19-22)</c:v>
                </c:pt>
                <c:pt idx="5">
                  <c:v>Metals and minerals (C23-25)</c:v>
                </c:pt>
                <c:pt idx="6">
                  <c:v>*Electronics, machinery (C26-28)</c:v>
                </c:pt>
                <c:pt idx="7">
                  <c:v>Motor/other vehicles (C29-30, C33)</c:v>
                </c:pt>
                <c:pt idx="8">
                  <c:v>Utilities (D, E)</c:v>
                </c:pt>
                <c:pt idx="9">
                  <c:v>Construction (F)</c:v>
                </c:pt>
                <c:pt idx="10">
                  <c:v>*Wholesale and retail (G)</c:v>
                </c:pt>
                <c:pt idx="11">
                  <c:v>Transportation and storage (H)</c:v>
                </c:pt>
                <c:pt idx="12">
                  <c:v>Accomodation and food service (I)</c:v>
                </c:pt>
                <c:pt idx="13">
                  <c:v>*Infocommunication (J)</c:v>
                </c:pt>
                <c:pt idx="14">
                  <c:v>Real estate activities (L)</c:v>
                </c:pt>
                <c:pt idx="15">
                  <c:v>Prof., sci. and tech. activities (M)</c:v>
                </c:pt>
                <c:pt idx="16">
                  <c:v>Admin. and supp. service (N)</c:v>
                </c:pt>
                <c:pt idx="17">
                  <c:v>Publ. adm., edu., health (O, P, Q, R, S, T, U)</c:v>
                </c:pt>
              </c:strCache>
            </c:strRef>
          </c:cat>
          <c:val>
            <c:numRef>
              <c:f>'2.7. ábra'!$E$32:$E$49</c:f>
              <c:numCache>
                <c:formatCode>_(* #,##0.00_);_(* \(#,##0.00\);_(* "-"??_);_(@_)</c:formatCode>
                <c:ptCount val="18"/>
                <c:pt idx="0">
                  <c:v>4729020349.5905056</c:v>
                </c:pt>
                <c:pt idx="1">
                  <c:v>18869161.648970902</c:v>
                </c:pt>
                <c:pt idx="2">
                  <c:v>9860259915.8432732</c:v>
                </c:pt>
                <c:pt idx="3" formatCode="General">
                  <c:v>4876514596.1575861</c:v>
                </c:pt>
                <c:pt idx="4" formatCode="General">
                  <c:v>4353684970.8267632</c:v>
                </c:pt>
                <c:pt idx="5">
                  <c:v>10379025215.894236</c:v>
                </c:pt>
                <c:pt idx="6" formatCode="General">
                  <c:v>-2019429995.9628944</c:v>
                </c:pt>
                <c:pt idx="7" formatCode="General">
                  <c:v>140319699.95604259</c:v>
                </c:pt>
                <c:pt idx="8" formatCode="General">
                  <c:v>5510215629.0650072</c:v>
                </c:pt>
                <c:pt idx="9" formatCode="General">
                  <c:v>14606630933.442289</c:v>
                </c:pt>
                <c:pt idx="10" formatCode="General">
                  <c:v>7655781840.3134909</c:v>
                </c:pt>
                <c:pt idx="11" formatCode="General">
                  <c:v>1789021200.4050581</c:v>
                </c:pt>
                <c:pt idx="12" formatCode="General">
                  <c:v>32045051937.65258</c:v>
                </c:pt>
                <c:pt idx="13" formatCode="General">
                  <c:v>2663902334.5867271</c:v>
                </c:pt>
                <c:pt idx="14" formatCode="General">
                  <c:v>101860490595.15297</c:v>
                </c:pt>
                <c:pt idx="15" formatCode="General">
                  <c:v>33355289405.48737</c:v>
                </c:pt>
                <c:pt idx="16" formatCode="General">
                  <c:v>4254554924.9910936</c:v>
                </c:pt>
                <c:pt idx="17" formatCode="General">
                  <c:v>3901000832.4710798</c:v>
                </c:pt>
              </c:numCache>
            </c:numRef>
          </c:val>
          <c:extLst>
            <c:ext xmlns:c16="http://schemas.microsoft.com/office/drawing/2014/chart" uri="{C3380CC4-5D6E-409C-BE32-E72D297353CC}">
              <c16:uniqueId val="{00000001-FF8E-4640-B504-0D88A5E3CF00}"/>
            </c:ext>
          </c:extLst>
        </c:ser>
        <c:ser>
          <c:idx val="2"/>
          <c:order val="2"/>
          <c:tx>
            <c:strRef>
              <c:f>'2.7. ábra'!$F$11</c:f>
              <c:strCache>
                <c:ptCount val="1"/>
                <c:pt idx="0">
                  <c:v>2050q4</c:v>
                </c:pt>
              </c:strCache>
            </c:strRef>
          </c:tx>
          <c:spPr>
            <a:solidFill>
              <a:schemeClr val="accent2">
                <a:shade val="65000"/>
              </a:schemeClr>
            </a:solidFill>
            <a:ln>
              <a:noFill/>
            </a:ln>
            <a:effectLst/>
          </c:spPr>
          <c:invertIfNegative val="0"/>
          <c:cat>
            <c:strRef>
              <c:f>'2.7. ábra'!$C$32:$C$49</c:f>
              <c:strCache>
                <c:ptCount val="18"/>
                <c:pt idx="0">
                  <c:v>Agriculture, forestry, fishing (A)</c:v>
                </c:pt>
                <c:pt idx="1">
                  <c:v>*Mining and quarrying (B)</c:v>
                </c:pt>
                <c:pt idx="2">
                  <c:v>Consumer goods (C10-16, C31-32)</c:v>
                </c:pt>
                <c:pt idx="3">
                  <c:v>Paper and printing (C17-18)</c:v>
                </c:pt>
                <c:pt idx="4">
                  <c:v>Chem. and pharma (C19-22)</c:v>
                </c:pt>
                <c:pt idx="5">
                  <c:v>Metals and minerals (C23-25)</c:v>
                </c:pt>
                <c:pt idx="6">
                  <c:v>*Electronics, machinery (C26-28)</c:v>
                </c:pt>
                <c:pt idx="7">
                  <c:v>Motor/other vehicles (C29-30, C33)</c:v>
                </c:pt>
                <c:pt idx="8">
                  <c:v>Utilities (D, E)</c:v>
                </c:pt>
                <c:pt idx="9">
                  <c:v>Construction (F)</c:v>
                </c:pt>
                <c:pt idx="10">
                  <c:v>*Wholesale and retail (G)</c:v>
                </c:pt>
                <c:pt idx="11">
                  <c:v>Transportation and storage (H)</c:v>
                </c:pt>
                <c:pt idx="12">
                  <c:v>Accomodation and food service (I)</c:v>
                </c:pt>
                <c:pt idx="13">
                  <c:v>*Infocommunication (J)</c:v>
                </c:pt>
                <c:pt idx="14">
                  <c:v>Real estate activities (L)</c:v>
                </c:pt>
                <c:pt idx="15">
                  <c:v>Prof., sci. and tech. activities (M)</c:v>
                </c:pt>
                <c:pt idx="16">
                  <c:v>Admin. and supp. service (N)</c:v>
                </c:pt>
                <c:pt idx="17">
                  <c:v>Publ. adm., edu., health (O, P, Q, R, S, T, U)</c:v>
                </c:pt>
              </c:strCache>
            </c:strRef>
          </c:cat>
          <c:val>
            <c:numRef>
              <c:f>'2.7. ábra'!$F$32:$F$49</c:f>
              <c:numCache>
                <c:formatCode>General</c:formatCode>
                <c:ptCount val="18"/>
                <c:pt idx="0">
                  <c:v>5210180131.7520523</c:v>
                </c:pt>
                <c:pt idx="1">
                  <c:v>34340165.567402333</c:v>
                </c:pt>
                <c:pt idx="2">
                  <c:v>18106230045.838085</c:v>
                </c:pt>
                <c:pt idx="3">
                  <c:v>6482335338.7576437</c:v>
                </c:pt>
                <c:pt idx="4">
                  <c:v>6639849878.0767145</c:v>
                </c:pt>
                <c:pt idx="5">
                  <c:v>22359056510.017082</c:v>
                </c:pt>
                <c:pt idx="6">
                  <c:v>-2951621804.1883364</c:v>
                </c:pt>
                <c:pt idx="7">
                  <c:v>2866282846.6106062</c:v>
                </c:pt>
                <c:pt idx="8">
                  <c:v>10815525756.06081</c:v>
                </c:pt>
                <c:pt idx="9">
                  <c:v>26867421775.967594</c:v>
                </c:pt>
                <c:pt idx="10">
                  <c:v>10936496095.766415</c:v>
                </c:pt>
                <c:pt idx="11">
                  <c:v>15280864406.764435</c:v>
                </c:pt>
                <c:pt idx="12">
                  <c:v>37823571663.480659</c:v>
                </c:pt>
                <c:pt idx="13">
                  <c:v>5334737462.2929983</c:v>
                </c:pt>
                <c:pt idx="14">
                  <c:v>222452965382.59555</c:v>
                </c:pt>
                <c:pt idx="15">
                  <c:v>62389235744.222359</c:v>
                </c:pt>
                <c:pt idx="16">
                  <c:v>6241922321.3783455</c:v>
                </c:pt>
                <c:pt idx="17">
                  <c:v>8640353030.0843697</c:v>
                </c:pt>
              </c:numCache>
            </c:numRef>
          </c:val>
          <c:extLst>
            <c:ext xmlns:c16="http://schemas.microsoft.com/office/drawing/2014/chart" uri="{C3380CC4-5D6E-409C-BE32-E72D297353CC}">
              <c16:uniqueId val="{00000002-FF8E-4640-B504-0D88A5E3CF00}"/>
            </c:ext>
          </c:extLst>
        </c:ser>
        <c:dLbls>
          <c:showLegendKey val="0"/>
          <c:showVal val="0"/>
          <c:showCatName val="0"/>
          <c:showSerName val="0"/>
          <c:showPercent val="0"/>
          <c:showBubbleSize val="0"/>
        </c:dLbls>
        <c:gapWidth val="182"/>
        <c:axId val="994387560"/>
        <c:axId val="994388216"/>
      </c:barChart>
      <c:catAx>
        <c:axId val="9943875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crossAx val="994388216"/>
        <c:crosses val="autoZero"/>
        <c:auto val="1"/>
        <c:lblAlgn val="ctr"/>
        <c:lblOffset val="100"/>
        <c:noMultiLvlLbl val="0"/>
      </c:catAx>
      <c:valAx>
        <c:axId val="994388216"/>
        <c:scaling>
          <c:orientation val="minMax"/>
          <c:max val="100000000000"/>
          <c:min val="-2000000000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hu-HU" sz="1000" b="0" i="0" baseline="0">
                    <a:effectLst/>
                  </a:rPr>
                  <a:t>Milliárd forint (2019 Q4-es árak)</a:t>
                </a:r>
                <a:endParaRPr lang="hu-HU" sz="10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crossAx val="994387560"/>
        <c:crosses val="autoZero"/>
        <c:crossBetween val="between"/>
        <c:majorUnit val="20000000000"/>
        <c:dispUnits>
          <c:builtInUnit val="billion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barChart>
        <c:barDir val="bar"/>
        <c:grouping val="clustered"/>
        <c:varyColors val="0"/>
        <c:ser>
          <c:idx val="0"/>
          <c:order val="0"/>
          <c:tx>
            <c:strRef>
              <c:f>'2.7. ábra'!$H$11</c:f>
              <c:strCache>
                <c:ptCount val="1"/>
                <c:pt idx="0">
                  <c:v>2030q4</c:v>
                </c:pt>
              </c:strCache>
            </c:strRef>
          </c:tx>
          <c:spPr>
            <a:solidFill>
              <a:schemeClr val="accent2">
                <a:tint val="65000"/>
              </a:schemeClr>
            </a:solidFill>
            <a:ln>
              <a:noFill/>
            </a:ln>
            <a:effectLst/>
          </c:spPr>
          <c:invertIfNegative val="0"/>
          <c:cat>
            <c:strRef>
              <c:f>'2.7. ábra'!$C$32:$C$49</c:f>
              <c:strCache>
                <c:ptCount val="18"/>
                <c:pt idx="0">
                  <c:v>Agriculture, forestry, fishing (A)</c:v>
                </c:pt>
                <c:pt idx="1">
                  <c:v>*Mining and quarrying (B)</c:v>
                </c:pt>
                <c:pt idx="2">
                  <c:v>Consumer goods (C10-16, C31-32)</c:v>
                </c:pt>
                <c:pt idx="3">
                  <c:v>Paper and printing (C17-18)</c:v>
                </c:pt>
                <c:pt idx="4">
                  <c:v>Chem. and pharma (C19-22)</c:v>
                </c:pt>
                <c:pt idx="5">
                  <c:v>Metals and minerals (C23-25)</c:v>
                </c:pt>
                <c:pt idx="6">
                  <c:v>*Electronics, machinery (C26-28)</c:v>
                </c:pt>
                <c:pt idx="7">
                  <c:v>Motor/other vehicles (C29-30, C33)</c:v>
                </c:pt>
                <c:pt idx="8">
                  <c:v>Utilities (D, E)</c:v>
                </c:pt>
                <c:pt idx="9">
                  <c:v>Construction (F)</c:v>
                </c:pt>
                <c:pt idx="10">
                  <c:v>*Wholesale and retail (G)</c:v>
                </c:pt>
                <c:pt idx="11">
                  <c:v>Transportation and storage (H)</c:v>
                </c:pt>
                <c:pt idx="12">
                  <c:v>Accomodation and food service (I)</c:v>
                </c:pt>
                <c:pt idx="13">
                  <c:v>*Infocommunication (J)</c:v>
                </c:pt>
                <c:pt idx="14">
                  <c:v>Real estate activities (L)</c:v>
                </c:pt>
                <c:pt idx="15">
                  <c:v>Prof., sci. and tech. activities (M)</c:v>
                </c:pt>
                <c:pt idx="16">
                  <c:v>Admin. and supp. service (N)</c:v>
                </c:pt>
                <c:pt idx="17">
                  <c:v>Publ. adm., edu., health (O, P, Q, R, S, T, U)</c:v>
                </c:pt>
              </c:strCache>
            </c:strRef>
          </c:cat>
          <c:val>
            <c:numRef>
              <c:f>'2.7. ábra'!$H$32:$H$49</c:f>
              <c:numCache>
                <c:formatCode>General</c:formatCode>
                <c:ptCount val="18"/>
                <c:pt idx="0">
                  <c:v>0.43087999999999904</c:v>
                </c:pt>
                <c:pt idx="1">
                  <c:v>0.16566</c:v>
                </c:pt>
                <c:pt idx="2">
                  <c:v>0.8630499999999991</c:v>
                </c:pt>
                <c:pt idx="3">
                  <c:v>5.5640667700000002</c:v>
                </c:pt>
                <c:pt idx="4">
                  <c:v>0.78337999999999897</c:v>
                </c:pt>
                <c:pt idx="5">
                  <c:v>1.8138100000000001</c:v>
                </c:pt>
                <c:pt idx="6">
                  <c:v>-0.25580999999999998</c:v>
                </c:pt>
                <c:pt idx="7">
                  <c:v>1.2430000000000002E-2</c:v>
                </c:pt>
                <c:pt idx="8">
                  <c:v>-0.23281000000000002</c:v>
                </c:pt>
                <c:pt idx="9">
                  <c:v>2.0058599999999998</c:v>
                </c:pt>
                <c:pt idx="10">
                  <c:v>0.24107000000000001</c:v>
                </c:pt>
                <c:pt idx="11">
                  <c:v>0.97050999999999998</c:v>
                </c:pt>
                <c:pt idx="12">
                  <c:v>10.616539999999999</c:v>
                </c:pt>
                <c:pt idx="13">
                  <c:v>0.96079000000000003</c:v>
                </c:pt>
                <c:pt idx="14">
                  <c:v>5.3052099999999998</c:v>
                </c:pt>
                <c:pt idx="15">
                  <c:v>1.1670800000000001</c:v>
                </c:pt>
                <c:pt idx="16">
                  <c:v>0.70640999999999998</c:v>
                </c:pt>
                <c:pt idx="17">
                  <c:v>1.7609299999999901</c:v>
                </c:pt>
              </c:numCache>
            </c:numRef>
          </c:val>
          <c:extLst>
            <c:ext xmlns:c16="http://schemas.microsoft.com/office/drawing/2014/chart" uri="{C3380CC4-5D6E-409C-BE32-E72D297353CC}">
              <c16:uniqueId val="{00000000-48CE-474A-8622-246E4050B181}"/>
            </c:ext>
          </c:extLst>
        </c:ser>
        <c:ser>
          <c:idx val="1"/>
          <c:order val="1"/>
          <c:tx>
            <c:strRef>
              <c:f>'2.7. ábra'!$I$11</c:f>
              <c:strCache>
                <c:ptCount val="1"/>
                <c:pt idx="0">
                  <c:v>2040q4</c:v>
                </c:pt>
              </c:strCache>
            </c:strRef>
          </c:tx>
          <c:spPr>
            <a:solidFill>
              <a:schemeClr val="accent2"/>
            </a:solidFill>
            <a:ln>
              <a:noFill/>
            </a:ln>
            <a:effectLst/>
          </c:spPr>
          <c:invertIfNegative val="0"/>
          <c:cat>
            <c:strRef>
              <c:f>'2.7. ábra'!$C$32:$C$49</c:f>
              <c:strCache>
                <c:ptCount val="18"/>
                <c:pt idx="0">
                  <c:v>Agriculture, forestry, fishing (A)</c:v>
                </c:pt>
                <c:pt idx="1">
                  <c:v>*Mining and quarrying (B)</c:v>
                </c:pt>
                <c:pt idx="2">
                  <c:v>Consumer goods (C10-16, C31-32)</c:v>
                </c:pt>
                <c:pt idx="3">
                  <c:v>Paper and printing (C17-18)</c:v>
                </c:pt>
                <c:pt idx="4">
                  <c:v>Chem. and pharma (C19-22)</c:v>
                </c:pt>
                <c:pt idx="5">
                  <c:v>Metals and minerals (C23-25)</c:v>
                </c:pt>
                <c:pt idx="6">
                  <c:v>*Electronics, machinery (C26-28)</c:v>
                </c:pt>
                <c:pt idx="7">
                  <c:v>Motor/other vehicles (C29-30, C33)</c:v>
                </c:pt>
                <c:pt idx="8">
                  <c:v>Utilities (D, E)</c:v>
                </c:pt>
                <c:pt idx="9">
                  <c:v>Construction (F)</c:v>
                </c:pt>
                <c:pt idx="10">
                  <c:v>*Wholesale and retail (G)</c:v>
                </c:pt>
                <c:pt idx="11">
                  <c:v>Transportation and storage (H)</c:v>
                </c:pt>
                <c:pt idx="12">
                  <c:v>Accomodation and food service (I)</c:v>
                </c:pt>
                <c:pt idx="13">
                  <c:v>*Infocommunication (J)</c:v>
                </c:pt>
                <c:pt idx="14">
                  <c:v>Real estate activities (L)</c:v>
                </c:pt>
                <c:pt idx="15">
                  <c:v>Prof., sci. and tech. activities (M)</c:v>
                </c:pt>
                <c:pt idx="16">
                  <c:v>Admin. and supp. service (N)</c:v>
                </c:pt>
                <c:pt idx="17">
                  <c:v>Publ. adm., edu., health (O, P, Q, R, S, T, U)</c:v>
                </c:pt>
              </c:strCache>
            </c:strRef>
          </c:cat>
          <c:val>
            <c:numRef>
              <c:f>'2.7. ábra'!$I$32:$I$49</c:f>
              <c:numCache>
                <c:formatCode>General</c:formatCode>
                <c:ptCount val="18"/>
                <c:pt idx="0">
                  <c:v>1.2793600000000001</c:v>
                </c:pt>
                <c:pt idx="1">
                  <c:v>0.16785999999999898</c:v>
                </c:pt>
                <c:pt idx="2">
                  <c:v>1.57405999999999</c:v>
                </c:pt>
                <c:pt idx="3">
                  <c:v>9.5380800000000008</c:v>
                </c:pt>
                <c:pt idx="4">
                  <c:v>0.84527000000000008</c:v>
                </c:pt>
                <c:pt idx="5">
                  <c:v>3.5685300000000004</c:v>
                </c:pt>
                <c:pt idx="6">
                  <c:v>-0.40102999999999994</c:v>
                </c:pt>
                <c:pt idx="7">
                  <c:v>6.46199999999999E-2</c:v>
                </c:pt>
                <c:pt idx="8">
                  <c:v>2.1884299999999999</c:v>
                </c:pt>
                <c:pt idx="9">
                  <c:v>3.3002900000000004</c:v>
                </c:pt>
                <c:pt idx="10">
                  <c:v>0.55482999999999905</c:v>
                </c:pt>
                <c:pt idx="11">
                  <c:v>0.34738999999999998</c:v>
                </c:pt>
                <c:pt idx="12">
                  <c:v>16.21158762</c:v>
                </c:pt>
                <c:pt idx="13">
                  <c:v>2.27474</c:v>
                </c:pt>
                <c:pt idx="14">
                  <c:v>6.7050600000000005</c:v>
                </c:pt>
                <c:pt idx="15">
                  <c:v>3.90591</c:v>
                </c:pt>
                <c:pt idx="16">
                  <c:v>1.76267</c:v>
                </c:pt>
                <c:pt idx="17">
                  <c:v>4.4948799999999993</c:v>
                </c:pt>
              </c:numCache>
            </c:numRef>
          </c:val>
          <c:extLst>
            <c:ext xmlns:c16="http://schemas.microsoft.com/office/drawing/2014/chart" uri="{C3380CC4-5D6E-409C-BE32-E72D297353CC}">
              <c16:uniqueId val="{00000001-48CE-474A-8622-246E4050B181}"/>
            </c:ext>
          </c:extLst>
        </c:ser>
        <c:ser>
          <c:idx val="2"/>
          <c:order val="2"/>
          <c:tx>
            <c:strRef>
              <c:f>'2.7. ábra'!$J$11</c:f>
              <c:strCache>
                <c:ptCount val="1"/>
                <c:pt idx="0">
                  <c:v>2050q4</c:v>
                </c:pt>
              </c:strCache>
            </c:strRef>
          </c:tx>
          <c:spPr>
            <a:solidFill>
              <a:schemeClr val="accent2">
                <a:shade val="65000"/>
              </a:schemeClr>
            </a:solidFill>
            <a:ln>
              <a:noFill/>
            </a:ln>
            <a:effectLst/>
          </c:spPr>
          <c:invertIfNegative val="0"/>
          <c:cat>
            <c:strRef>
              <c:f>'2.7. ábra'!$C$32:$C$49</c:f>
              <c:strCache>
                <c:ptCount val="18"/>
                <c:pt idx="0">
                  <c:v>Agriculture, forestry, fishing (A)</c:v>
                </c:pt>
                <c:pt idx="1">
                  <c:v>*Mining and quarrying (B)</c:v>
                </c:pt>
                <c:pt idx="2">
                  <c:v>Consumer goods (C10-16, C31-32)</c:v>
                </c:pt>
                <c:pt idx="3">
                  <c:v>Paper and printing (C17-18)</c:v>
                </c:pt>
                <c:pt idx="4">
                  <c:v>Chem. and pharma (C19-22)</c:v>
                </c:pt>
                <c:pt idx="5">
                  <c:v>Metals and minerals (C23-25)</c:v>
                </c:pt>
                <c:pt idx="6">
                  <c:v>*Electronics, machinery (C26-28)</c:v>
                </c:pt>
                <c:pt idx="7">
                  <c:v>Motor/other vehicles (C29-30, C33)</c:v>
                </c:pt>
                <c:pt idx="8">
                  <c:v>Utilities (D, E)</c:v>
                </c:pt>
                <c:pt idx="9">
                  <c:v>Construction (F)</c:v>
                </c:pt>
                <c:pt idx="10">
                  <c:v>*Wholesale and retail (G)</c:v>
                </c:pt>
                <c:pt idx="11">
                  <c:v>Transportation and storage (H)</c:v>
                </c:pt>
                <c:pt idx="12">
                  <c:v>Accomodation and food service (I)</c:v>
                </c:pt>
                <c:pt idx="13">
                  <c:v>*Infocommunication (J)</c:v>
                </c:pt>
                <c:pt idx="14">
                  <c:v>Real estate activities (L)</c:v>
                </c:pt>
                <c:pt idx="15">
                  <c:v>Prof., sci. and tech. activities (M)</c:v>
                </c:pt>
                <c:pt idx="16">
                  <c:v>Admin. and supp. service (N)</c:v>
                </c:pt>
                <c:pt idx="17">
                  <c:v>Publ. adm., edu., health (O, P, Q, R, S, T, U)</c:v>
                </c:pt>
              </c:strCache>
            </c:strRef>
          </c:cat>
          <c:val>
            <c:numRef>
              <c:f>'2.7. ábra'!$J$32:$J$49</c:f>
              <c:numCache>
                <c:formatCode>General</c:formatCode>
                <c:ptCount val="18"/>
                <c:pt idx="0">
                  <c:v>1.4095299999999999</c:v>
                </c:pt>
                <c:pt idx="1">
                  <c:v>0.30549000000000004</c:v>
                </c:pt>
                <c:pt idx="2">
                  <c:v>2.8904200000000002</c:v>
                </c:pt>
                <c:pt idx="3">
                  <c:v>12.678939400000001</c:v>
                </c:pt>
                <c:pt idx="4">
                  <c:v>1.2891299999999999</c:v>
                </c:pt>
                <c:pt idx="5">
                  <c:v>7.6875200000000001</c:v>
                </c:pt>
                <c:pt idx="6">
                  <c:v>-0.58614999999999895</c:v>
                </c:pt>
                <c:pt idx="7">
                  <c:v>1.3199799999999999</c:v>
                </c:pt>
                <c:pt idx="8">
                  <c:v>4.2954800000000004</c:v>
                </c:pt>
                <c:pt idx="9">
                  <c:v>6.0705499999999999</c:v>
                </c:pt>
                <c:pt idx="10">
                  <c:v>0.79258999999999991</c:v>
                </c:pt>
                <c:pt idx="11">
                  <c:v>2.9672199999999997</c:v>
                </c:pt>
                <c:pt idx="12">
                  <c:v>19.13494</c:v>
                </c:pt>
                <c:pt idx="13">
                  <c:v>4.5553999999999997</c:v>
                </c:pt>
                <c:pt idx="14">
                  <c:v>14.64317</c:v>
                </c:pt>
                <c:pt idx="15">
                  <c:v>7.3057899999999991</c:v>
                </c:pt>
                <c:pt idx="16">
                  <c:v>2.5860399999999997</c:v>
                </c:pt>
                <c:pt idx="17">
                  <c:v>9.9557400000000005</c:v>
                </c:pt>
              </c:numCache>
            </c:numRef>
          </c:val>
          <c:extLst>
            <c:ext xmlns:c16="http://schemas.microsoft.com/office/drawing/2014/chart" uri="{C3380CC4-5D6E-409C-BE32-E72D297353CC}">
              <c16:uniqueId val="{00000002-48CE-474A-8622-246E4050B181}"/>
            </c:ext>
          </c:extLst>
        </c:ser>
        <c:dLbls>
          <c:showLegendKey val="0"/>
          <c:showVal val="0"/>
          <c:showCatName val="0"/>
          <c:showSerName val="0"/>
          <c:showPercent val="0"/>
          <c:showBubbleSize val="0"/>
        </c:dLbls>
        <c:gapWidth val="182"/>
        <c:axId val="994387560"/>
        <c:axId val="994388216"/>
      </c:barChart>
      <c:catAx>
        <c:axId val="9943875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crossAx val="994388216"/>
        <c:crosses val="autoZero"/>
        <c:auto val="1"/>
        <c:lblAlgn val="ctr"/>
        <c:lblOffset val="100"/>
        <c:noMultiLvlLbl val="0"/>
      </c:catAx>
      <c:valAx>
        <c:axId val="994388216"/>
        <c:scaling>
          <c:orientation val="minMax"/>
          <c:max val="2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hu-HU" sz="1000" b="0" i="0" baseline="0">
                    <a:effectLst/>
                  </a:rPr>
                  <a:t>Százalékpont</a:t>
                </a:r>
                <a:endParaRPr lang="hu-HU" sz="10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hu-HU"/>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crossAx val="994387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04104684344057E-2"/>
          <c:y val="7.4764691877069064E-2"/>
          <c:w val="0.85250319546487918"/>
          <c:h val="0.78651269830765513"/>
        </c:manualLayout>
      </c:layout>
      <c:barChart>
        <c:barDir val="col"/>
        <c:grouping val="stacked"/>
        <c:varyColors val="0"/>
        <c:ser>
          <c:idx val="0"/>
          <c:order val="0"/>
          <c:tx>
            <c:strRef>
              <c:f>'2.8. ábra'!$L$10</c:f>
              <c:strCache>
                <c:ptCount val="1"/>
                <c:pt idx="0">
                  <c:v>MIN</c:v>
                </c:pt>
              </c:strCache>
            </c:strRef>
          </c:tx>
          <c:spPr>
            <a:solidFill>
              <a:schemeClr val="accent1">
                <a:alpha val="0"/>
              </a:schemeClr>
            </a:solidFill>
            <a:ln>
              <a:noFill/>
            </a:ln>
            <a:effectLst/>
          </c:spPr>
          <c:invertIfNegative val="0"/>
          <c:cat>
            <c:strRef>
              <c:f>'2.8. ábra'!$M$9:$Q$9</c:f>
              <c:strCache>
                <c:ptCount val="5"/>
                <c:pt idx="0">
                  <c:v>Teljes</c:v>
                </c:pt>
                <c:pt idx="1">
                  <c:v>Üzleti modell</c:v>
                </c:pt>
                <c:pt idx="2">
                  <c:v>Vállalatirányítás</c:v>
                </c:pt>
                <c:pt idx="3">
                  <c:v>Kockázatkezelés</c:v>
                </c:pt>
                <c:pt idx="4">
                  <c:v>Nyilvánosságra 
hozatal</c:v>
                </c:pt>
              </c:strCache>
            </c:strRef>
          </c:cat>
          <c:val>
            <c:numRef>
              <c:f>'2.8. ábra'!$M$10:$Q$10</c:f>
              <c:numCache>
                <c:formatCode>0</c:formatCode>
                <c:ptCount val="5"/>
                <c:pt idx="0">
                  <c:v>4.8928571428571397</c:v>
                </c:pt>
                <c:pt idx="1">
                  <c:v>5.71428571428571</c:v>
                </c:pt>
                <c:pt idx="2">
                  <c:v>0</c:v>
                </c:pt>
                <c:pt idx="3">
                  <c:v>0</c:v>
                </c:pt>
                <c:pt idx="4">
                  <c:v>4</c:v>
                </c:pt>
              </c:numCache>
            </c:numRef>
          </c:val>
          <c:extLst>
            <c:ext xmlns:c16="http://schemas.microsoft.com/office/drawing/2014/chart" uri="{C3380CC4-5D6E-409C-BE32-E72D297353CC}">
              <c16:uniqueId val="{00000000-2916-4227-9995-E35D21978638}"/>
            </c:ext>
          </c:extLst>
        </c:ser>
        <c:ser>
          <c:idx val="1"/>
          <c:order val="1"/>
          <c:tx>
            <c:strRef>
              <c:f>'2.8. ábra'!$L$11</c:f>
              <c:strCache>
                <c:ptCount val="1"/>
                <c:pt idx="0">
                  <c:v>Q1</c:v>
                </c:pt>
              </c:strCache>
            </c:strRef>
          </c:tx>
          <c:spPr>
            <a:noFill/>
            <a:ln>
              <a:noFill/>
            </a:ln>
            <a:effectLst/>
          </c:spPr>
          <c:invertIfNegative val="0"/>
          <c:errBars>
            <c:errBarType val="minus"/>
            <c:errValType val="percentage"/>
            <c:noEndCap val="1"/>
            <c:val val="100"/>
            <c:spPr>
              <a:noFill/>
              <a:ln w="9525" cap="flat" cmpd="sng" algn="ctr">
                <a:solidFill>
                  <a:schemeClr val="tx1">
                    <a:lumMod val="65000"/>
                    <a:lumOff val="35000"/>
                  </a:schemeClr>
                </a:solidFill>
                <a:round/>
              </a:ln>
              <a:effectLst/>
            </c:spPr>
          </c:errBars>
          <c:cat>
            <c:strRef>
              <c:f>'2.8. ábra'!$M$9:$Q$9</c:f>
              <c:strCache>
                <c:ptCount val="5"/>
                <c:pt idx="0">
                  <c:v>Teljes</c:v>
                </c:pt>
                <c:pt idx="1">
                  <c:v>Üzleti modell</c:v>
                </c:pt>
                <c:pt idx="2">
                  <c:v>Vállalatirányítás</c:v>
                </c:pt>
                <c:pt idx="3">
                  <c:v>Kockázatkezelés</c:v>
                </c:pt>
                <c:pt idx="4">
                  <c:v>Nyilvánosságra 
hozatal</c:v>
                </c:pt>
              </c:strCache>
            </c:strRef>
          </c:cat>
          <c:val>
            <c:numRef>
              <c:f>'2.8. ábra'!$M$11:$Q$11</c:f>
              <c:numCache>
                <c:formatCode>0</c:formatCode>
                <c:ptCount val="5"/>
                <c:pt idx="0">
                  <c:v>8.6927759740259596</c:v>
                </c:pt>
                <c:pt idx="1">
                  <c:v>4.2857142857142918</c:v>
                </c:pt>
                <c:pt idx="2">
                  <c:v>25.909090909090949</c:v>
                </c:pt>
                <c:pt idx="3">
                  <c:v>11</c:v>
                </c:pt>
                <c:pt idx="4">
                  <c:v>0</c:v>
                </c:pt>
              </c:numCache>
            </c:numRef>
          </c:val>
          <c:extLst>
            <c:ext xmlns:c16="http://schemas.microsoft.com/office/drawing/2014/chart" uri="{C3380CC4-5D6E-409C-BE32-E72D297353CC}">
              <c16:uniqueId val="{00000001-2916-4227-9995-E35D21978638}"/>
            </c:ext>
          </c:extLst>
        </c:ser>
        <c:ser>
          <c:idx val="2"/>
          <c:order val="2"/>
          <c:tx>
            <c:strRef>
              <c:f>'2.8. ábra'!$L$12</c:f>
              <c:strCache>
                <c:ptCount val="1"/>
                <c:pt idx="0">
                  <c:v>Q2</c:v>
                </c:pt>
              </c:strCache>
            </c:strRef>
          </c:tx>
          <c:spPr>
            <a:solidFill>
              <a:schemeClr val="accent2"/>
            </a:solidFill>
            <a:ln>
              <a:solidFill>
                <a:sysClr val="windowText" lastClr="000000"/>
              </a:solidFill>
            </a:ln>
            <a:effectLst/>
          </c:spPr>
          <c:invertIfNegative val="0"/>
          <c:cat>
            <c:strRef>
              <c:f>'2.8. ábra'!$M$9:$Q$9</c:f>
              <c:strCache>
                <c:ptCount val="5"/>
                <c:pt idx="0">
                  <c:v>Teljes</c:v>
                </c:pt>
                <c:pt idx="1">
                  <c:v>Üzleti modell</c:v>
                </c:pt>
                <c:pt idx="2">
                  <c:v>Vállalatirányítás</c:v>
                </c:pt>
                <c:pt idx="3">
                  <c:v>Kockázatkezelés</c:v>
                </c:pt>
                <c:pt idx="4">
                  <c:v>Nyilvánosságra 
hozatal</c:v>
                </c:pt>
              </c:strCache>
            </c:strRef>
          </c:cat>
          <c:val>
            <c:numRef>
              <c:f>'2.8. ábra'!$M$12:$Q$12</c:f>
              <c:numCache>
                <c:formatCode>0</c:formatCode>
                <c:ptCount val="5"/>
                <c:pt idx="0">
                  <c:v>11.98303571428575</c:v>
                </c:pt>
                <c:pt idx="1">
                  <c:v>12.8571428571429</c:v>
                </c:pt>
                <c:pt idx="2">
                  <c:v>5.9090909090908532</c:v>
                </c:pt>
                <c:pt idx="3">
                  <c:v>13</c:v>
                </c:pt>
                <c:pt idx="4">
                  <c:v>6.0000000000000009</c:v>
                </c:pt>
              </c:numCache>
            </c:numRef>
          </c:val>
          <c:extLst>
            <c:ext xmlns:c16="http://schemas.microsoft.com/office/drawing/2014/chart" uri="{C3380CC4-5D6E-409C-BE32-E72D297353CC}">
              <c16:uniqueId val="{00000002-2916-4227-9995-E35D21978638}"/>
            </c:ext>
          </c:extLst>
        </c:ser>
        <c:ser>
          <c:idx val="3"/>
          <c:order val="3"/>
          <c:tx>
            <c:strRef>
              <c:f>'2.8. ábra'!$L$13</c:f>
              <c:strCache>
                <c:ptCount val="1"/>
                <c:pt idx="0">
                  <c:v>Q3</c:v>
                </c:pt>
              </c:strCache>
            </c:strRef>
          </c:tx>
          <c:spPr>
            <a:solidFill>
              <a:schemeClr val="accent2"/>
            </a:solidFill>
            <a:ln>
              <a:solidFill>
                <a:sysClr val="windowText" lastClr="000000"/>
              </a:solidFill>
            </a:ln>
            <a:effectLst/>
          </c:spPr>
          <c:invertIfNegative val="0"/>
          <c:cat>
            <c:strRef>
              <c:f>'2.8. ábra'!$M$9:$Q$9</c:f>
              <c:strCache>
                <c:ptCount val="5"/>
                <c:pt idx="0">
                  <c:v>Teljes</c:v>
                </c:pt>
                <c:pt idx="1">
                  <c:v>Üzleti modell</c:v>
                </c:pt>
                <c:pt idx="2">
                  <c:v>Vállalatirányítás</c:v>
                </c:pt>
                <c:pt idx="3">
                  <c:v>Kockázatkezelés</c:v>
                </c:pt>
                <c:pt idx="4">
                  <c:v>Nyilvánosságra 
hozatal</c:v>
                </c:pt>
              </c:strCache>
            </c:strRef>
          </c:cat>
          <c:val>
            <c:numRef>
              <c:f>'2.8. ábra'!$M$13:$Q$13</c:f>
              <c:numCache>
                <c:formatCode>0</c:formatCode>
                <c:ptCount val="5"/>
                <c:pt idx="0">
                  <c:v>8.6154220779220978</c:v>
                </c:pt>
                <c:pt idx="1">
                  <c:v>10.714285714285673</c:v>
                </c:pt>
                <c:pt idx="2">
                  <c:v>18.636363636363651</c:v>
                </c:pt>
                <c:pt idx="3">
                  <c:v>8.0000000000000018</c:v>
                </c:pt>
                <c:pt idx="4">
                  <c:v>9.25</c:v>
                </c:pt>
              </c:numCache>
            </c:numRef>
          </c:val>
          <c:extLst>
            <c:ext xmlns:c16="http://schemas.microsoft.com/office/drawing/2014/chart" uri="{C3380CC4-5D6E-409C-BE32-E72D297353CC}">
              <c16:uniqueId val="{00000003-2916-4227-9995-E35D21978638}"/>
            </c:ext>
          </c:extLst>
        </c:ser>
        <c:ser>
          <c:idx val="4"/>
          <c:order val="4"/>
          <c:tx>
            <c:strRef>
              <c:f>'2.8. ábra'!$L$14</c:f>
              <c:strCache>
                <c:ptCount val="1"/>
                <c:pt idx="0">
                  <c:v>Q4</c:v>
                </c:pt>
              </c:strCache>
            </c:strRef>
          </c:tx>
          <c:spPr>
            <a:noFill/>
            <a:ln>
              <a:noFill/>
            </a:ln>
            <a:effectLst/>
          </c:spPr>
          <c:invertIfNegative val="0"/>
          <c:errBars>
            <c:errBarType val="minus"/>
            <c:errValType val="percentage"/>
            <c:noEndCap val="1"/>
            <c:val val="100"/>
            <c:spPr>
              <a:noFill/>
              <a:ln w="9525" cap="flat" cmpd="sng" algn="ctr">
                <a:solidFill>
                  <a:schemeClr val="tx1">
                    <a:lumMod val="65000"/>
                    <a:lumOff val="35000"/>
                  </a:schemeClr>
                </a:solidFill>
                <a:round/>
              </a:ln>
              <a:effectLst/>
            </c:spPr>
          </c:errBars>
          <c:cat>
            <c:strRef>
              <c:f>'2.8. ábra'!$M$9:$Q$9</c:f>
              <c:strCache>
                <c:ptCount val="5"/>
                <c:pt idx="0">
                  <c:v>Teljes</c:v>
                </c:pt>
                <c:pt idx="1">
                  <c:v>Üzleti modell</c:v>
                </c:pt>
                <c:pt idx="2">
                  <c:v>Vállalatirányítás</c:v>
                </c:pt>
                <c:pt idx="3">
                  <c:v>Kockázatkezelés</c:v>
                </c:pt>
                <c:pt idx="4">
                  <c:v>Nyilvánosságra 
hozatal</c:v>
                </c:pt>
              </c:strCache>
            </c:strRef>
          </c:cat>
          <c:val>
            <c:numRef>
              <c:f>'2.8. ábra'!$M$14:$Q$14</c:f>
              <c:numCache>
                <c:formatCode>0</c:formatCode>
                <c:ptCount val="5"/>
                <c:pt idx="0">
                  <c:v>13.863311688311653</c:v>
                </c:pt>
                <c:pt idx="1">
                  <c:v>32.142857142857132</c:v>
                </c:pt>
                <c:pt idx="2">
                  <c:v>16.818181818181841</c:v>
                </c:pt>
                <c:pt idx="3">
                  <c:v>23.000000000000004</c:v>
                </c:pt>
                <c:pt idx="4">
                  <c:v>13.750000000000002</c:v>
                </c:pt>
              </c:numCache>
            </c:numRef>
          </c:val>
          <c:extLst>
            <c:ext xmlns:c16="http://schemas.microsoft.com/office/drawing/2014/chart" uri="{C3380CC4-5D6E-409C-BE32-E72D297353CC}">
              <c16:uniqueId val="{00000004-2916-4227-9995-E35D21978638}"/>
            </c:ext>
          </c:extLst>
        </c:ser>
        <c:dLbls>
          <c:showLegendKey val="0"/>
          <c:showVal val="0"/>
          <c:showCatName val="0"/>
          <c:showSerName val="0"/>
          <c:showPercent val="0"/>
          <c:showBubbleSize val="0"/>
        </c:dLbls>
        <c:gapWidth val="150"/>
        <c:overlap val="100"/>
        <c:axId val="967247512"/>
        <c:axId val="967249808"/>
      </c:barChart>
      <c:lineChart>
        <c:grouping val="standard"/>
        <c:varyColors val="0"/>
        <c:ser>
          <c:idx val="5"/>
          <c:order val="5"/>
          <c:tx>
            <c:strRef>
              <c:f>'2.8. ábra'!$L$15</c:f>
              <c:strCache>
                <c:ptCount val="1"/>
              </c:strCache>
            </c:strRef>
          </c:tx>
          <c:spPr>
            <a:ln w="28575" cap="rnd">
              <a:noFill/>
              <a:round/>
            </a:ln>
            <a:effectLst/>
          </c:spPr>
          <c:marker>
            <c:symbol val="none"/>
          </c:marker>
          <c:cat>
            <c:strRef>
              <c:f>'2.8. ábra'!$M$9:$Q$9</c:f>
              <c:strCache>
                <c:ptCount val="5"/>
                <c:pt idx="0">
                  <c:v>Teljes</c:v>
                </c:pt>
                <c:pt idx="1">
                  <c:v>Üzleti modell</c:v>
                </c:pt>
                <c:pt idx="2">
                  <c:v>Vállalatirányítás</c:v>
                </c:pt>
                <c:pt idx="3">
                  <c:v>Kockázatkezelés</c:v>
                </c:pt>
                <c:pt idx="4">
                  <c:v>Nyilvánosságra 
hozatal</c:v>
                </c:pt>
              </c:strCache>
            </c:strRef>
          </c:cat>
          <c:val>
            <c:numRef>
              <c:f>'2.8. ábra'!$M$15:$Q$15</c:f>
              <c:numCache>
                <c:formatCode>0</c:formatCode>
                <c:ptCount val="5"/>
                <c:pt idx="0">
                  <c:v>13.863311688311653</c:v>
                </c:pt>
                <c:pt idx="1">
                  <c:v>32.142857142857132</c:v>
                </c:pt>
                <c:pt idx="2">
                  <c:v>16.818181818181841</c:v>
                </c:pt>
                <c:pt idx="3">
                  <c:v>23.000000000000004</c:v>
                </c:pt>
                <c:pt idx="4">
                  <c:v>13.750000000000002</c:v>
                </c:pt>
              </c:numCache>
            </c:numRef>
          </c:val>
          <c:smooth val="0"/>
          <c:extLst>
            <c:ext xmlns:c16="http://schemas.microsoft.com/office/drawing/2014/chart" uri="{C3380CC4-5D6E-409C-BE32-E72D297353CC}">
              <c16:uniqueId val="{00000006-2916-4227-9995-E35D21978638}"/>
            </c:ext>
          </c:extLst>
        </c:ser>
        <c:dLbls>
          <c:showLegendKey val="0"/>
          <c:showVal val="0"/>
          <c:showCatName val="0"/>
          <c:showSerName val="0"/>
          <c:showPercent val="0"/>
          <c:showBubbleSize val="0"/>
        </c:dLbls>
        <c:marker val="1"/>
        <c:smooth val="0"/>
        <c:axId val="333502264"/>
        <c:axId val="333504232"/>
      </c:lineChart>
      <c:catAx>
        <c:axId val="967247512"/>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67249808"/>
        <c:crosses val="autoZero"/>
        <c:auto val="1"/>
        <c:lblAlgn val="ctr"/>
        <c:lblOffset val="100"/>
        <c:noMultiLvlLbl val="0"/>
      </c:catAx>
      <c:valAx>
        <c:axId val="967249808"/>
        <c:scaling>
          <c:orientation val="minMax"/>
          <c:max val="100"/>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67247512"/>
        <c:crosses val="autoZero"/>
        <c:crossBetween val="between"/>
      </c:valAx>
      <c:valAx>
        <c:axId val="333504232"/>
        <c:scaling>
          <c:orientation val="minMax"/>
          <c:max val="100"/>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502264"/>
        <c:crosses val="max"/>
        <c:crossBetween val="between"/>
      </c:valAx>
      <c:catAx>
        <c:axId val="333502264"/>
        <c:scaling>
          <c:orientation val="minMax"/>
        </c:scaling>
        <c:delete val="1"/>
        <c:axPos val="b"/>
        <c:numFmt formatCode="General" sourceLinked="1"/>
        <c:majorTickMark val="out"/>
        <c:minorTickMark val="none"/>
        <c:tickLblPos val="nextTo"/>
        <c:crossAx val="33350423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04173130775011E-2"/>
          <c:y val="6.7167469968191604E-2"/>
          <c:w val="0.85250319546487918"/>
          <c:h val="0.78651269830765513"/>
        </c:manualLayout>
      </c:layout>
      <c:barChart>
        <c:barDir val="col"/>
        <c:grouping val="stacked"/>
        <c:varyColors val="0"/>
        <c:ser>
          <c:idx val="0"/>
          <c:order val="0"/>
          <c:tx>
            <c:strRef>
              <c:f>'2.8. ábra'!$L$10</c:f>
              <c:strCache>
                <c:ptCount val="1"/>
                <c:pt idx="0">
                  <c:v>MIN</c:v>
                </c:pt>
              </c:strCache>
            </c:strRef>
          </c:tx>
          <c:spPr>
            <a:solidFill>
              <a:schemeClr val="accent1">
                <a:alpha val="0"/>
              </a:schemeClr>
            </a:solidFill>
            <a:ln>
              <a:noFill/>
            </a:ln>
            <a:effectLst/>
          </c:spPr>
          <c:invertIfNegative val="0"/>
          <c:cat>
            <c:strRef>
              <c:f>'2.8. ábra'!$M$17:$Q$17</c:f>
              <c:strCache>
                <c:ptCount val="5"/>
                <c:pt idx="0">
                  <c:v>Overall</c:v>
                </c:pt>
                <c:pt idx="1">
                  <c:v>Business model</c:v>
                </c:pt>
                <c:pt idx="2">
                  <c:v>Governance</c:v>
                </c:pt>
                <c:pt idx="3">
                  <c:v>Risk management</c:v>
                </c:pt>
                <c:pt idx="4">
                  <c:v>Disclosure</c:v>
                </c:pt>
              </c:strCache>
            </c:strRef>
          </c:cat>
          <c:val>
            <c:numRef>
              <c:f>'2.8. ábra'!$M$10:$Q$10</c:f>
              <c:numCache>
                <c:formatCode>0</c:formatCode>
                <c:ptCount val="5"/>
                <c:pt idx="0">
                  <c:v>4.8928571428571397</c:v>
                </c:pt>
                <c:pt idx="1">
                  <c:v>5.71428571428571</c:v>
                </c:pt>
                <c:pt idx="2">
                  <c:v>0</c:v>
                </c:pt>
                <c:pt idx="3">
                  <c:v>0</c:v>
                </c:pt>
                <c:pt idx="4">
                  <c:v>4</c:v>
                </c:pt>
              </c:numCache>
            </c:numRef>
          </c:val>
          <c:extLst>
            <c:ext xmlns:c16="http://schemas.microsoft.com/office/drawing/2014/chart" uri="{C3380CC4-5D6E-409C-BE32-E72D297353CC}">
              <c16:uniqueId val="{00000000-5358-4D11-8AF4-59AA3C924DAC}"/>
            </c:ext>
          </c:extLst>
        </c:ser>
        <c:ser>
          <c:idx val="1"/>
          <c:order val="1"/>
          <c:tx>
            <c:strRef>
              <c:f>'2.8. ábra'!$L$11</c:f>
              <c:strCache>
                <c:ptCount val="1"/>
                <c:pt idx="0">
                  <c:v>Q1</c:v>
                </c:pt>
              </c:strCache>
            </c:strRef>
          </c:tx>
          <c:spPr>
            <a:noFill/>
            <a:ln>
              <a:noFill/>
            </a:ln>
            <a:effectLst/>
          </c:spPr>
          <c:invertIfNegative val="0"/>
          <c:errBars>
            <c:errBarType val="minus"/>
            <c:errValType val="percentage"/>
            <c:noEndCap val="1"/>
            <c:val val="100"/>
            <c:spPr>
              <a:noFill/>
              <a:ln w="9525" cap="flat" cmpd="sng" algn="ctr">
                <a:solidFill>
                  <a:schemeClr val="tx1">
                    <a:lumMod val="65000"/>
                    <a:lumOff val="35000"/>
                  </a:schemeClr>
                </a:solidFill>
                <a:round/>
              </a:ln>
              <a:effectLst/>
            </c:spPr>
          </c:errBars>
          <c:cat>
            <c:strRef>
              <c:f>'2.8. ábra'!$M$17:$Q$17</c:f>
              <c:strCache>
                <c:ptCount val="5"/>
                <c:pt idx="0">
                  <c:v>Overall</c:v>
                </c:pt>
                <c:pt idx="1">
                  <c:v>Business model</c:v>
                </c:pt>
                <c:pt idx="2">
                  <c:v>Governance</c:v>
                </c:pt>
                <c:pt idx="3">
                  <c:v>Risk management</c:v>
                </c:pt>
                <c:pt idx="4">
                  <c:v>Disclosure</c:v>
                </c:pt>
              </c:strCache>
            </c:strRef>
          </c:cat>
          <c:val>
            <c:numRef>
              <c:f>'2.8. ábra'!$M$11:$Q$11</c:f>
              <c:numCache>
                <c:formatCode>0</c:formatCode>
                <c:ptCount val="5"/>
                <c:pt idx="0">
                  <c:v>8.6927759740259596</c:v>
                </c:pt>
                <c:pt idx="1">
                  <c:v>4.2857142857142918</c:v>
                </c:pt>
                <c:pt idx="2">
                  <c:v>25.909090909090949</c:v>
                </c:pt>
                <c:pt idx="3">
                  <c:v>11</c:v>
                </c:pt>
                <c:pt idx="4">
                  <c:v>0</c:v>
                </c:pt>
              </c:numCache>
            </c:numRef>
          </c:val>
          <c:extLst>
            <c:ext xmlns:c16="http://schemas.microsoft.com/office/drawing/2014/chart" uri="{C3380CC4-5D6E-409C-BE32-E72D297353CC}">
              <c16:uniqueId val="{00000001-5358-4D11-8AF4-59AA3C924DAC}"/>
            </c:ext>
          </c:extLst>
        </c:ser>
        <c:ser>
          <c:idx val="2"/>
          <c:order val="2"/>
          <c:tx>
            <c:strRef>
              <c:f>'2.8. ábra'!$L$12</c:f>
              <c:strCache>
                <c:ptCount val="1"/>
                <c:pt idx="0">
                  <c:v>Q2</c:v>
                </c:pt>
              </c:strCache>
            </c:strRef>
          </c:tx>
          <c:spPr>
            <a:solidFill>
              <a:schemeClr val="accent2"/>
            </a:solidFill>
            <a:ln>
              <a:solidFill>
                <a:sysClr val="windowText" lastClr="000000"/>
              </a:solidFill>
            </a:ln>
            <a:effectLst/>
          </c:spPr>
          <c:invertIfNegative val="0"/>
          <c:cat>
            <c:strRef>
              <c:f>'2.8. ábra'!$M$17:$Q$17</c:f>
              <c:strCache>
                <c:ptCount val="5"/>
                <c:pt idx="0">
                  <c:v>Overall</c:v>
                </c:pt>
                <c:pt idx="1">
                  <c:v>Business model</c:v>
                </c:pt>
                <c:pt idx="2">
                  <c:v>Governance</c:v>
                </c:pt>
                <c:pt idx="3">
                  <c:v>Risk management</c:v>
                </c:pt>
                <c:pt idx="4">
                  <c:v>Disclosure</c:v>
                </c:pt>
              </c:strCache>
            </c:strRef>
          </c:cat>
          <c:val>
            <c:numRef>
              <c:f>'2.8. ábra'!$M$12:$Q$12</c:f>
              <c:numCache>
                <c:formatCode>0</c:formatCode>
                <c:ptCount val="5"/>
                <c:pt idx="0">
                  <c:v>11.98303571428575</c:v>
                </c:pt>
                <c:pt idx="1">
                  <c:v>12.8571428571429</c:v>
                </c:pt>
                <c:pt idx="2">
                  <c:v>5.9090909090908532</c:v>
                </c:pt>
                <c:pt idx="3">
                  <c:v>13</c:v>
                </c:pt>
                <c:pt idx="4">
                  <c:v>6.0000000000000009</c:v>
                </c:pt>
              </c:numCache>
            </c:numRef>
          </c:val>
          <c:extLst>
            <c:ext xmlns:c16="http://schemas.microsoft.com/office/drawing/2014/chart" uri="{C3380CC4-5D6E-409C-BE32-E72D297353CC}">
              <c16:uniqueId val="{00000002-5358-4D11-8AF4-59AA3C924DAC}"/>
            </c:ext>
          </c:extLst>
        </c:ser>
        <c:ser>
          <c:idx val="3"/>
          <c:order val="3"/>
          <c:tx>
            <c:strRef>
              <c:f>'2.8. ábra'!$L$13</c:f>
              <c:strCache>
                <c:ptCount val="1"/>
                <c:pt idx="0">
                  <c:v>Q3</c:v>
                </c:pt>
              </c:strCache>
            </c:strRef>
          </c:tx>
          <c:spPr>
            <a:solidFill>
              <a:schemeClr val="accent2"/>
            </a:solidFill>
            <a:ln>
              <a:solidFill>
                <a:sysClr val="windowText" lastClr="000000"/>
              </a:solidFill>
            </a:ln>
            <a:effectLst/>
          </c:spPr>
          <c:invertIfNegative val="0"/>
          <c:cat>
            <c:strRef>
              <c:f>'2.8. ábra'!$M$17:$Q$17</c:f>
              <c:strCache>
                <c:ptCount val="5"/>
                <c:pt idx="0">
                  <c:v>Overall</c:v>
                </c:pt>
                <c:pt idx="1">
                  <c:v>Business model</c:v>
                </c:pt>
                <c:pt idx="2">
                  <c:v>Governance</c:v>
                </c:pt>
                <c:pt idx="3">
                  <c:v>Risk management</c:v>
                </c:pt>
                <c:pt idx="4">
                  <c:v>Disclosure</c:v>
                </c:pt>
              </c:strCache>
            </c:strRef>
          </c:cat>
          <c:val>
            <c:numRef>
              <c:f>'2.8. ábra'!$M$13:$Q$13</c:f>
              <c:numCache>
                <c:formatCode>0</c:formatCode>
                <c:ptCount val="5"/>
                <c:pt idx="0">
                  <c:v>8.6154220779220978</c:v>
                </c:pt>
                <c:pt idx="1">
                  <c:v>10.714285714285673</c:v>
                </c:pt>
                <c:pt idx="2">
                  <c:v>18.636363636363651</c:v>
                </c:pt>
                <c:pt idx="3">
                  <c:v>8.0000000000000018</c:v>
                </c:pt>
                <c:pt idx="4">
                  <c:v>9.25</c:v>
                </c:pt>
              </c:numCache>
            </c:numRef>
          </c:val>
          <c:extLst>
            <c:ext xmlns:c16="http://schemas.microsoft.com/office/drawing/2014/chart" uri="{C3380CC4-5D6E-409C-BE32-E72D297353CC}">
              <c16:uniqueId val="{00000003-5358-4D11-8AF4-59AA3C924DAC}"/>
            </c:ext>
          </c:extLst>
        </c:ser>
        <c:ser>
          <c:idx val="4"/>
          <c:order val="4"/>
          <c:tx>
            <c:strRef>
              <c:f>'2.8. ábra'!$L$14</c:f>
              <c:strCache>
                <c:ptCount val="1"/>
                <c:pt idx="0">
                  <c:v>Q4</c:v>
                </c:pt>
              </c:strCache>
            </c:strRef>
          </c:tx>
          <c:spPr>
            <a:noFill/>
            <a:ln>
              <a:noFill/>
            </a:ln>
            <a:effectLst/>
          </c:spPr>
          <c:invertIfNegative val="0"/>
          <c:errBars>
            <c:errBarType val="minus"/>
            <c:errValType val="percentage"/>
            <c:noEndCap val="1"/>
            <c:val val="100"/>
            <c:spPr>
              <a:noFill/>
              <a:ln w="9525" cap="flat" cmpd="sng" algn="ctr">
                <a:solidFill>
                  <a:schemeClr val="tx1">
                    <a:lumMod val="65000"/>
                    <a:lumOff val="35000"/>
                  </a:schemeClr>
                </a:solidFill>
                <a:round/>
              </a:ln>
              <a:effectLst/>
            </c:spPr>
          </c:errBars>
          <c:cat>
            <c:strRef>
              <c:f>'2.8. ábra'!$M$17:$Q$17</c:f>
              <c:strCache>
                <c:ptCount val="5"/>
                <c:pt idx="0">
                  <c:v>Overall</c:v>
                </c:pt>
                <c:pt idx="1">
                  <c:v>Business model</c:v>
                </c:pt>
                <c:pt idx="2">
                  <c:v>Governance</c:v>
                </c:pt>
                <c:pt idx="3">
                  <c:v>Risk management</c:v>
                </c:pt>
                <c:pt idx="4">
                  <c:v>Disclosure</c:v>
                </c:pt>
              </c:strCache>
            </c:strRef>
          </c:cat>
          <c:val>
            <c:numRef>
              <c:f>'2.8. ábra'!$M$14:$Q$14</c:f>
              <c:numCache>
                <c:formatCode>0</c:formatCode>
                <c:ptCount val="5"/>
                <c:pt idx="0">
                  <c:v>13.863311688311653</c:v>
                </c:pt>
                <c:pt idx="1">
                  <c:v>32.142857142857132</c:v>
                </c:pt>
                <c:pt idx="2">
                  <c:v>16.818181818181841</c:v>
                </c:pt>
                <c:pt idx="3">
                  <c:v>23.000000000000004</c:v>
                </c:pt>
                <c:pt idx="4">
                  <c:v>13.750000000000002</c:v>
                </c:pt>
              </c:numCache>
            </c:numRef>
          </c:val>
          <c:extLst>
            <c:ext xmlns:c16="http://schemas.microsoft.com/office/drawing/2014/chart" uri="{C3380CC4-5D6E-409C-BE32-E72D297353CC}">
              <c16:uniqueId val="{00000004-5358-4D11-8AF4-59AA3C924DAC}"/>
            </c:ext>
          </c:extLst>
        </c:ser>
        <c:dLbls>
          <c:showLegendKey val="0"/>
          <c:showVal val="0"/>
          <c:showCatName val="0"/>
          <c:showSerName val="0"/>
          <c:showPercent val="0"/>
          <c:showBubbleSize val="0"/>
        </c:dLbls>
        <c:gapWidth val="150"/>
        <c:overlap val="100"/>
        <c:axId val="967247512"/>
        <c:axId val="967249808"/>
      </c:barChart>
      <c:lineChart>
        <c:grouping val="standard"/>
        <c:varyColors val="0"/>
        <c:ser>
          <c:idx val="5"/>
          <c:order val="5"/>
          <c:tx>
            <c:strRef>
              <c:f>'2.8. ábra'!$L$15</c:f>
              <c:strCache>
                <c:ptCount val="1"/>
              </c:strCache>
            </c:strRef>
          </c:tx>
          <c:spPr>
            <a:ln w="28575" cap="rnd">
              <a:noFill/>
              <a:round/>
            </a:ln>
            <a:effectLst/>
          </c:spPr>
          <c:marker>
            <c:symbol val="none"/>
          </c:marker>
          <c:cat>
            <c:strRef>
              <c:f>'2.8. ábra'!$M$9:$Q$9</c:f>
              <c:strCache>
                <c:ptCount val="5"/>
                <c:pt idx="0">
                  <c:v>Teljes</c:v>
                </c:pt>
                <c:pt idx="1">
                  <c:v>Üzleti modell</c:v>
                </c:pt>
                <c:pt idx="2">
                  <c:v>Vállalatirányítás</c:v>
                </c:pt>
                <c:pt idx="3">
                  <c:v>Kockázatkezelés</c:v>
                </c:pt>
                <c:pt idx="4">
                  <c:v>Nyilvánosságra 
hozatal</c:v>
                </c:pt>
              </c:strCache>
            </c:strRef>
          </c:cat>
          <c:val>
            <c:numRef>
              <c:f>'2.8. ábra'!$M$15:$Q$15</c:f>
              <c:numCache>
                <c:formatCode>0</c:formatCode>
                <c:ptCount val="5"/>
                <c:pt idx="0">
                  <c:v>13.863311688311653</c:v>
                </c:pt>
                <c:pt idx="1">
                  <c:v>32.142857142857132</c:v>
                </c:pt>
                <c:pt idx="2">
                  <c:v>16.818181818181841</c:v>
                </c:pt>
                <c:pt idx="3">
                  <c:v>23.000000000000004</c:v>
                </c:pt>
                <c:pt idx="4">
                  <c:v>13.750000000000002</c:v>
                </c:pt>
              </c:numCache>
            </c:numRef>
          </c:val>
          <c:smooth val="0"/>
          <c:extLst>
            <c:ext xmlns:c16="http://schemas.microsoft.com/office/drawing/2014/chart" uri="{C3380CC4-5D6E-409C-BE32-E72D297353CC}">
              <c16:uniqueId val="{00000005-5358-4D11-8AF4-59AA3C924DAC}"/>
            </c:ext>
          </c:extLst>
        </c:ser>
        <c:dLbls>
          <c:showLegendKey val="0"/>
          <c:showVal val="0"/>
          <c:showCatName val="0"/>
          <c:showSerName val="0"/>
          <c:showPercent val="0"/>
          <c:showBubbleSize val="0"/>
        </c:dLbls>
        <c:marker val="1"/>
        <c:smooth val="0"/>
        <c:axId val="333502264"/>
        <c:axId val="333504232"/>
      </c:lineChart>
      <c:catAx>
        <c:axId val="967247512"/>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67249808"/>
        <c:crosses val="autoZero"/>
        <c:auto val="1"/>
        <c:lblAlgn val="ctr"/>
        <c:lblOffset val="100"/>
        <c:noMultiLvlLbl val="0"/>
      </c:catAx>
      <c:valAx>
        <c:axId val="967249808"/>
        <c:scaling>
          <c:orientation val="minMax"/>
          <c:max val="100"/>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67247512"/>
        <c:crosses val="autoZero"/>
        <c:crossBetween val="between"/>
      </c:valAx>
      <c:valAx>
        <c:axId val="333504232"/>
        <c:scaling>
          <c:orientation val="minMax"/>
          <c:max val="100"/>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502264"/>
        <c:crosses val="max"/>
        <c:crossBetween val="between"/>
      </c:valAx>
      <c:catAx>
        <c:axId val="333502264"/>
        <c:scaling>
          <c:orientation val="minMax"/>
        </c:scaling>
        <c:delete val="1"/>
        <c:axPos val="b"/>
        <c:numFmt formatCode="General" sourceLinked="1"/>
        <c:majorTickMark val="out"/>
        <c:minorTickMark val="none"/>
        <c:tickLblPos val="nextTo"/>
        <c:crossAx val="33350423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89311563911359E-2"/>
          <c:y val="8.9675499560913377E-2"/>
          <c:w val="0.90503967050791845"/>
          <c:h val="0.64102224866610946"/>
        </c:manualLayout>
      </c:layout>
      <c:barChart>
        <c:barDir val="col"/>
        <c:grouping val="clustered"/>
        <c:varyColors val="0"/>
        <c:ser>
          <c:idx val="0"/>
          <c:order val="0"/>
          <c:tx>
            <c:strRef>
              <c:f>'2.9. ábra'!$C$13</c:f>
              <c:strCache>
                <c:ptCount val="1"/>
                <c:pt idx="0">
                  <c:v>Legkisebb kvartilis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 ábra'!$D$12:$G$12</c:f>
              <c:strCache>
                <c:ptCount val="4"/>
                <c:pt idx="0">
                  <c:v>Üzleti modell</c:v>
                </c:pt>
                <c:pt idx="1">
                  <c:v>Vállalatirányítás</c:v>
                </c:pt>
                <c:pt idx="2">
                  <c:v>Kockázatkezelés</c:v>
                </c:pt>
                <c:pt idx="3">
                  <c:v>Nyilvánosságra hozatal</c:v>
                </c:pt>
              </c:strCache>
            </c:strRef>
          </c:cat>
          <c:val>
            <c:numRef>
              <c:f>'2.9. ábra'!$D$13:$G$13</c:f>
              <c:numCache>
                <c:formatCode>0</c:formatCode>
                <c:ptCount val="4"/>
                <c:pt idx="0">
                  <c:v>13.333</c:v>
                </c:pt>
                <c:pt idx="1">
                  <c:v>23.03</c:v>
                </c:pt>
                <c:pt idx="2">
                  <c:v>11.583</c:v>
                </c:pt>
                <c:pt idx="3">
                  <c:v>6.6660000000000004</c:v>
                </c:pt>
              </c:numCache>
            </c:numRef>
          </c:val>
          <c:extLst>
            <c:ext xmlns:c16="http://schemas.microsoft.com/office/drawing/2014/chart" uri="{C3380CC4-5D6E-409C-BE32-E72D297353CC}">
              <c16:uniqueId val="{00000000-93B8-4D5A-9D8E-B7235E56D88A}"/>
            </c:ext>
          </c:extLst>
        </c:ser>
        <c:ser>
          <c:idx val="1"/>
          <c:order val="1"/>
          <c:tx>
            <c:strRef>
              <c:f>'2.9. ábra'!$C$14</c:f>
              <c:strCache>
                <c:ptCount val="1"/>
                <c:pt idx="0">
                  <c:v>2. kvartilis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 ábra'!$D$12:$G$12</c:f>
              <c:strCache>
                <c:ptCount val="4"/>
                <c:pt idx="0">
                  <c:v>Üzleti modell</c:v>
                </c:pt>
                <c:pt idx="1">
                  <c:v>Vállalatirányítás</c:v>
                </c:pt>
                <c:pt idx="2">
                  <c:v>Kockázatkezelés</c:v>
                </c:pt>
                <c:pt idx="3">
                  <c:v>Nyilvánosságra hozatal</c:v>
                </c:pt>
              </c:strCache>
            </c:strRef>
          </c:cat>
          <c:val>
            <c:numRef>
              <c:f>'2.9. ábra'!$D$14:$G$14</c:f>
              <c:numCache>
                <c:formatCode>0</c:formatCode>
                <c:ptCount val="4"/>
                <c:pt idx="0">
                  <c:v>18.285</c:v>
                </c:pt>
                <c:pt idx="1">
                  <c:v>23.999999999999993</c:v>
                </c:pt>
                <c:pt idx="2">
                  <c:v>20.5</c:v>
                </c:pt>
                <c:pt idx="3">
                  <c:v>16.8</c:v>
                </c:pt>
              </c:numCache>
            </c:numRef>
          </c:val>
          <c:extLst>
            <c:ext xmlns:c16="http://schemas.microsoft.com/office/drawing/2014/chart" uri="{C3380CC4-5D6E-409C-BE32-E72D297353CC}">
              <c16:uniqueId val="{00000001-93B8-4D5A-9D8E-B7235E56D88A}"/>
            </c:ext>
          </c:extLst>
        </c:ser>
        <c:ser>
          <c:idx val="2"/>
          <c:order val="2"/>
          <c:tx>
            <c:strRef>
              <c:f>'2.9. ábra'!$C$15</c:f>
              <c:strCache>
                <c:ptCount val="1"/>
                <c:pt idx="0">
                  <c:v>3. kvartilis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 ábra'!$D$12:$G$12</c:f>
              <c:strCache>
                <c:ptCount val="4"/>
                <c:pt idx="0">
                  <c:v>Üzleti modell</c:v>
                </c:pt>
                <c:pt idx="1">
                  <c:v>Vállalatirányítás</c:v>
                </c:pt>
                <c:pt idx="2">
                  <c:v>Kockázatkezelés</c:v>
                </c:pt>
                <c:pt idx="3">
                  <c:v>Nyilvánosságra hozatal</c:v>
                </c:pt>
              </c:strCache>
            </c:strRef>
          </c:cat>
          <c:val>
            <c:numRef>
              <c:f>'2.9. ábra'!$D$15:$G$15</c:f>
              <c:numCache>
                <c:formatCode>0</c:formatCode>
                <c:ptCount val="4"/>
                <c:pt idx="0">
                  <c:v>32</c:v>
                </c:pt>
                <c:pt idx="1">
                  <c:v>52.363</c:v>
                </c:pt>
                <c:pt idx="2">
                  <c:v>31.1</c:v>
                </c:pt>
                <c:pt idx="3">
                  <c:v>15.7</c:v>
                </c:pt>
              </c:numCache>
            </c:numRef>
          </c:val>
          <c:extLst>
            <c:ext xmlns:c16="http://schemas.microsoft.com/office/drawing/2014/chart" uri="{C3380CC4-5D6E-409C-BE32-E72D297353CC}">
              <c16:uniqueId val="{00000002-93B8-4D5A-9D8E-B7235E56D88A}"/>
            </c:ext>
          </c:extLst>
        </c:ser>
        <c:ser>
          <c:idx val="3"/>
          <c:order val="3"/>
          <c:tx>
            <c:strRef>
              <c:f>'2.9. ábra'!$C$16</c:f>
              <c:strCache>
                <c:ptCount val="1"/>
                <c:pt idx="0">
                  <c:v>Legnagyobb kvartilis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 ábra'!$D$12:$G$12</c:f>
              <c:strCache>
                <c:ptCount val="4"/>
                <c:pt idx="0">
                  <c:v>Üzleti modell</c:v>
                </c:pt>
                <c:pt idx="1">
                  <c:v>Vállalatirányítás</c:v>
                </c:pt>
                <c:pt idx="2">
                  <c:v>Kockázatkezelés</c:v>
                </c:pt>
                <c:pt idx="3">
                  <c:v>Nyilvánosságra hozatal</c:v>
                </c:pt>
              </c:strCache>
            </c:strRef>
          </c:cat>
          <c:val>
            <c:numRef>
              <c:f>'2.9. ábra'!$D$16:$G$16</c:f>
              <c:numCache>
                <c:formatCode>0</c:formatCode>
                <c:ptCount val="4"/>
                <c:pt idx="0">
                  <c:v>40.951999999999998</c:v>
                </c:pt>
                <c:pt idx="1">
                  <c:v>40.000000000000021</c:v>
                </c:pt>
                <c:pt idx="2">
                  <c:v>33.5</c:v>
                </c:pt>
                <c:pt idx="3">
                  <c:v>14.249999999999998</c:v>
                </c:pt>
              </c:numCache>
            </c:numRef>
          </c:val>
          <c:extLst>
            <c:ext xmlns:c16="http://schemas.microsoft.com/office/drawing/2014/chart" uri="{C3380CC4-5D6E-409C-BE32-E72D297353CC}">
              <c16:uniqueId val="{00000003-93B8-4D5A-9D8E-B7235E56D88A}"/>
            </c:ext>
          </c:extLst>
        </c:ser>
        <c:dLbls>
          <c:showLegendKey val="0"/>
          <c:showVal val="0"/>
          <c:showCatName val="0"/>
          <c:showSerName val="0"/>
          <c:showPercent val="0"/>
          <c:showBubbleSize val="0"/>
        </c:dLbls>
        <c:gapWidth val="219"/>
        <c:axId val="999539832"/>
        <c:axId val="999540160"/>
      </c:barChart>
      <c:lineChart>
        <c:grouping val="standard"/>
        <c:varyColors val="0"/>
        <c:ser>
          <c:idx val="4"/>
          <c:order val="4"/>
          <c:tx>
            <c:strRef>
              <c:f>'2.9. ábra'!$C$17</c:f>
              <c:strCache>
                <c:ptCount val="1"/>
              </c:strCache>
            </c:strRef>
          </c:tx>
          <c:spPr>
            <a:ln w="28575" cap="rnd">
              <a:noFill/>
              <a:round/>
            </a:ln>
            <a:effectLst/>
          </c:spPr>
          <c:marker>
            <c:symbol val="none"/>
          </c:marker>
          <c:cat>
            <c:strRef>
              <c:f>'2.9. ábra'!$D$12:$G$12</c:f>
              <c:strCache>
                <c:ptCount val="4"/>
                <c:pt idx="0">
                  <c:v>Üzleti modell</c:v>
                </c:pt>
                <c:pt idx="1">
                  <c:v>Vállalatirányítás</c:v>
                </c:pt>
                <c:pt idx="2">
                  <c:v>Kockázatkezelés</c:v>
                </c:pt>
                <c:pt idx="3">
                  <c:v>Nyilvánosságra hozatal</c:v>
                </c:pt>
              </c:strCache>
            </c:strRef>
          </c:cat>
          <c:val>
            <c:numRef>
              <c:f>'2.9. ábra'!$D$17:$G$17</c:f>
              <c:numCache>
                <c:formatCode>0</c:formatCode>
                <c:ptCount val="4"/>
                <c:pt idx="0">
                  <c:v>40.951999999999998</c:v>
                </c:pt>
                <c:pt idx="1">
                  <c:v>40.000000000000021</c:v>
                </c:pt>
                <c:pt idx="2">
                  <c:v>33.5</c:v>
                </c:pt>
                <c:pt idx="3">
                  <c:v>14.249999999999998</c:v>
                </c:pt>
              </c:numCache>
            </c:numRef>
          </c:val>
          <c:smooth val="0"/>
          <c:extLst>
            <c:ext xmlns:c16="http://schemas.microsoft.com/office/drawing/2014/chart" uri="{C3380CC4-5D6E-409C-BE32-E72D297353CC}">
              <c16:uniqueId val="{00000001-ADD1-4931-A095-3DC67871F066}"/>
            </c:ext>
          </c:extLst>
        </c:ser>
        <c:dLbls>
          <c:showLegendKey val="0"/>
          <c:showVal val="0"/>
          <c:showCatName val="0"/>
          <c:showSerName val="0"/>
          <c:showPercent val="0"/>
          <c:showBubbleSize val="0"/>
        </c:dLbls>
        <c:marker val="1"/>
        <c:smooth val="0"/>
        <c:axId val="1053278720"/>
        <c:axId val="1053279376"/>
      </c:lineChart>
      <c:catAx>
        <c:axId val="999539832"/>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9540160"/>
        <c:crosses val="autoZero"/>
        <c:auto val="1"/>
        <c:lblAlgn val="ctr"/>
        <c:lblOffset val="100"/>
        <c:noMultiLvlLbl val="0"/>
      </c:catAx>
      <c:valAx>
        <c:axId val="999540160"/>
        <c:scaling>
          <c:orientation val="minMax"/>
          <c:max val="100"/>
        </c:scaling>
        <c:delete val="0"/>
        <c:axPos val="l"/>
        <c:majorGridlines>
          <c:spPr>
            <a:ln w="6350"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9539832"/>
        <c:crosses val="autoZero"/>
        <c:crossBetween val="between"/>
      </c:valAx>
      <c:valAx>
        <c:axId val="1053279376"/>
        <c:scaling>
          <c:orientation val="minMax"/>
          <c:max val="100"/>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053278720"/>
        <c:crosses val="max"/>
        <c:crossBetween val="between"/>
      </c:valAx>
      <c:catAx>
        <c:axId val="1053278720"/>
        <c:scaling>
          <c:orientation val="minMax"/>
        </c:scaling>
        <c:delete val="1"/>
        <c:axPos val="b"/>
        <c:numFmt formatCode="General" sourceLinked="1"/>
        <c:majorTickMark val="out"/>
        <c:minorTickMark val="none"/>
        <c:tickLblPos val="nextTo"/>
        <c:crossAx val="1053279376"/>
        <c:crosses val="autoZero"/>
        <c:auto val="1"/>
        <c:lblAlgn val="ctr"/>
        <c:lblOffset val="100"/>
        <c:noMultiLvlLbl val="0"/>
      </c:catAx>
      <c:spPr>
        <a:noFill/>
        <a:ln w="6350">
          <a:noFill/>
        </a:ln>
        <a:effectLst/>
      </c:spPr>
    </c:plotArea>
    <c:legend>
      <c:legendPos val="b"/>
      <c:overlay val="0"/>
      <c:spPr>
        <a:noFill/>
        <a:ln w="6350">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89311563911359E-2"/>
          <c:y val="8.9675499560913377E-2"/>
          <c:w val="0.90503967050791845"/>
          <c:h val="0.64102224866610946"/>
        </c:manualLayout>
      </c:layout>
      <c:barChart>
        <c:barDir val="col"/>
        <c:grouping val="clustered"/>
        <c:varyColors val="0"/>
        <c:ser>
          <c:idx val="0"/>
          <c:order val="0"/>
          <c:tx>
            <c:strRef>
              <c:f>'2.9. ábra'!$C$19</c:f>
              <c:strCache>
                <c:ptCount val="1"/>
                <c:pt idx="0">
                  <c:v>Smallest quartile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 ábra'!$D$18:$G$18</c:f>
              <c:strCache>
                <c:ptCount val="4"/>
                <c:pt idx="0">
                  <c:v>Business model</c:v>
                </c:pt>
                <c:pt idx="1">
                  <c:v>Governance</c:v>
                </c:pt>
                <c:pt idx="2">
                  <c:v>Risk management</c:v>
                </c:pt>
                <c:pt idx="3">
                  <c:v>Disclosure</c:v>
                </c:pt>
              </c:strCache>
            </c:strRef>
          </c:cat>
          <c:val>
            <c:numRef>
              <c:f>'2.9. ábra'!$D$19:$G$19</c:f>
              <c:numCache>
                <c:formatCode>0</c:formatCode>
                <c:ptCount val="4"/>
                <c:pt idx="0">
                  <c:v>13.333</c:v>
                </c:pt>
                <c:pt idx="1">
                  <c:v>23.03</c:v>
                </c:pt>
                <c:pt idx="2">
                  <c:v>11.583</c:v>
                </c:pt>
                <c:pt idx="3">
                  <c:v>6.6660000000000004</c:v>
                </c:pt>
              </c:numCache>
            </c:numRef>
          </c:val>
          <c:extLst>
            <c:ext xmlns:c16="http://schemas.microsoft.com/office/drawing/2014/chart" uri="{C3380CC4-5D6E-409C-BE32-E72D297353CC}">
              <c16:uniqueId val="{00000000-A6FD-4D78-96F7-4FD2223B9224}"/>
            </c:ext>
          </c:extLst>
        </c:ser>
        <c:ser>
          <c:idx val="1"/>
          <c:order val="1"/>
          <c:tx>
            <c:strRef>
              <c:f>'2.9. ábra'!$C$20</c:f>
              <c:strCache>
                <c:ptCount val="1"/>
                <c:pt idx="0">
                  <c:v>2. quartile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 ábra'!$D$18:$G$18</c:f>
              <c:strCache>
                <c:ptCount val="4"/>
                <c:pt idx="0">
                  <c:v>Business model</c:v>
                </c:pt>
                <c:pt idx="1">
                  <c:v>Governance</c:v>
                </c:pt>
                <c:pt idx="2">
                  <c:v>Risk management</c:v>
                </c:pt>
                <c:pt idx="3">
                  <c:v>Disclosure</c:v>
                </c:pt>
              </c:strCache>
            </c:strRef>
          </c:cat>
          <c:val>
            <c:numRef>
              <c:f>'2.9. ábra'!$D$20:$G$20</c:f>
              <c:numCache>
                <c:formatCode>0</c:formatCode>
                <c:ptCount val="4"/>
                <c:pt idx="0">
                  <c:v>18.285</c:v>
                </c:pt>
                <c:pt idx="1">
                  <c:v>23.999999999999993</c:v>
                </c:pt>
                <c:pt idx="2">
                  <c:v>20.5</c:v>
                </c:pt>
                <c:pt idx="3">
                  <c:v>16.8</c:v>
                </c:pt>
              </c:numCache>
            </c:numRef>
          </c:val>
          <c:extLst>
            <c:ext xmlns:c16="http://schemas.microsoft.com/office/drawing/2014/chart" uri="{C3380CC4-5D6E-409C-BE32-E72D297353CC}">
              <c16:uniqueId val="{00000001-A6FD-4D78-96F7-4FD2223B9224}"/>
            </c:ext>
          </c:extLst>
        </c:ser>
        <c:ser>
          <c:idx val="2"/>
          <c:order val="2"/>
          <c:tx>
            <c:strRef>
              <c:f>'2.9. ábra'!$C$21</c:f>
              <c:strCache>
                <c:ptCount val="1"/>
                <c:pt idx="0">
                  <c:v>3. quartile</c:v>
                </c:pt>
              </c:strCache>
            </c:strRef>
          </c:tx>
          <c:spPr>
            <a:solidFill>
              <a:schemeClr val="accent3"/>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 ábra'!$D$18:$G$18</c:f>
              <c:strCache>
                <c:ptCount val="4"/>
                <c:pt idx="0">
                  <c:v>Business model</c:v>
                </c:pt>
                <c:pt idx="1">
                  <c:v>Governance</c:v>
                </c:pt>
                <c:pt idx="2">
                  <c:v>Risk management</c:v>
                </c:pt>
                <c:pt idx="3">
                  <c:v>Disclosure</c:v>
                </c:pt>
              </c:strCache>
            </c:strRef>
          </c:cat>
          <c:val>
            <c:numRef>
              <c:f>'2.9. ábra'!$D$21:$G$21</c:f>
              <c:numCache>
                <c:formatCode>0</c:formatCode>
                <c:ptCount val="4"/>
                <c:pt idx="0">
                  <c:v>32</c:v>
                </c:pt>
                <c:pt idx="1">
                  <c:v>52.363</c:v>
                </c:pt>
                <c:pt idx="2">
                  <c:v>31.1</c:v>
                </c:pt>
                <c:pt idx="3">
                  <c:v>15.7</c:v>
                </c:pt>
              </c:numCache>
            </c:numRef>
          </c:val>
          <c:extLst>
            <c:ext xmlns:c16="http://schemas.microsoft.com/office/drawing/2014/chart" uri="{C3380CC4-5D6E-409C-BE32-E72D297353CC}">
              <c16:uniqueId val="{00000002-A6FD-4D78-96F7-4FD2223B9224}"/>
            </c:ext>
          </c:extLst>
        </c:ser>
        <c:ser>
          <c:idx val="3"/>
          <c:order val="3"/>
          <c:tx>
            <c:strRef>
              <c:f>'2.9. ábra'!$C$22</c:f>
              <c:strCache>
                <c:ptCount val="1"/>
                <c:pt idx="0">
                  <c:v>Biggest quartile</c:v>
                </c:pt>
              </c:strCache>
            </c:strRef>
          </c:tx>
          <c:spPr>
            <a:solidFill>
              <a:schemeClr val="accent4"/>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 ábra'!$D$18:$G$18</c:f>
              <c:strCache>
                <c:ptCount val="4"/>
                <c:pt idx="0">
                  <c:v>Business model</c:v>
                </c:pt>
                <c:pt idx="1">
                  <c:v>Governance</c:v>
                </c:pt>
                <c:pt idx="2">
                  <c:v>Risk management</c:v>
                </c:pt>
                <c:pt idx="3">
                  <c:v>Disclosure</c:v>
                </c:pt>
              </c:strCache>
            </c:strRef>
          </c:cat>
          <c:val>
            <c:numRef>
              <c:f>'2.9. ábra'!$D$22:$G$22</c:f>
              <c:numCache>
                <c:formatCode>0</c:formatCode>
                <c:ptCount val="4"/>
                <c:pt idx="0">
                  <c:v>40.951999999999998</c:v>
                </c:pt>
                <c:pt idx="1">
                  <c:v>40.000000000000021</c:v>
                </c:pt>
                <c:pt idx="2">
                  <c:v>33.5</c:v>
                </c:pt>
                <c:pt idx="3">
                  <c:v>14.249999999999998</c:v>
                </c:pt>
              </c:numCache>
            </c:numRef>
          </c:val>
          <c:extLst>
            <c:ext xmlns:c16="http://schemas.microsoft.com/office/drawing/2014/chart" uri="{C3380CC4-5D6E-409C-BE32-E72D297353CC}">
              <c16:uniqueId val="{00000003-A6FD-4D78-96F7-4FD2223B9224}"/>
            </c:ext>
          </c:extLst>
        </c:ser>
        <c:dLbls>
          <c:dLblPos val="inBase"/>
          <c:showLegendKey val="0"/>
          <c:showVal val="1"/>
          <c:showCatName val="0"/>
          <c:showSerName val="0"/>
          <c:showPercent val="0"/>
          <c:showBubbleSize val="0"/>
        </c:dLbls>
        <c:gapWidth val="219"/>
        <c:axId val="999539832"/>
        <c:axId val="999540160"/>
      </c:barChart>
      <c:lineChart>
        <c:grouping val="standard"/>
        <c:varyColors val="0"/>
        <c:ser>
          <c:idx val="4"/>
          <c:order val="4"/>
          <c:tx>
            <c:strRef>
              <c:f>'2.9. ábra'!$C$23</c:f>
              <c:strCache>
                <c:ptCount val="1"/>
              </c:strCache>
            </c:strRef>
          </c:tx>
          <c:spPr>
            <a:ln w="25400" cap="rnd">
              <a:noFill/>
              <a:round/>
            </a:ln>
            <a:effectLst/>
          </c:spPr>
          <c:marker>
            <c:symbol val="none"/>
          </c:marker>
          <c:dLbls>
            <c:delete val="1"/>
          </c:dLbls>
          <c:cat>
            <c:strRef>
              <c:f>'2.9. ábra'!$D$12:$G$12</c:f>
              <c:strCache>
                <c:ptCount val="4"/>
                <c:pt idx="0">
                  <c:v>Üzleti modell</c:v>
                </c:pt>
                <c:pt idx="1">
                  <c:v>Vállalatirányítás</c:v>
                </c:pt>
                <c:pt idx="2">
                  <c:v>Kockázatkezelés</c:v>
                </c:pt>
                <c:pt idx="3">
                  <c:v>Nyilvánosságra hozatal</c:v>
                </c:pt>
              </c:strCache>
            </c:strRef>
          </c:cat>
          <c:val>
            <c:numRef>
              <c:f>'2.9. ábra'!$D$23:$G$23</c:f>
              <c:numCache>
                <c:formatCode>0</c:formatCode>
                <c:ptCount val="4"/>
                <c:pt idx="0">
                  <c:v>40.951999999999998</c:v>
                </c:pt>
                <c:pt idx="1">
                  <c:v>40.000000000000021</c:v>
                </c:pt>
                <c:pt idx="2">
                  <c:v>33.5</c:v>
                </c:pt>
                <c:pt idx="3">
                  <c:v>14.249999999999998</c:v>
                </c:pt>
              </c:numCache>
            </c:numRef>
          </c:val>
          <c:smooth val="0"/>
          <c:extLst>
            <c:ext xmlns:c16="http://schemas.microsoft.com/office/drawing/2014/chart" uri="{C3380CC4-5D6E-409C-BE32-E72D297353CC}">
              <c16:uniqueId val="{00000004-A6FD-4D78-96F7-4FD2223B9224}"/>
            </c:ext>
          </c:extLst>
        </c:ser>
        <c:dLbls>
          <c:showLegendKey val="0"/>
          <c:showVal val="1"/>
          <c:showCatName val="0"/>
          <c:showSerName val="0"/>
          <c:showPercent val="0"/>
          <c:showBubbleSize val="0"/>
        </c:dLbls>
        <c:marker val="1"/>
        <c:smooth val="0"/>
        <c:axId val="1053278720"/>
        <c:axId val="1053279376"/>
      </c:lineChart>
      <c:catAx>
        <c:axId val="999539832"/>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9540160"/>
        <c:crosses val="autoZero"/>
        <c:auto val="1"/>
        <c:lblAlgn val="ctr"/>
        <c:lblOffset val="100"/>
        <c:noMultiLvlLbl val="0"/>
      </c:catAx>
      <c:valAx>
        <c:axId val="999540160"/>
        <c:scaling>
          <c:orientation val="minMax"/>
          <c:max val="100"/>
        </c:scaling>
        <c:delete val="0"/>
        <c:axPos val="l"/>
        <c:majorGridlines>
          <c:spPr>
            <a:ln w="6350"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9539832"/>
        <c:crosses val="autoZero"/>
        <c:crossBetween val="between"/>
      </c:valAx>
      <c:valAx>
        <c:axId val="1053279376"/>
        <c:scaling>
          <c:orientation val="minMax"/>
          <c:max val="100"/>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053278720"/>
        <c:crosses val="max"/>
        <c:crossBetween val="between"/>
      </c:valAx>
      <c:catAx>
        <c:axId val="1053278720"/>
        <c:scaling>
          <c:orientation val="minMax"/>
        </c:scaling>
        <c:delete val="1"/>
        <c:axPos val="b"/>
        <c:numFmt formatCode="General" sourceLinked="1"/>
        <c:majorTickMark val="out"/>
        <c:minorTickMark val="none"/>
        <c:tickLblPos val="nextTo"/>
        <c:crossAx val="1053279376"/>
        <c:crosses val="autoZero"/>
        <c:auto val="1"/>
        <c:lblAlgn val="ctr"/>
        <c:lblOffset val="100"/>
        <c:noMultiLvlLbl val="0"/>
      </c:catAx>
      <c:spPr>
        <a:noFill/>
        <a:ln w="6350">
          <a:noFill/>
        </a:ln>
        <a:effectLst/>
      </c:spPr>
    </c:plotArea>
    <c:legend>
      <c:legendPos val="b"/>
      <c:overlay val="0"/>
      <c:spPr>
        <a:noFill/>
        <a:ln w="6350">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72F-4D6E-99EB-5EEF4994208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72F-4D6E-99EB-5EEF4994208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72F-4D6E-99EB-5EEF4994208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72F-4D6E-99EB-5EEF49942084}"/>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'2.10. ábra'!$C$11:$C$14</c:f>
              <c:strCache>
                <c:ptCount val="4"/>
                <c:pt idx="0">
                  <c:v>Igen</c:v>
                </c:pt>
                <c:pt idx="1">
                  <c:v>Többnyire</c:v>
                </c:pt>
                <c:pt idx="2">
                  <c:v>Részben</c:v>
                </c:pt>
                <c:pt idx="3">
                  <c:v>Nem</c:v>
                </c:pt>
              </c:strCache>
            </c:strRef>
          </c:cat>
          <c:val>
            <c:numRef>
              <c:f>'2.10. ábra'!$D$11:$D$14</c:f>
              <c:numCache>
                <c:formatCode>0%</c:formatCode>
                <c:ptCount val="4"/>
                <c:pt idx="0">
                  <c:v>4.5454545454545456E-2</c:v>
                </c:pt>
                <c:pt idx="1">
                  <c:v>0.18181818181818182</c:v>
                </c:pt>
                <c:pt idx="2">
                  <c:v>0.40909090909090912</c:v>
                </c:pt>
                <c:pt idx="3">
                  <c:v>0.36363636363636365</c:v>
                </c:pt>
              </c:numCache>
            </c:numRef>
          </c:val>
          <c:extLst>
            <c:ext xmlns:c16="http://schemas.microsoft.com/office/drawing/2014/chart" uri="{C3380CC4-5D6E-409C-BE32-E72D297353CC}">
              <c16:uniqueId val="{00000008-372F-4D6E-99EB-5EEF49942084}"/>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94473146748451E-2"/>
          <c:y val="5.1825192056533215E-2"/>
          <c:w val="0.89761105370650307"/>
          <c:h val="0.67171786910924192"/>
        </c:manualLayout>
      </c:layout>
      <c:barChart>
        <c:barDir val="col"/>
        <c:grouping val="clustered"/>
        <c:varyColors val="0"/>
        <c:ser>
          <c:idx val="0"/>
          <c:order val="0"/>
          <c:tx>
            <c:strRef>
              <c:f>'1.2. ábra'!$D$14</c:f>
              <c:strCache>
                <c:ptCount val="1"/>
                <c:pt idx="0">
                  <c:v>Biokapacitás deficit vagy többlet</c:v>
                </c:pt>
              </c:strCache>
            </c:strRef>
          </c:tx>
          <c:spPr>
            <a:solidFill>
              <a:schemeClr val="accent1"/>
            </a:solidFill>
            <a:ln>
              <a:noFill/>
            </a:ln>
            <a:effectLst/>
          </c:spPr>
          <c:invertIfNegative val="0"/>
          <c:dPt>
            <c:idx val="8"/>
            <c:invertIfNegative val="0"/>
            <c:bubble3D val="0"/>
            <c:spPr>
              <a:solidFill>
                <a:srgbClr val="C00000"/>
              </a:solidFill>
              <a:ln>
                <a:noFill/>
              </a:ln>
              <a:effectLst/>
            </c:spPr>
            <c:extLst>
              <c:ext xmlns:c16="http://schemas.microsoft.com/office/drawing/2014/chart" uri="{C3380CC4-5D6E-409C-BE32-E72D297353CC}">
                <c16:uniqueId val="{00000001-2094-494D-8A3F-7F728B7FB2D6}"/>
              </c:ext>
            </c:extLst>
          </c:dPt>
          <c:dPt>
            <c:idx val="11"/>
            <c:invertIfNegative val="0"/>
            <c:bubble3D val="0"/>
            <c:spPr>
              <a:solidFill>
                <a:srgbClr val="0C2148"/>
              </a:solidFill>
              <a:ln>
                <a:noFill/>
              </a:ln>
              <a:effectLst/>
            </c:spPr>
            <c:extLst>
              <c:ext xmlns:c16="http://schemas.microsoft.com/office/drawing/2014/chart" uri="{C3380CC4-5D6E-409C-BE32-E72D297353CC}">
                <c16:uniqueId val="{00000003-2094-494D-8A3F-7F728B7FB2D6}"/>
              </c:ext>
            </c:extLst>
          </c:dPt>
          <c:dPt>
            <c:idx val="13"/>
            <c:invertIfNegative val="0"/>
            <c:bubble3D val="0"/>
            <c:spPr>
              <a:solidFill>
                <a:srgbClr val="0C2148"/>
              </a:solidFill>
              <a:ln>
                <a:noFill/>
              </a:ln>
              <a:effectLst/>
            </c:spPr>
            <c:extLst>
              <c:ext xmlns:c16="http://schemas.microsoft.com/office/drawing/2014/chart" uri="{C3380CC4-5D6E-409C-BE32-E72D297353CC}">
                <c16:uniqueId val="{00000005-2094-494D-8A3F-7F728B7FB2D6}"/>
              </c:ext>
            </c:extLst>
          </c:dPt>
          <c:dPt>
            <c:idx val="20"/>
            <c:invertIfNegative val="0"/>
            <c:bubble3D val="0"/>
            <c:spPr>
              <a:solidFill>
                <a:srgbClr val="8DDDFF"/>
              </a:solidFill>
              <a:ln>
                <a:noFill/>
              </a:ln>
              <a:effectLst/>
            </c:spPr>
            <c:extLst>
              <c:ext xmlns:c16="http://schemas.microsoft.com/office/drawing/2014/chart" uri="{C3380CC4-5D6E-409C-BE32-E72D297353CC}">
                <c16:uniqueId val="{00000007-2094-494D-8A3F-7F728B7FB2D6}"/>
              </c:ext>
            </c:extLst>
          </c:dPt>
          <c:cat>
            <c:strRef>
              <c:f>'1.2. ábra'!$C$15:$C$44</c:f>
              <c:strCache>
                <c:ptCount val="30"/>
                <c:pt idx="0">
                  <c:v>Finnország</c:v>
                </c:pt>
                <c:pt idx="1">
                  <c:v>Svédország</c:v>
                </c:pt>
                <c:pt idx="2">
                  <c:v>Észtország</c:v>
                </c:pt>
                <c:pt idx="3">
                  <c:v>Lettország</c:v>
                </c:pt>
                <c:pt idx="4">
                  <c:v>Románia</c:v>
                </c:pt>
                <c:pt idx="5">
                  <c:v>Bulgária</c:v>
                </c:pt>
                <c:pt idx="6">
                  <c:v>Litvánia</c:v>
                </c:pt>
                <c:pt idx="7">
                  <c:v>Horvátország</c:v>
                </c:pt>
                <c:pt idx="8">
                  <c:v>Magyarország</c:v>
                </c:pt>
                <c:pt idx="9">
                  <c:v>Írország</c:v>
                </c:pt>
                <c:pt idx="10">
                  <c:v>Szlovákia</c:v>
                </c:pt>
                <c:pt idx="11">
                  <c:v>EU átlag</c:v>
                </c:pt>
                <c:pt idx="12">
                  <c:v>Franciaország</c:v>
                </c:pt>
                <c:pt idx="13">
                  <c:v>V3 átlag</c:v>
                </c:pt>
                <c:pt idx="14">
                  <c:v>Dánia</c:v>
                </c:pt>
                <c:pt idx="15">
                  <c:v>Szlovénia</c:v>
                </c:pt>
                <c:pt idx="16">
                  <c:v>Görögország</c:v>
                </c:pt>
                <c:pt idx="17">
                  <c:v>Lengyelország</c:v>
                </c:pt>
                <c:pt idx="18">
                  <c:v>Spanyolország</c:v>
                </c:pt>
                <c:pt idx="19">
                  <c:v>Csehország</c:v>
                </c:pt>
                <c:pt idx="20">
                  <c:v>Egyesült Királyság</c:v>
                </c:pt>
                <c:pt idx="21">
                  <c:v>Portugália</c:v>
                </c:pt>
                <c:pt idx="22">
                  <c:v>Németország</c:v>
                </c:pt>
                <c:pt idx="23">
                  <c:v>Ausztria</c:v>
                </c:pt>
                <c:pt idx="24">
                  <c:v>Olaszország</c:v>
                </c:pt>
                <c:pt idx="25">
                  <c:v>Ciprus</c:v>
                </c:pt>
                <c:pt idx="26">
                  <c:v>Hollandia</c:v>
                </c:pt>
                <c:pt idx="27">
                  <c:v>Málta</c:v>
                </c:pt>
                <c:pt idx="28">
                  <c:v>Belgium</c:v>
                </c:pt>
                <c:pt idx="29">
                  <c:v>Luxemburg</c:v>
                </c:pt>
              </c:strCache>
            </c:strRef>
          </c:cat>
          <c:val>
            <c:numRef>
              <c:f>'1.2. ábra'!$D$15:$D$44</c:f>
              <c:numCache>
                <c:formatCode>General</c:formatCode>
                <c:ptCount val="30"/>
                <c:pt idx="0">
                  <c:v>6.6148977179771897</c:v>
                </c:pt>
                <c:pt idx="1">
                  <c:v>3.3572421425002301</c:v>
                </c:pt>
                <c:pt idx="2">
                  <c:v>2.5781635039074802</c:v>
                </c:pt>
                <c:pt idx="3">
                  <c:v>2.3818227415720101</c:v>
                </c:pt>
                <c:pt idx="4">
                  <c:v>-0.31453558305506002</c:v>
                </c:pt>
                <c:pt idx="5">
                  <c:v>-0.33109220968963998</c:v>
                </c:pt>
                <c:pt idx="6">
                  <c:v>-0.7201647245203</c:v>
                </c:pt>
                <c:pt idx="7">
                  <c:v>-0.73087039093417006</c:v>
                </c:pt>
                <c:pt idx="8">
                  <c:v>-1.16363323307269</c:v>
                </c:pt>
                <c:pt idx="9">
                  <c:v>-1.6766427010417499</c:v>
                </c:pt>
                <c:pt idx="10">
                  <c:v>-1.7227093123947299</c:v>
                </c:pt>
                <c:pt idx="11">
                  <c:v>-2.0023708645418354</c:v>
                </c:pt>
                <c:pt idx="12">
                  <c:v>-2.0746045308755501</c:v>
                </c:pt>
                <c:pt idx="13">
                  <c:v>-2.524379706525703</c:v>
                </c:pt>
                <c:pt idx="14">
                  <c:v>-2.7058960858549401</c:v>
                </c:pt>
                <c:pt idx="15">
                  <c:v>-2.7197634145051</c:v>
                </c:pt>
                <c:pt idx="16">
                  <c:v>-2.7286831336394601</c:v>
                </c:pt>
                <c:pt idx="17">
                  <c:v>-2.7391039414157099</c:v>
                </c:pt>
                <c:pt idx="18">
                  <c:v>-2.8236446027940398</c:v>
                </c:pt>
                <c:pt idx="19">
                  <c:v>-3.1113258657666698</c:v>
                </c:pt>
                <c:pt idx="20">
                  <c:v>-3.1160670861788899</c:v>
                </c:pt>
                <c:pt idx="21">
                  <c:v>-3.1183213145145299</c:v>
                </c:pt>
                <c:pt idx="22">
                  <c:v>-3.1584515959505302</c:v>
                </c:pt>
                <c:pt idx="23">
                  <c:v>-3.2977919189997902</c:v>
                </c:pt>
                <c:pt idx="24">
                  <c:v>-3.5355599476395501</c:v>
                </c:pt>
                <c:pt idx="25">
                  <c:v>-3.64148879083328</c:v>
                </c:pt>
                <c:pt idx="26">
                  <c:v>-4.2098118398060498</c:v>
                </c:pt>
                <c:pt idx="27">
                  <c:v>-5.1073921105382896</c:v>
                </c:pt>
                <c:pt idx="28">
                  <c:v>-5.7869508754097199</c:v>
                </c:pt>
                <c:pt idx="29">
                  <c:v>-11.5777013253349</c:v>
                </c:pt>
              </c:numCache>
            </c:numRef>
          </c:val>
          <c:extLst>
            <c:ext xmlns:c16="http://schemas.microsoft.com/office/drawing/2014/chart" uri="{C3380CC4-5D6E-409C-BE32-E72D297353CC}">
              <c16:uniqueId val="{00000008-2094-494D-8A3F-7F728B7FB2D6}"/>
            </c:ext>
          </c:extLst>
        </c:ser>
        <c:dLbls>
          <c:showLegendKey val="0"/>
          <c:showVal val="0"/>
          <c:showCatName val="0"/>
          <c:showSerName val="0"/>
          <c:showPercent val="0"/>
          <c:showBubbleSize val="0"/>
        </c:dLbls>
        <c:gapWidth val="70"/>
        <c:axId val="902966008"/>
        <c:axId val="902966992"/>
      </c:barChart>
      <c:lineChart>
        <c:grouping val="stacked"/>
        <c:varyColors val="0"/>
        <c:ser>
          <c:idx val="1"/>
          <c:order val="1"/>
          <c:tx>
            <c:v>1</c:v>
          </c:tx>
          <c:spPr>
            <a:ln w="28575" cap="rnd">
              <a:solidFill>
                <a:schemeClr val="accent2"/>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9-2094-494D-8A3F-7F728B7FB2D6}"/>
            </c:ext>
          </c:extLst>
        </c:ser>
        <c:dLbls>
          <c:showLegendKey val="0"/>
          <c:showVal val="0"/>
          <c:showCatName val="0"/>
          <c:showSerName val="0"/>
          <c:showPercent val="0"/>
          <c:showBubbleSize val="0"/>
        </c:dLbls>
        <c:marker val="1"/>
        <c:smooth val="0"/>
        <c:axId val="879657960"/>
        <c:axId val="879657304"/>
      </c:lineChart>
      <c:catAx>
        <c:axId val="902966008"/>
        <c:scaling>
          <c:orientation val="minMax"/>
        </c:scaling>
        <c:delete val="0"/>
        <c:axPos val="b"/>
        <c:numFmt formatCode="General" sourceLinked="1"/>
        <c:majorTickMark val="out"/>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02966992"/>
        <c:crosses val="autoZero"/>
        <c:auto val="1"/>
        <c:lblAlgn val="ctr"/>
        <c:lblOffset val="100"/>
        <c:noMultiLvlLbl val="0"/>
      </c:catAx>
      <c:valAx>
        <c:axId val="902966992"/>
        <c:scaling>
          <c:orientation val="minMax"/>
          <c:min val="-12"/>
        </c:scaling>
        <c:delete val="0"/>
        <c:axPos val="l"/>
        <c:majorGridlines>
          <c:spPr>
            <a:ln w="9525" cap="flat" cmpd="sng" algn="ctr">
              <a:solidFill>
                <a:schemeClr val="bg1">
                  <a:lumMod val="65000"/>
                </a:schemeClr>
              </a:solidFill>
              <a:prstDash val="dash"/>
              <a:round/>
            </a:ln>
            <a:effectLst/>
          </c:spPr>
        </c:majorGridlines>
        <c:numFmt formatCode="General"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02966008"/>
        <c:crosses val="autoZero"/>
        <c:crossBetween val="between"/>
      </c:valAx>
      <c:valAx>
        <c:axId val="879657304"/>
        <c:scaling>
          <c:orientation val="minMax"/>
          <c:max val="8"/>
          <c:min val="-12"/>
        </c:scaling>
        <c:delete val="0"/>
        <c:axPos val="r"/>
        <c:numFmt formatCode="General"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879657960"/>
        <c:crosses val="max"/>
        <c:crossBetween val="between"/>
        <c:majorUnit val="2"/>
      </c:valAx>
      <c:catAx>
        <c:axId val="879657960"/>
        <c:scaling>
          <c:orientation val="minMax"/>
        </c:scaling>
        <c:delete val="1"/>
        <c:axPos val="b"/>
        <c:majorTickMark val="out"/>
        <c:minorTickMark val="none"/>
        <c:tickLblPos val="nextTo"/>
        <c:crossAx val="879657304"/>
        <c:crosses val="autoZero"/>
        <c:auto val="1"/>
        <c:lblAlgn val="ctr"/>
        <c:lblOffset val="100"/>
        <c:noMultiLvlLbl val="0"/>
      </c:cat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ED8-4057-B426-77A58A465B7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ED8-4057-B426-77A58A465B7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ED8-4057-B426-77A58A465B7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ED8-4057-B426-77A58A465B76}"/>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'2.10. ábra'!$B$11:$B$14</c:f>
              <c:strCache>
                <c:ptCount val="4"/>
                <c:pt idx="0">
                  <c:v>Yes</c:v>
                </c:pt>
                <c:pt idx="1">
                  <c:v>Mostly</c:v>
                </c:pt>
                <c:pt idx="2">
                  <c:v>Partially</c:v>
                </c:pt>
                <c:pt idx="3">
                  <c:v>No</c:v>
                </c:pt>
              </c:strCache>
            </c:strRef>
          </c:cat>
          <c:val>
            <c:numRef>
              <c:f>'2.10. ábra'!$D$11:$D$14</c:f>
              <c:numCache>
                <c:formatCode>0%</c:formatCode>
                <c:ptCount val="4"/>
                <c:pt idx="0">
                  <c:v>4.5454545454545456E-2</c:v>
                </c:pt>
                <c:pt idx="1">
                  <c:v>0.18181818181818182</c:v>
                </c:pt>
                <c:pt idx="2">
                  <c:v>0.40909090909090912</c:v>
                </c:pt>
                <c:pt idx="3">
                  <c:v>0.36363636363636365</c:v>
                </c:pt>
              </c:numCache>
            </c:numRef>
          </c:val>
          <c:extLst>
            <c:ext xmlns:c16="http://schemas.microsoft.com/office/drawing/2014/chart" uri="{C3380CC4-5D6E-409C-BE32-E72D297353CC}">
              <c16:uniqueId val="{00000008-FED8-4057-B426-77A58A465B76}"/>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32C-4511-9093-074676BBFEA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32C-4511-9093-074676BBFEA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32C-4511-9093-074676BBFEA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32C-4511-9093-074676BBFEA0}"/>
              </c:ext>
            </c:extLst>
          </c:dPt>
          <c:dLbls>
            <c:dLbl>
              <c:idx val="0"/>
              <c:delete val="1"/>
              <c:extLst>
                <c:ext xmlns:c15="http://schemas.microsoft.com/office/drawing/2012/chart" uri="{CE6537A1-D6FC-4f65-9D91-7224C49458BB}"/>
                <c:ext xmlns:c16="http://schemas.microsoft.com/office/drawing/2014/chart" uri="{C3380CC4-5D6E-409C-BE32-E72D297353CC}">
                  <c16:uniqueId val="{00000001-B32C-4511-9093-074676BBFEA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'2.11. ábra'!$C$11:$C$14</c:f>
              <c:strCache>
                <c:ptCount val="4"/>
                <c:pt idx="0">
                  <c:v>Teljesítve</c:v>
                </c:pt>
                <c:pt idx="1">
                  <c:v>Folyamatban</c:v>
                </c:pt>
                <c:pt idx="2">
                  <c:v>Vannak tervek </c:v>
                </c:pt>
                <c:pt idx="3">
                  <c:v>Nincsenek tervek</c:v>
                </c:pt>
              </c:strCache>
            </c:strRef>
          </c:cat>
          <c:val>
            <c:numRef>
              <c:f>'2.11. ábra'!$D$11:$D$14</c:f>
              <c:numCache>
                <c:formatCode>0%</c:formatCode>
                <c:ptCount val="4"/>
                <c:pt idx="0">
                  <c:v>0</c:v>
                </c:pt>
                <c:pt idx="1">
                  <c:v>0.18181818181818182</c:v>
                </c:pt>
                <c:pt idx="2">
                  <c:v>0.36363636363636365</c:v>
                </c:pt>
                <c:pt idx="3">
                  <c:v>0.45454545454545453</c:v>
                </c:pt>
              </c:numCache>
            </c:numRef>
          </c:val>
          <c:extLst>
            <c:ext xmlns:c16="http://schemas.microsoft.com/office/drawing/2014/chart" uri="{C3380CC4-5D6E-409C-BE32-E72D297353CC}">
              <c16:uniqueId val="{00000008-B32C-4511-9093-074676BBFEA0}"/>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110-4C39-BF17-196F5011B25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110-4C39-BF17-196F5011B25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110-4C39-BF17-196F5011B25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110-4C39-BF17-196F5011B257}"/>
              </c:ext>
            </c:extLst>
          </c:dPt>
          <c:dLbls>
            <c:dLbl>
              <c:idx val="0"/>
              <c:delete val="1"/>
              <c:extLst>
                <c:ext xmlns:c15="http://schemas.microsoft.com/office/drawing/2012/chart" uri="{CE6537A1-D6FC-4f65-9D91-7224C49458BB}"/>
                <c:ext xmlns:c16="http://schemas.microsoft.com/office/drawing/2014/chart" uri="{C3380CC4-5D6E-409C-BE32-E72D297353CC}">
                  <c16:uniqueId val="{00000001-B110-4C39-BF17-196F5011B2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'2.11. ábra'!$B$11:$B$14</c:f>
              <c:strCache>
                <c:ptCount val="4"/>
                <c:pt idx="0">
                  <c:v>Finished</c:v>
                </c:pt>
                <c:pt idx="1">
                  <c:v>In process</c:v>
                </c:pt>
                <c:pt idx="2">
                  <c:v>Planned</c:v>
                </c:pt>
                <c:pt idx="3">
                  <c:v>Not planned</c:v>
                </c:pt>
              </c:strCache>
            </c:strRef>
          </c:cat>
          <c:val>
            <c:numRef>
              <c:f>'2.11. ábra'!$D$11:$D$14</c:f>
              <c:numCache>
                <c:formatCode>0%</c:formatCode>
                <c:ptCount val="4"/>
                <c:pt idx="0">
                  <c:v>0</c:v>
                </c:pt>
                <c:pt idx="1">
                  <c:v>0.18181818181818182</c:v>
                </c:pt>
                <c:pt idx="2">
                  <c:v>0.36363636363636365</c:v>
                </c:pt>
                <c:pt idx="3">
                  <c:v>0.45454545454545453</c:v>
                </c:pt>
              </c:numCache>
            </c:numRef>
          </c:val>
          <c:extLst>
            <c:ext xmlns:c16="http://schemas.microsoft.com/office/drawing/2014/chart" uri="{C3380CC4-5D6E-409C-BE32-E72D297353CC}">
              <c16:uniqueId val="{00000008-B110-4C39-BF17-196F5011B257}"/>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55089987019801"/>
          <c:y val="7.3112017731103512E-2"/>
          <c:w val="0.77689820025960399"/>
          <c:h val="0.66505666711610512"/>
        </c:manualLayout>
      </c:layout>
      <c:barChart>
        <c:barDir val="col"/>
        <c:grouping val="stacked"/>
        <c:varyColors val="0"/>
        <c:ser>
          <c:idx val="0"/>
          <c:order val="0"/>
          <c:tx>
            <c:strRef>
              <c:f>'2.12. ábra'!$D$12</c:f>
              <c:strCache>
                <c:ptCount val="1"/>
                <c:pt idx="0">
                  <c:v>Igen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 ábra'!$C$13:$C$16</c:f>
              <c:strCache>
                <c:ptCount val="4"/>
                <c:pt idx="0">
                  <c:v>Scope 1</c:v>
                </c:pt>
                <c:pt idx="1">
                  <c:v>Scope 2</c:v>
                </c:pt>
                <c:pt idx="2">
                  <c:v>Scope 3 
nem portfólió</c:v>
                </c:pt>
                <c:pt idx="3">
                  <c:v>Scope 3 
portfólió</c:v>
                </c:pt>
              </c:strCache>
            </c:strRef>
          </c:cat>
          <c:val>
            <c:numRef>
              <c:f>'2.12. ábra'!$D$13:$D$16</c:f>
              <c:numCache>
                <c:formatCode>0</c:formatCode>
                <c:ptCount val="4"/>
                <c:pt idx="0">
                  <c:v>36.363636363636367</c:v>
                </c:pt>
                <c:pt idx="1">
                  <c:v>31.818181818181817</c:v>
                </c:pt>
                <c:pt idx="2">
                  <c:v>9.0909090909090917</c:v>
                </c:pt>
                <c:pt idx="3">
                  <c:v>4.5454545454545459</c:v>
                </c:pt>
              </c:numCache>
            </c:numRef>
          </c:val>
          <c:extLst>
            <c:ext xmlns:c16="http://schemas.microsoft.com/office/drawing/2014/chart" uri="{C3380CC4-5D6E-409C-BE32-E72D297353CC}">
              <c16:uniqueId val="{00000000-BBE7-4213-98E6-7DAFE99EFBD8}"/>
            </c:ext>
          </c:extLst>
        </c:ser>
        <c:ser>
          <c:idx val="1"/>
          <c:order val="1"/>
          <c:tx>
            <c:strRef>
              <c:f>'2.12. ábra'!$E$12</c:f>
              <c:strCache>
                <c:ptCount val="1"/>
                <c:pt idx="0">
                  <c:v>Nem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 ábra'!$C$13:$C$16</c:f>
              <c:strCache>
                <c:ptCount val="4"/>
                <c:pt idx="0">
                  <c:v>Scope 1</c:v>
                </c:pt>
                <c:pt idx="1">
                  <c:v>Scope 2</c:v>
                </c:pt>
                <c:pt idx="2">
                  <c:v>Scope 3 
nem portfólió</c:v>
                </c:pt>
                <c:pt idx="3">
                  <c:v>Scope 3 
portfólió</c:v>
                </c:pt>
              </c:strCache>
            </c:strRef>
          </c:cat>
          <c:val>
            <c:numRef>
              <c:f>'2.12. ábra'!$E$13:$E$16</c:f>
              <c:numCache>
                <c:formatCode>0</c:formatCode>
                <c:ptCount val="4"/>
                <c:pt idx="0">
                  <c:v>63.636363636363633</c:v>
                </c:pt>
                <c:pt idx="1">
                  <c:v>68.181818181818173</c:v>
                </c:pt>
                <c:pt idx="2">
                  <c:v>90.909090909090907</c:v>
                </c:pt>
                <c:pt idx="3">
                  <c:v>95.454545454545453</c:v>
                </c:pt>
              </c:numCache>
            </c:numRef>
          </c:val>
          <c:extLst>
            <c:ext xmlns:c16="http://schemas.microsoft.com/office/drawing/2014/chart" uri="{C3380CC4-5D6E-409C-BE32-E72D297353CC}">
              <c16:uniqueId val="{00000001-BBE7-4213-98E6-7DAFE99EFBD8}"/>
            </c:ext>
          </c:extLst>
        </c:ser>
        <c:dLbls>
          <c:showLegendKey val="0"/>
          <c:showVal val="0"/>
          <c:showCatName val="0"/>
          <c:showSerName val="0"/>
          <c:showPercent val="0"/>
          <c:showBubbleSize val="0"/>
        </c:dLbls>
        <c:gapWidth val="150"/>
        <c:overlap val="100"/>
        <c:axId val="1206762392"/>
        <c:axId val="1206761408"/>
      </c:barChart>
      <c:lineChart>
        <c:grouping val="standard"/>
        <c:varyColors val="0"/>
        <c:ser>
          <c:idx val="2"/>
          <c:order val="2"/>
          <c:tx>
            <c:strRef>
              <c:f>'2.12. ábra'!$F$12</c:f>
              <c:strCache>
                <c:ptCount val="1"/>
              </c:strCache>
            </c:strRef>
          </c:tx>
          <c:spPr>
            <a:ln w="28575" cap="rnd">
              <a:noFill/>
              <a:round/>
            </a:ln>
            <a:effectLst/>
          </c:spPr>
          <c:marker>
            <c:symbol val="none"/>
          </c:marker>
          <c:cat>
            <c:strRef>
              <c:f>'2.12. ábra'!$C$13:$C$16</c:f>
              <c:strCache>
                <c:ptCount val="4"/>
                <c:pt idx="0">
                  <c:v>Scope 1</c:v>
                </c:pt>
                <c:pt idx="1">
                  <c:v>Scope 2</c:v>
                </c:pt>
                <c:pt idx="2">
                  <c:v>Scope 3 
nem portfólió</c:v>
                </c:pt>
                <c:pt idx="3">
                  <c:v>Scope 3 
portfólió</c:v>
                </c:pt>
              </c:strCache>
            </c:strRef>
          </c:cat>
          <c:val>
            <c:numRef>
              <c:f>'2.12. ábra'!$F$13:$F$16</c:f>
              <c:numCache>
                <c:formatCode>0</c:formatCode>
                <c:ptCount val="4"/>
                <c:pt idx="0">
                  <c:v>63.636363636363633</c:v>
                </c:pt>
                <c:pt idx="1">
                  <c:v>68.181818181818173</c:v>
                </c:pt>
                <c:pt idx="2">
                  <c:v>90.909090909090907</c:v>
                </c:pt>
                <c:pt idx="3">
                  <c:v>95.454545454545453</c:v>
                </c:pt>
              </c:numCache>
            </c:numRef>
          </c:val>
          <c:smooth val="0"/>
          <c:extLst>
            <c:ext xmlns:c16="http://schemas.microsoft.com/office/drawing/2014/chart" uri="{C3380CC4-5D6E-409C-BE32-E72D297353CC}">
              <c16:uniqueId val="{00000001-7328-4738-8218-FE2D26A16BC6}"/>
            </c:ext>
          </c:extLst>
        </c:ser>
        <c:dLbls>
          <c:showLegendKey val="0"/>
          <c:showVal val="0"/>
          <c:showCatName val="0"/>
          <c:showSerName val="0"/>
          <c:showPercent val="0"/>
          <c:showBubbleSize val="0"/>
        </c:dLbls>
        <c:marker val="1"/>
        <c:smooth val="0"/>
        <c:axId val="977360344"/>
        <c:axId val="977360016"/>
      </c:lineChart>
      <c:catAx>
        <c:axId val="1206762392"/>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06761408"/>
        <c:crosses val="autoZero"/>
        <c:auto val="1"/>
        <c:lblAlgn val="ctr"/>
        <c:lblOffset val="100"/>
        <c:noMultiLvlLbl val="0"/>
      </c:catAx>
      <c:valAx>
        <c:axId val="1206761408"/>
        <c:scaling>
          <c:orientation val="minMax"/>
          <c:max val="100"/>
        </c:scaling>
        <c:delete val="0"/>
        <c:axPos val="l"/>
        <c:majorGridlines>
          <c:spPr>
            <a:ln w="6350"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06762392"/>
        <c:crosses val="autoZero"/>
        <c:crossBetween val="between"/>
        <c:majorUnit val="20"/>
      </c:valAx>
      <c:valAx>
        <c:axId val="977360016"/>
        <c:scaling>
          <c:orientation val="minMax"/>
          <c:max val="100"/>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77360344"/>
        <c:crosses val="max"/>
        <c:crossBetween val="between"/>
        <c:majorUnit val="20"/>
      </c:valAx>
      <c:catAx>
        <c:axId val="977360344"/>
        <c:scaling>
          <c:orientation val="minMax"/>
        </c:scaling>
        <c:delete val="1"/>
        <c:axPos val="b"/>
        <c:numFmt formatCode="General" sourceLinked="1"/>
        <c:majorTickMark val="out"/>
        <c:minorTickMark val="none"/>
        <c:tickLblPos val="nextTo"/>
        <c:crossAx val="977360016"/>
        <c:crosses val="autoZero"/>
        <c:auto val="1"/>
        <c:lblAlgn val="ctr"/>
        <c:lblOffset val="100"/>
        <c:noMultiLvlLbl val="0"/>
      </c:catAx>
      <c:spPr>
        <a:noFill/>
        <a:ln w="635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55089987019801"/>
          <c:y val="7.3112017731103512E-2"/>
          <c:w val="0.77689820025960399"/>
          <c:h val="0.66505666711610512"/>
        </c:manualLayout>
      </c:layout>
      <c:barChart>
        <c:barDir val="col"/>
        <c:grouping val="stacked"/>
        <c:varyColors val="0"/>
        <c:ser>
          <c:idx val="0"/>
          <c:order val="0"/>
          <c:tx>
            <c:strRef>
              <c:f>'2.12. ábra'!$D$11</c:f>
              <c:strCache>
                <c:ptCount val="1"/>
                <c:pt idx="0">
                  <c:v>Yes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 ábra'!$B$13:$B$16</c:f>
              <c:strCache>
                <c:ptCount val="4"/>
                <c:pt idx="0">
                  <c:v>Scope 1</c:v>
                </c:pt>
                <c:pt idx="1">
                  <c:v>Scope 2</c:v>
                </c:pt>
                <c:pt idx="2">
                  <c:v>Scope 3 
(not financed)</c:v>
                </c:pt>
                <c:pt idx="3">
                  <c:v>Scope 3 
(financed)</c:v>
                </c:pt>
              </c:strCache>
            </c:strRef>
          </c:cat>
          <c:val>
            <c:numRef>
              <c:f>'2.12. ábra'!$D$13:$D$16</c:f>
              <c:numCache>
                <c:formatCode>0</c:formatCode>
                <c:ptCount val="4"/>
                <c:pt idx="0">
                  <c:v>36.363636363636367</c:v>
                </c:pt>
                <c:pt idx="1">
                  <c:v>31.818181818181817</c:v>
                </c:pt>
                <c:pt idx="2">
                  <c:v>9.0909090909090917</c:v>
                </c:pt>
                <c:pt idx="3">
                  <c:v>4.5454545454545459</c:v>
                </c:pt>
              </c:numCache>
            </c:numRef>
          </c:val>
          <c:extLst>
            <c:ext xmlns:c16="http://schemas.microsoft.com/office/drawing/2014/chart" uri="{C3380CC4-5D6E-409C-BE32-E72D297353CC}">
              <c16:uniqueId val="{00000000-5A9E-4631-B355-B4148E3A0BA1}"/>
            </c:ext>
          </c:extLst>
        </c:ser>
        <c:ser>
          <c:idx val="1"/>
          <c:order val="1"/>
          <c:tx>
            <c:strRef>
              <c:f>'2.12. ábra'!$E$11</c:f>
              <c:strCache>
                <c:ptCount val="1"/>
                <c:pt idx="0">
                  <c:v>No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 ábra'!$B$13:$B$16</c:f>
              <c:strCache>
                <c:ptCount val="4"/>
                <c:pt idx="0">
                  <c:v>Scope 1</c:v>
                </c:pt>
                <c:pt idx="1">
                  <c:v>Scope 2</c:v>
                </c:pt>
                <c:pt idx="2">
                  <c:v>Scope 3 
(not financed)</c:v>
                </c:pt>
                <c:pt idx="3">
                  <c:v>Scope 3 
(financed)</c:v>
                </c:pt>
              </c:strCache>
            </c:strRef>
          </c:cat>
          <c:val>
            <c:numRef>
              <c:f>'2.12. ábra'!$E$13:$E$16</c:f>
              <c:numCache>
                <c:formatCode>0</c:formatCode>
                <c:ptCount val="4"/>
                <c:pt idx="0">
                  <c:v>63.636363636363633</c:v>
                </c:pt>
                <c:pt idx="1">
                  <c:v>68.181818181818173</c:v>
                </c:pt>
                <c:pt idx="2">
                  <c:v>90.909090909090907</c:v>
                </c:pt>
                <c:pt idx="3">
                  <c:v>95.454545454545453</c:v>
                </c:pt>
              </c:numCache>
            </c:numRef>
          </c:val>
          <c:extLst>
            <c:ext xmlns:c16="http://schemas.microsoft.com/office/drawing/2014/chart" uri="{C3380CC4-5D6E-409C-BE32-E72D297353CC}">
              <c16:uniqueId val="{00000001-5A9E-4631-B355-B4148E3A0BA1}"/>
            </c:ext>
          </c:extLst>
        </c:ser>
        <c:dLbls>
          <c:showLegendKey val="0"/>
          <c:showVal val="0"/>
          <c:showCatName val="0"/>
          <c:showSerName val="0"/>
          <c:showPercent val="0"/>
          <c:showBubbleSize val="0"/>
        </c:dLbls>
        <c:gapWidth val="150"/>
        <c:overlap val="100"/>
        <c:axId val="1206762392"/>
        <c:axId val="1206761408"/>
      </c:barChart>
      <c:lineChart>
        <c:grouping val="standard"/>
        <c:varyColors val="0"/>
        <c:ser>
          <c:idx val="2"/>
          <c:order val="2"/>
          <c:tx>
            <c:strRef>
              <c:f>'2.12. ábra'!$F$11</c:f>
              <c:strCache>
                <c:ptCount val="1"/>
              </c:strCache>
            </c:strRef>
          </c:tx>
          <c:spPr>
            <a:ln w="28575" cap="rnd">
              <a:noFill/>
              <a:round/>
            </a:ln>
            <a:effectLst/>
          </c:spPr>
          <c:marker>
            <c:symbol val="none"/>
          </c:marker>
          <c:cat>
            <c:strRef>
              <c:f>'2.12. ábra'!$C$13:$C$16</c:f>
              <c:strCache>
                <c:ptCount val="4"/>
                <c:pt idx="0">
                  <c:v>Scope 1</c:v>
                </c:pt>
                <c:pt idx="1">
                  <c:v>Scope 2</c:v>
                </c:pt>
                <c:pt idx="2">
                  <c:v>Scope 3 
nem portfólió</c:v>
                </c:pt>
                <c:pt idx="3">
                  <c:v>Scope 3 
portfólió</c:v>
                </c:pt>
              </c:strCache>
            </c:strRef>
          </c:cat>
          <c:val>
            <c:numRef>
              <c:f>'2.12. ábra'!$F$13:$F$16</c:f>
              <c:numCache>
                <c:formatCode>0</c:formatCode>
                <c:ptCount val="4"/>
                <c:pt idx="0">
                  <c:v>63.636363636363633</c:v>
                </c:pt>
                <c:pt idx="1">
                  <c:v>68.181818181818173</c:v>
                </c:pt>
                <c:pt idx="2">
                  <c:v>90.909090909090907</c:v>
                </c:pt>
                <c:pt idx="3">
                  <c:v>95.454545454545453</c:v>
                </c:pt>
              </c:numCache>
            </c:numRef>
          </c:val>
          <c:smooth val="0"/>
          <c:extLst>
            <c:ext xmlns:c16="http://schemas.microsoft.com/office/drawing/2014/chart" uri="{C3380CC4-5D6E-409C-BE32-E72D297353CC}">
              <c16:uniqueId val="{00000002-5A9E-4631-B355-B4148E3A0BA1}"/>
            </c:ext>
          </c:extLst>
        </c:ser>
        <c:dLbls>
          <c:showLegendKey val="0"/>
          <c:showVal val="0"/>
          <c:showCatName val="0"/>
          <c:showSerName val="0"/>
          <c:showPercent val="0"/>
          <c:showBubbleSize val="0"/>
        </c:dLbls>
        <c:marker val="1"/>
        <c:smooth val="0"/>
        <c:axId val="977360344"/>
        <c:axId val="977360016"/>
      </c:lineChart>
      <c:catAx>
        <c:axId val="1206762392"/>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06761408"/>
        <c:crosses val="autoZero"/>
        <c:auto val="1"/>
        <c:lblAlgn val="ctr"/>
        <c:lblOffset val="100"/>
        <c:noMultiLvlLbl val="0"/>
      </c:catAx>
      <c:valAx>
        <c:axId val="1206761408"/>
        <c:scaling>
          <c:orientation val="minMax"/>
          <c:max val="100"/>
        </c:scaling>
        <c:delete val="0"/>
        <c:axPos val="l"/>
        <c:majorGridlines>
          <c:spPr>
            <a:ln w="6350"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06762392"/>
        <c:crosses val="autoZero"/>
        <c:crossBetween val="between"/>
        <c:majorUnit val="20"/>
      </c:valAx>
      <c:valAx>
        <c:axId val="977360016"/>
        <c:scaling>
          <c:orientation val="minMax"/>
          <c:max val="100"/>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77360344"/>
        <c:crosses val="max"/>
        <c:crossBetween val="between"/>
        <c:majorUnit val="20"/>
      </c:valAx>
      <c:catAx>
        <c:axId val="977360344"/>
        <c:scaling>
          <c:orientation val="minMax"/>
        </c:scaling>
        <c:delete val="1"/>
        <c:axPos val="b"/>
        <c:numFmt formatCode="General" sourceLinked="1"/>
        <c:majorTickMark val="out"/>
        <c:minorTickMark val="none"/>
        <c:tickLblPos val="nextTo"/>
        <c:crossAx val="977360016"/>
        <c:crosses val="autoZero"/>
        <c:auto val="1"/>
        <c:lblAlgn val="ctr"/>
        <c:lblOffset val="100"/>
        <c:noMultiLvlLbl val="0"/>
      </c:catAx>
      <c:spPr>
        <a:noFill/>
        <a:ln w="635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741-4D89-822C-85E486D4795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741-4D89-822C-85E486D4795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741-4D89-822C-85E486D4795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741-4D89-822C-85E486D4795E}"/>
              </c:ext>
            </c:extLst>
          </c:dPt>
          <c:dLbls>
            <c:dLbl>
              <c:idx val="0"/>
              <c:delete val="1"/>
              <c:extLst>
                <c:ext xmlns:c15="http://schemas.microsoft.com/office/drawing/2012/chart" uri="{CE6537A1-D6FC-4f65-9D91-7224C49458BB}"/>
                <c:ext xmlns:c16="http://schemas.microsoft.com/office/drawing/2014/chart" uri="{C3380CC4-5D6E-409C-BE32-E72D297353CC}">
                  <c16:uniqueId val="{00000001-C741-4D89-822C-85E486D4795E}"/>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'2.13. ábra'!$C$11:$C$14</c:f>
              <c:strCache>
                <c:ptCount val="4"/>
                <c:pt idx="0">
                  <c:v>Teljesítve</c:v>
                </c:pt>
                <c:pt idx="1">
                  <c:v>Folyamatban</c:v>
                </c:pt>
                <c:pt idx="2">
                  <c:v>Vannak tervek </c:v>
                </c:pt>
                <c:pt idx="3">
                  <c:v>Nincsenek tervek</c:v>
                </c:pt>
              </c:strCache>
            </c:strRef>
          </c:cat>
          <c:val>
            <c:numRef>
              <c:f>'2.13. ábra'!$D$11:$D$14</c:f>
              <c:numCache>
                <c:formatCode>0%</c:formatCode>
                <c:ptCount val="4"/>
                <c:pt idx="0" formatCode="General">
                  <c:v>0</c:v>
                </c:pt>
                <c:pt idx="1">
                  <c:v>4.5454550000000003E-2</c:v>
                </c:pt>
                <c:pt idx="2">
                  <c:v>0.18181818</c:v>
                </c:pt>
                <c:pt idx="3">
                  <c:v>0.77272726999999997</c:v>
                </c:pt>
              </c:numCache>
            </c:numRef>
          </c:val>
          <c:extLst>
            <c:ext xmlns:c16="http://schemas.microsoft.com/office/drawing/2014/chart" uri="{C3380CC4-5D6E-409C-BE32-E72D297353CC}">
              <c16:uniqueId val="{00000008-C741-4D89-822C-85E486D4795E}"/>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097-4521-9091-AB5ADF3FEC5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097-4521-9091-AB5ADF3FEC5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097-4521-9091-AB5ADF3FEC5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097-4521-9091-AB5ADF3FEC5A}"/>
              </c:ext>
            </c:extLst>
          </c:dPt>
          <c:dLbls>
            <c:dLbl>
              <c:idx val="0"/>
              <c:delete val="1"/>
              <c:extLst>
                <c:ext xmlns:c15="http://schemas.microsoft.com/office/drawing/2012/chart" uri="{CE6537A1-D6FC-4f65-9D91-7224C49458BB}"/>
                <c:ext xmlns:c16="http://schemas.microsoft.com/office/drawing/2014/chart" uri="{C3380CC4-5D6E-409C-BE32-E72D297353CC}">
                  <c16:uniqueId val="{00000001-6097-4521-9091-AB5ADF3FEC5A}"/>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'2.13. ábra'!$B$11:$B$14</c:f>
              <c:strCache>
                <c:ptCount val="4"/>
                <c:pt idx="0">
                  <c:v>Finished</c:v>
                </c:pt>
                <c:pt idx="1">
                  <c:v>In process</c:v>
                </c:pt>
                <c:pt idx="2">
                  <c:v>Planned</c:v>
                </c:pt>
                <c:pt idx="3">
                  <c:v>Not planned</c:v>
                </c:pt>
              </c:strCache>
            </c:strRef>
          </c:cat>
          <c:val>
            <c:numRef>
              <c:f>'2.13. ábra'!$D$11:$D$14</c:f>
              <c:numCache>
                <c:formatCode>0%</c:formatCode>
                <c:ptCount val="4"/>
                <c:pt idx="0" formatCode="General">
                  <c:v>0</c:v>
                </c:pt>
                <c:pt idx="1">
                  <c:v>4.5454550000000003E-2</c:v>
                </c:pt>
                <c:pt idx="2">
                  <c:v>0.18181818</c:v>
                </c:pt>
                <c:pt idx="3">
                  <c:v>0.77272726999999997</c:v>
                </c:pt>
              </c:numCache>
            </c:numRef>
          </c:val>
          <c:extLst>
            <c:ext xmlns:c16="http://schemas.microsoft.com/office/drawing/2014/chart" uri="{C3380CC4-5D6E-409C-BE32-E72D297353CC}">
              <c16:uniqueId val="{00000008-6097-4521-9091-AB5ADF3FEC5A}"/>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51F-4040-9A25-19A13B2CBA6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51F-4040-9A25-19A13B2CBA6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51F-4040-9A25-19A13B2CBA6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51F-4040-9A25-19A13B2CBA6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51F-4040-9A25-19A13B2CBA6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51F-4040-9A25-19A13B2CBA6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51F-4040-9A25-19A13B2CBA6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51F-4040-9A25-19A13B2CBA68}"/>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'2.14. ábra'!$C$11:$C$18</c:f>
              <c:strCache>
                <c:ptCount val="8"/>
                <c:pt idx="0">
                  <c:v>Kockázatkezelés</c:v>
                </c:pt>
                <c:pt idx="1">
                  <c:v>Stratégia</c:v>
                </c:pt>
                <c:pt idx="2">
                  <c:v>Vállalatirányítás</c:v>
                </c:pt>
                <c:pt idx="3">
                  <c:v>PR</c:v>
                </c:pt>
                <c:pt idx="4">
                  <c:v>HR</c:v>
                </c:pt>
                <c:pt idx="5">
                  <c:v>CEO</c:v>
                </c:pt>
                <c:pt idx="6">
                  <c:v>Hálózatfejlesztés</c:v>
                </c:pt>
                <c:pt idx="7">
                  <c:v>Nem neveztek ki </c:v>
                </c:pt>
              </c:strCache>
            </c:strRef>
          </c:cat>
          <c:val>
            <c:numRef>
              <c:f>'2.14. ábra'!$D$11:$D$18</c:f>
              <c:numCache>
                <c:formatCode>0%</c:formatCode>
                <c:ptCount val="8"/>
                <c:pt idx="0">
                  <c:v>0.13636363636363635</c:v>
                </c:pt>
                <c:pt idx="1">
                  <c:v>0.13636363636363635</c:v>
                </c:pt>
                <c:pt idx="2">
                  <c:v>9.0909090909090898E-2</c:v>
                </c:pt>
                <c:pt idx="3">
                  <c:v>9.0909090909090898E-2</c:v>
                </c:pt>
                <c:pt idx="4">
                  <c:v>4.5454545454545449E-2</c:v>
                </c:pt>
                <c:pt idx="5">
                  <c:v>9.0909090909090898E-2</c:v>
                </c:pt>
                <c:pt idx="6">
                  <c:v>4.5454545454545449E-2</c:v>
                </c:pt>
                <c:pt idx="7">
                  <c:v>0.36363636363636365</c:v>
                </c:pt>
              </c:numCache>
            </c:numRef>
          </c:val>
          <c:extLst>
            <c:ext xmlns:c16="http://schemas.microsoft.com/office/drawing/2014/chart" uri="{C3380CC4-5D6E-409C-BE32-E72D297353CC}">
              <c16:uniqueId val="{00000010-251F-4040-9A25-19A13B2CBA68}"/>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378-4B9E-B038-9CA8FB02EC5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78-4B9E-B038-9CA8FB02EC5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378-4B9E-B038-9CA8FB02EC5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378-4B9E-B038-9CA8FB02EC5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378-4B9E-B038-9CA8FB02EC5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378-4B9E-B038-9CA8FB02EC5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378-4B9E-B038-9CA8FB02EC5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378-4B9E-B038-9CA8FB02EC5D}"/>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'2.14. ábra'!$B$11:$B$18</c:f>
              <c:strCache>
                <c:ptCount val="8"/>
                <c:pt idx="0">
                  <c:v>Risk </c:v>
                </c:pt>
                <c:pt idx="1">
                  <c:v>Strategy</c:v>
                </c:pt>
                <c:pt idx="2">
                  <c:v>Corporate governance</c:v>
                </c:pt>
                <c:pt idx="3">
                  <c:v>PR</c:v>
                </c:pt>
                <c:pt idx="4">
                  <c:v>HR</c:v>
                </c:pt>
                <c:pt idx="5">
                  <c:v>CEO/deputy CEO</c:v>
                </c:pt>
                <c:pt idx="6">
                  <c:v>Business </c:v>
                </c:pt>
                <c:pt idx="7">
                  <c:v>Not appointed</c:v>
                </c:pt>
              </c:strCache>
            </c:strRef>
          </c:cat>
          <c:val>
            <c:numRef>
              <c:f>'2.14. ábra'!$D$11:$D$18</c:f>
              <c:numCache>
                <c:formatCode>0%</c:formatCode>
                <c:ptCount val="8"/>
                <c:pt idx="0">
                  <c:v>0.13636363636363635</c:v>
                </c:pt>
                <c:pt idx="1">
                  <c:v>0.13636363636363635</c:v>
                </c:pt>
                <c:pt idx="2">
                  <c:v>9.0909090909090898E-2</c:v>
                </c:pt>
                <c:pt idx="3">
                  <c:v>9.0909090909090898E-2</c:v>
                </c:pt>
                <c:pt idx="4">
                  <c:v>4.5454545454545449E-2</c:v>
                </c:pt>
                <c:pt idx="5">
                  <c:v>9.0909090909090898E-2</c:v>
                </c:pt>
                <c:pt idx="6">
                  <c:v>4.5454545454545449E-2</c:v>
                </c:pt>
                <c:pt idx="7">
                  <c:v>0.36363636363636365</c:v>
                </c:pt>
              </c:numCache>
            </c:numRef>
          </c:val>
          <c:extLst>
            <c:ext xmlns:c16="http://schemas.microsoft.com/office/drawing/2014/chart" uri="{C3380CC4-5D6E-409C-BE32-E72D297353CC}">
              <c16:uniqueId val="{00000010-A378-4B9E-B038-9CA8FB02EC5D}"/>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r"/>
      <c:layout>
        <c:manualLayout>
          <c:xMode val="edge"/>
          <c:yMode val="edge"/>
          <c:x val="0.69460388362083259"/>
          <c:y val="5.9393297733106074E-2"/>
          <c:w val="0.28534598579019355"/>
          <c:h val="0.9062521872255184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61535981221019E-2"/>
          <c:y val="7.8840565314971522E-2"/>
          <c:w val="0.45366015980189206"/>
          <c:h val="0.87014495124592928"/>
        </c:manualLayout>
      </c:layout>
      <c:barChart>
        <c:barDir val="col"/>
        <c:grouping val="stacked"/>
        <c:varyColors val="0"/>
        <c:ser>
          <c:idx val="0"/>
          <c:order val="0"/>
          <c:tx>
            <c:strRef>
              <c:f>'2.15. ábra'!$C$11</c:f>
              <c:strCache>
                <c:ptCount val="1"/>
                <c:pt idx="0">
                  <c:v>Kis bank, csak felelős vezető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'2.15. ábra'!$D$11</c:f>
              <c:numCache>
                <c:formatCode>0</c:formatCode>
                <c:ptCount val="1"/>
                <c:pt idx="0">
                  <c:v>39.069767441860456</c:v>
                </c:pt>
              </c:numCache>
            </c:numRef>
          </c:val>
          <c:extLst>
            <c:ext xmlns:c16="http://schemas.microsoft.com/office/drawing/2014/chart" uri="{C3380CC4-5D6E-409C-BE32-E72D297353CC}">
              <c16:uniqueId val="{00000000-A390-4C03-B0C1-2C3106CF7EF2}"/>
            </c:ext>
          </c:extLst>
        </c:ser>
        <c:ser>
          <c:idx val="1"/>
          <c:order val="1"/>
          <c:tx>
            <c:strRef>
              <c:f>'2.15. ábra'!$C$12</c:f>
              <c:strCache>
                <c:ptCount val="1"/>
                <c:pt idx="0">
                  <c:v>Munkacsoport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'2.15. ábra'!$D$12</c:f>
              <c:numCache>
                <c:formatCode>0</c:formatCode>
                <c:ptCount val="1"/>
                <c:pt idx="0">
                  <c:v>30.69767441860467</c:v>
                </c:pt>
              </c:numCache>
            </c:numRef>
          </c:val>
          <c:extLst>
            <c:ext xmlns:c16="http://schemas.microsoft.com/office/drawing/2014/chart" uri="{C3380CC4-5D6E-409C-BE32-E72D297353CC}">
              <c16:uniqueId val="{00000001-A390-4C03-B0C1-2C3106CF7EF2}"/>
            </c:ext>
          </c:extLst>
        </c:ser>
        <c:ser>
          <c:idx val="2"/>
          <c:order val="2"/>
          <c:tx>
            <c:strRef>
              <c:f>'2.15. ábra'!$C$13</c:f>
              <c:strCache>
                <c:ptCount val="1"/>
                <c:pt idx="0">
                  <c:v>Decentralizált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'2.15. ábra'!$D$13</c:f>
              <c:numCache>
                <c:formatCode>0</c:formatCode>
                <c:ptCount val="1"/>
                <c:pt idx="0">
                  <c:v>10.232558139534881</c:v>
                </c:pt>
              </c:numCache>
            </c:numRef>
          </c:val>
          <c:extLst>
            <c:ext xmlns:c16="http://schemas.microsoft.com/office/drawing/2014/chart" uri="{C3380CC4-5D6E-409C-BE32-E72D297353CC}">
              <c16:uniqueId val="{00000002-A390-4C03-B0C1-2C3106CF7EF2}"/>
            </c:ext>
          </c:extLst>
        </c:ser>
        <c:ser>
          <c:idx val="3"/>
          <c:order val="3"/>
          <c:tx>
            <c:strRef>
              <c:f>'2.15. ábra'!$C$14</c:f>
              <c:strCache>
                <c:ptCount val="1"/>
                <c:pt idx="0">
                  <c:v>Csak tervben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'2.15. ábra'!$D$14</c:f>
              <c:numCache>
                <c:formatCode>0</c:formatCode>
                <c:ptCount val="1"/>
                <c:pt idx="0">
                  <c:v>9.7674418604651141</c:v>
                </c:pt>
              </c:numCache>
            </c:numRef>
          </c:val>
          <c:extLst>
            <c:ext xmlns:c16="http://schemas.microsoft.com/office/drawing/2014/chart" uri="{C3380CC4-5D6E-409C-BE32-E72D297353CC}">
              <c16:uniqueId val="{00000003-A390-4C03-B0C1-2C3106CF7EF2}"/>
            </c:ext>
          </c:extLst>
        </c:ser>
        <c:ser>
          <c:idx val="4"/>
          <c:order val="4"/>
          <c:tx>
            <c:strRef>
              <c:f>'2.15. ábra'!$C$15</c:f>
              <c:strCache>
                <c:ptCount val="1"/>
                <c:pt idx="0">
                  <c:v>Még nincs kialakítva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'2.15. ábra'!$D$15</c:f>
              <c:numCache>
                <c:formatCode>0</c:formatCode>
                <c:ptCount val="1"/>
                <c:pt idx="0">
                  <c:v>10.232558139534881</c:v>
                </c:pt>
              </c:numCache>
            </c:numRef>
          </c:val>
          <c:extLst>
            <c:ext xmlns:c16="http://schemas.microsoft.com/office/drawing/2014/chart" uri="{C3380CC4-5D6E-409C-BE32-E72D297353CC}">
              <c16:uniqueId val="{00000004-A390-4C03-B0C1-2C3106CF7EF2}"/>
            </c:ext>
          </c:extLst>
        </c:ser>
        <c:dLbls>
          <c:showLegendKey val="0"/>
          <c:showVal val="0"/>
          <c:showCatName val="0"/>
          <c:showSerName val="0"/>
          <c:showPercent val="0"/>
          <c:showBubbleSize val="0"/>
        </c:dLbls>
        <c:gapWidth val="150"/>
        <c:overlap val="100"/>
        <c:axId val="1268567160"/>
        <c:axId val="1268562896"/>
      </c:barChart>
      <c:barChart>
        <c:barDir val="col"/>
        <c:grouping val="stacked"/>
        <c:varyColors val="0"/>
        <c:ser>
          <c:idx val="5"/>
          <c:order val="5"/>
          <c:tx>
            <c:strRef>
              <c:f>'2.15. ábra'!$C$16</c:f>
              <c:strCache>
                <c:ptCount val="1"/>
              </c:strCache>
            </c:strRef>
          </c:tx>
          <c:spPr>
            <a:solidFill>
              <a:schemeClr val="tx1">
                <a:lumMod val="75000"/>
                <a:lumOff val="25000"/>
                <a:alpha val="0"/>
              </a:schemeClr>
            </a:solidFill>
            <a:ln w="25400">
              <a:noFill/>
            </a:ln>
            <a:effectLst/>
          </c:spPr>
          <c:invertIfNegative val="0"/>
          <c:val>
            <c:numRef>
              <c:f>'2.15. ábra'!$D$16</c:f>
              <c:numCache>
                <c:formatCode>General</c:formatCode>
                <c:ptCount val="1"/>
                <c:pt idx="0">
                  <c:v>1</c:v>
                </c:pt>
              </c:numCache>
            </c:numRef>
          </c:val>
          <c:extLst>
            <c:ext xmlns:c16="http://schemas.microsoft.com/office/drawing/2014/chart" uri="{C3380CC4-5D6E-409C-BE32-E72D297353CC}">
              <c16:uniqueId val="{00000001-590E-4CE2-8771-2CFE014A8003}"/>
            </c:ext>
          </c:extLst>
        </c:ser>
        <c:dLbls>
          <c:showLegendKey val="0"/>
          <c:showVal val="0"/>
          <c:showCatName val="0"/>
          <c:showSerName val="0"/>
          <c:showPercent val="0"/>
          <c:showBubbleSize val="0"/>
        </c:dLbls>
        <c:gapWidth val="150"/>
        <c:overlap val="100"/>
        <c:axId val="977886312"/>
        <c:axId val="977886968"/>
      </c:barChart>
      <c:catAx>
        <c:axId val="1268567160"/>
        <c:scaling>
          <c:orientation val="minMax"/>
        </c:scaling>
        <c:delete val="1"/>
        <c:axPos val="b"/>
        <c:numFmt formatCode="General" sourceLinked="1"/>
        <c:majorTickMark val="none"/>
        <c:minorTickMark val="none"/>
        <c:tickLblPos val="nextTo"/>
        <c:crossAx val="1268562896"/>
        <c:crosses val="autoZero"/>
        <c:auto val="1"/>
        <c:lblAlgn val="ctr"/>
        <c:lblOffset val="100"/>
        <c:noMultiLvlLbl val="0"/>
      </c:catAx>
      <c:valAx>
        <c:axId val="12685628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68567160"/>
        <c:crosses val="autoZero"/>
        <c:crossBetween val="between"/>
      </c:valAx>
      <c:valAx>
        <c:axId val="977886968"/>
        <c:scaling>
          <c:orientation val="minMax"/>
          <c:max val="10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77886312"/>
        <c:crosses val="max"/>
        <c:crossBetween val="between"/>
      </c:valAx>
      <c:catAx>
        <c:axId val="977886312"/>
        <c:scaling>
          <c:orientation val="minMax"/>
        </c:scaling>
        <c:delete val="1"/>
        <c:axPos val="b"/>
        <c:majorTickMark val="out"/>
        <c:minorTickMark val="none"/>
        <c:tickLblPos val="nextTo"/>
        <c:crossAx val="977886968"/>
        <c:crosses val="autoZero"/>
        <c:auto val="1"/>
        <c:lblAlgn val="ctr"/>
        <c:lblOffset val="100"/>
        <c:noMultiLvlLbl val="0"/>
      </c:catAx>
      <c:spPr>
        <a:noFill/>
        <a:ln w="6350">
          <a:noFill/>
        </a:ln>
        <a:effectLst/>
      </c:spPr>
    </c:plotArea>
    <c:legend>
      <c:legendPos val="r"/>
      <c:layout>
        <c:manualLayout>
          <c:xMode val="edge"/>
          <c:yMode val="edge"/>
          <c:x val="0.63718263718263723"/>
          <c:y val="9.4022212662839166E-2"/>
          <c:w val="0.34316134316134317"/>
          <c:h val="0.8351436110658702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94473146748451E-2"/>
          <c:y val="5.1825192056533215E-2"/>
          <c:w val="0.89761105370650307"/>
          <c:h val="0.67171786910924192"/>
        </c:manualLayout>
      </c:layout>
      <c:barChart>
        <c:barDir val="col"/>
        <c:grouping val="clustered"/>
        <c:varyColors val="0"/>
        <c:ser>
          <c:idx val="0"/>
          <c:order val="0"/>
          <c:tx>
            <c:strRef>
              <c:f>'1.2. ábra'!$G$14</c:f>
              <c:strCache>
                <c:ptCount val="1"/>
                <c:pt idx="0">
                  <c:v>Biocapacity deficit or surplus</c:v>
                </c:pt>
              </c:strCache>
            </c:strRef>
          </c:tx>
          <c:spPr>
            <a:solidFill>
              <a:schemeClr val="accent1"/>
            </a:solidFill>
            <a:ln>
              <a:noFill/>
            </a:ln>
            <a:effectLst/>
          </c:spPr>
          <c:invertIfNegative val="0"/>
          <c:dPt>
            <c:idx val="8"/>
            <c:invertIfNegative val="0"/>
            <c:bubble3D val="0"/>
            <c:spPr>
              <a:solidFill>
                <a:schemeClr val="accent3"/>
              </a:solidFill>
              <a:ln>
                <a:noFill/>
              </a:ln>
              <a:effectLst/>
            </c:spPr>
            <c:extLst>
              <c:ext xmlns:c16="http://schemas.microsoft.com/office/drawing/2014/chart" uri="{C3380CC4-5D6E-409C-BE32-E72D297353CC}">
                <c16:uniqueId val="{00000001-ABEC-4F37-AAE0-6772FB130C4B}"/>
              </c:ext>
            </c:extLst>
          </c:dPt>
          <c:dPt>
            <c:idx val="11"/>
            <c:invertIfNegative val="0"/>
            <c:bubble3D val="0"/>
            <c:spPr>
              <a:solidFill>
                <a:srgbClr val="002060"/>
              </a:solidFill>
              <a:ln>
                <a:noFill/>
              </a:ln>
              <a:effectLst/>
            </c:spPr>
            <c:extLst>
              <c:ext xmlns:c16="http://schemas.microsoft.com/office/drawing/2014/chart" uri="{C3380CC4-5D6E-409C-BE32-E72D297353CC}">
                <c16:uniqueId val="{00000003-ABEC-4F37-AAE0-6772FB130C4B}"/>
              </c:ext>
            </c:extLst>
          </c:dPt>
          <c:dPt>
            <c:idx val="13"/>
            <c:invertIfNegative val="0"/>
            <c:bubble3D val="0"/>
            <c:spPr>
              <a:solidFill>
                <a:srgbClr val="002060"/>
              </a:solidFill>
              <a:ln>
                <a:noFill/>
              </a:ln>
              <a:effectLst/>
            </c:spPr>
            <c:extLst>
              <c:ext xmlns:c16="http://schemas.microsoft.com/office/drawing/2014/chart" uri="{C3380CC4-5D6E-409C-BE32-E72D297353CC}">
                <c16:uniqueId val="{00000005-ABEC-4F37-AAE0-6772FB130C4B}"/>
              </c:ext>
            </c:extLst>
          </c:dPt>
          <c:cat>
            <c:strRef>
              <c:f>'1.2. ábra'!$F$15:$F$44</c:f>
              <c:strCache>
                <c:ptCount val="30"/>
                <c:pt idx="0">
                  <c:v>Finland</c:v>
                </c:pt>
                <c:pt idx="1">
                  <c:v>Sweden</c:v>
                </c:pt>
                <c:pt idx="2">
                  <c:v>Estonia</c:v>
                </c:pt>
                <c:pt idx="3">
                  <c:v>Latvia</c:v>
                </c:pt>
                <c:pt idx="4">
                  <c:v>Romania</c:v>
                </c:pt>
                <c:pt idx="5">
                  <c:v>Bulgaria</c:v>
                </c:pt>
                <c:pt idx="6">
                  <c:v>Lithuania</c:v>
                </c:pt>
                <c:pt idx="7">
                  <c:v>Coratia</c:v>
                </c:pt>
                <c:pt idx="8">
                  <c:v>Hungary</c:v>
                </c:pt>
                <c:pt idx="9">
                  <c:v>Ireland</c:v>
                </c:pt>
                <c:pt idx="10">
                  <c:v>Slovakia</c:v>
                </c:pt>
                <c:pt idx="11">
                  <c:v>EU average</c:v>
                </c:pt>
                <c:pt idx="12">
                  <c:v>France</c:v>
                </c:pt>
                <c:pt idx="13">
                  <c:v>V3 average</c:v>
                </c:pt>
                <c:pt idx="14">
                  <c:v>Dania</c:v>
                </c:pt>
                <c:pt idx="15">
                  <c:v>Slovenia</c:v>
                </c:pt>
                <c:pt idx="16">
                  <c:v>Greece</c:v>
                </c:pt>
                <c:pt idx="17">
                  <c:v>Poland</c:v>
                </c:pt>
                <c:pt idx="18">
                  <c:v>Spain</c:v>
                </c:pt>
                <c:pt idx="19">
                  <c:v>Czechia</c:v>
                </c:pt>
                <c:pt idx="20">
                  <c:v>United Kingdom</c:v>
                </c:pt>
                <c:pt idx="21">
                  <c:v>Portugalia</c:v>
                </c:pt>
                <c:pt idx="22">
                  <c:v>Germany</c:v>
                </c:pt>
                <c:pt idx="23">
                  <c:v>Austria</c:v>
                </c:pt>
                <c:pt idx="24">
                  <c:v>Italy</c:v>
                </c:pt>
                <c:pt idx="25">
                  <c:v>Cyprus</c:v>
                </c:pt>
                <c:pt idx="26">
                  <c:v>Netherlands</c:v>
                </c:pt>
                <c:pt idx="27">
                  <c:v>Malta</c:v>
                </c:pt>
                <c:pt idx="28">
                  <c:v>Belgium</c:v>
                </c:pt>
                <c:pt idx="29">
                  <c:v>Luxemburg</c:v>
                </c:pt>
              </c:strCache>
            </c:strRef>
          </c:cat>
          <c:val>
            <c:numRef>
              <c:f>'1.2. ábra'!$G$15:$G$44</c:f>
              <c:numCache>
                <c:formatCode>General</c:formatCode>
                <c:ptCount val="30"/>
                <c:pt idx="0">
                  <c:v>6.6148977179771897</c:v>
                </c:pt>
                <c:pt idx="1">
                  <c:v>3.3572421425002301</c:v>
                </c:pt>
                <c:pt idx="2">
                  <c:v>2.5781635039074802</c:v>
                </c:pt>
                <c:pt idx="3">
                  <c:v>2.3818227415720101</c:v>
                </c:pt>
                <c:pt idx="4">
                  <c:v>-0.31453558305506002</c:v>
                </c:pt>
                <c:pt idx="5">
                  <c:v>-0.33109220968963998</c:v>
                </c:pt>
                <c:pt idx="6">
                  <c:v>-0.7201647245203</c:v>
                </c:pt>
                <c:pt idx="7">
                  <c:v>-0.73087039093417006</c:v>
                </c:pt>
                <c:pt idx="8">
                  <c:v>-1.16363323307269</c:v>
                </c:pt>
                <c:pt idx="9">
                  <c:v>-1.6766427010417499</c:v>
                </c:pt>
                <c:pt idx="10">
                  <c:v>-1.7227093123947299</c:v>
                </c:pt>
                <c:pt idx="11">
                  <c:v>-2.0023708645418354</c:v>
                </c:pt>
                <c:pt idx="12">
                  <c:v>-2.0746045308755501</c:v>
                </c:pt>
                <c:pt idx="13">
                  <c:v>-2.524379706525703</c:v>
                </c:pt>
                <c:pt idx="14">
                  <c:v>-2.7058960858549401</c:v>
                </c:pt>
                <c:pt idx="15">
                  <c:v>-2.7197634145051</c:v>
                </c:pt>
                <c:pt idx="16">
                  <c:v>-2.7286831336394601</c:v>
                </c:pt>
                <c:pt idx="17">
                  <c:v>-2.7391039414157099</c:v>
                </c:pt>
                <c:pt idx="18">
                  <c:v>-2.8236446027940398</c:v>
                </c:pt>
                <c:pt idx="19">
                  <c:v>-3.1113258657666698</c:v>
                </c:pt>
                <c:pt idx="20">
                  <c:v>-3.1160670861788899</c:v>
                </c:pt>
                <c:pt idx="21">
                  <c:v>-3.1183213145145299</c:v>
                </c:pt>
                <c:pt idx="22">
                  <c:v>-3.1584515959505302</c:v>
                </c:pt>
                <c:pt idx="23">
                  <c:v>-3.2977919189997902</c:v>
                </c:pt>
                <c:pt idx="24">
                  <c:v>-3.5355599476395501</c:v>
                </c:pt>
                <c:pt idx="25">
                  <c:v>-3.64148879083328</c:v>
                </c:pt>
                <c:pt idx="26">
                  <c:v>-4.2098118398060498</c:v>
                </c:pt>
                <c:pt idx="27">
                  <c:v>-5.1073921105382896</c:v>
                </c:pt>
                <c:pt idx="28">
                  <c:v>-5.7869508754097199</c:v>
                </c:pt>
                <c:pt idx="29">
                  <c:v>-11.5777013253349</c:v>
                </c:pt>
              </c:numCache>
            </c:numRef>
          </c:val>
          <c:extLst>
            <c:ext xmlns:c16="http://schemas.microsoft.com/office/drawing/2014/chart" uri="{C3380CC4-5D6E-409C-BE32-E72D297353CC}">
              <c16:uniqueId val="{00000008-ABEC-4F37-AAE0-6772FB130C4B}"/>
            </c:ext>
          </c:extLst>
        </c:ser>
        <c:dLbls>
          <c:showLegendKey val="0"/>
          <c:showVal val="0"/>
          <c:showCatName val="0"/>
          <c:showSerName val="0"/>
          <c:showPercent val="0"/>
          <c:showBubbleSize val="0"/>
        </c:dLbls>
        <c:gapWidth val="70"/>
        <c:axId val="902966008"/>
        <c:axId val="902966992"/>
      </c:barChart>
      <c:catAx>
        <c:axId val="902966008"/>
        <c:scaling>
          <c:orientation val="minMax"/>
        </c:scaling>
        <c:delete val="0"/>
        <c:axPos val="b"/>
        <c:numFmt formatCode="General" sourceLinked="1"/>
        <c:majorTickMark val="out"/>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02966992"/>
        <c:crosses val="autoZero"/>
        <c:auto val="1"/>
        <c:lblAlgn val="ctr"/>
        <c:lblOffset val="100"/>
        <c:noMultiLvlLbl val="0"/>
      </c:catAx>
      <c:valAx>
        <c:axId val="902966992"/>
        <c:scaling>
          <c:orientation val="minMax"/>
          <c:min val="-12"/>
        </c:scaling>
        <c:delete val="0"/>
        <c:axPos val="l"/>
        <c:majorGridlines>
          <c:spPr>
            <a:ln w="9525" cap="flat" cmpd="sng" algn="ctr">
              <a:solidFill>
                <a:schemeClr val="bg1">
                  <a:lumMod val="65000"/>
                </a:schemeClr>
              </a:solidFill>
              <a:prstDash val="dash"/>
              <a:round/>
            </a:ln>
            <a:effectLst/>
          </c:spPr>
        </c:majorGridlines>
        <c:numFmt formatCode="General"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902966008"/>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61535981221019E-2"/>
          <c:y val="7.8840565314971522E-2"/>
          <c:w val="0.45366015980189206"/>
          <c:h val="0.87014495124592928"/>
        </c:manualLayout>
      </c:layout>
      <c:barChart>
        <c:barDir val="col"/>
        <c:grouping val="stacked"/>
        <c:varyColors val="0"/>
        <c:ser>
          <c:idx val="0"/>
          <c:order val="0"/>
          <c:tx>
            <c:strRef>
              <c:f>'2.15. ábra'!$C$17</c:f>
              <c:strCache>
                <c:ptCount val="1"/>
                <c:pt idx="0">
                  <c:v>Small bank, only manager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'2.15. ábra'!$D$17</c:f>
              <c:numCache>
                <c:formatCode>0</c:formatCode>
                <c:ptCount val="1"/>
                <c:pt idx="0">
                  <c:v>39.069767441860456</c:v>
                </c:pt>
              </c:numCache>
            </c:numRef>
          </c:val>
          <c:extLst>
            <c:ext xmlns:c16="http://schemas.microsoft.com/office/drawing/2014/chart" uri="{C3380CC4-5D6E-409C-BE32-E72D297353CC}">
              <c16:uniqueId val="{00000000-0A78-44D8-8364-9FD9F90DFC4A}"/>
            </c:ext>
          </c:extLst>
        </c:ser>
        <c:ser>
          <c:idx val="1"/>
          <c:order val="1"/>
          <c:tx>
            <c:strRef>
              <c:f>'2.15. ábra'!$C$18</c:f>
              <c:strCache>
                <c:ptCount val="1"/>
                <c:pt idx="0">
                  <c:v>Working group</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'2.15. ábra'!$D$18</c:f>
              <c:numCache>
                <c:formatCode>0</c:formatCode>
                <c:ptCount val="1"/>
                <c:pt idx="0">
                  <c:v>30.69767441860467</c:v>
                </c:pt>
              </c:numCache>
            </c:numRef>
          </c:val>
          <c:extLst>
            <c:ext xmlns:c16="http://schemas.microsoft.com/office/drawing/2014/chart" uri="{C3380CC4-5D6E-409C-BE32-E72D297353CC}">
              <c16:uniqueId val="{00000001-0A78-44D8-8364-9FD9F90DFC4A}"/>
            </c:ext>
          </c:extLst>
        </c:ser>
        <c:ser>
          <c:idx val="2"/>
          <c:order val="2"/>
          <c:tx>
            <c:strRef>
              <c:f>'2.15. ábra'!$C$19</c:f>
              <c:strCache>
                <c:ptCount val="1"/>
                <c:pt idx="0">
                  <c:v>Decentralized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'2.15. ábra'!$D$19</c:f>
              <c:numCache>
                <c:formatCode>0</c:formatCode>
                <c:ptCount val="1"/>
                <c:pt idx="0">
                  <c:v>10.232558139534881</c:v>
                </c:pt>
              </c:numCache>
            </c:numRef>
          </c:val>
          <c:extLst>
            <c:ext xmlns:c16="http://schemas.microsoft.com/office/drawing/2014/chart" uri="{C3380CC4-5D6E-409C-BE32-E72D297353CC}">
              <c16:uniqueId val="{00000002-0A78-44D8-8364-9FD9F90DFC4A}"/>
            </c:ext>
          </c:extLst>
        </c:ser>
        <c:ser>
          <c:idx val="3"/>
          <c:order val="3"/>
          <c:tx>
            <c:strRef>
              <c:f>'2.15. ábra'!$C$20</c:f>
              <c:strCache>
                <c:ptCount val="1"/>
                <c:pt idx="0">
                  <c:v>Only planned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'2.15. ábra'!$D$20</c:f>
              <c:numCache>
                <c:formatCode>0</c:formatCode>
                <c:ptCount val="1"/>
                <c:pt idx="0">
                  <c:v>9.7674418604651141</c:v>
                </c:pt>
              </c:numCache>
            </c:numRef>
          </c:val>
          <c:extLst>
            <c:ext xmlns:c16="http://schemas.microsoft.com/office/drawing/2014/chart" uri="{C3380CC4-5D6E-409C-BE32-E72D297353CC}">
              <c16:uniqueId val="{00000003-0A78-44D8-8364-9FD9F90DFC4A}"/>
            </c:ext>
          </c:extLst>
        </c:ser>
        <c:ser>
          <c:idx val="4"/>
          <c:order val="4"/>
          <c:tx>
            <c:strRef>
              <c:f>'2.15. ábra'!$C$21</c:f>
              <c:strCache>
                <c:ptCount val="1"/>
                <c:pt idx="0">
                  <c:v>Not organized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'2.15. ábra'!$D$21</c:f>
              <c:numCache>
                <c:formatCode>0</c:formatCode>
                <c:ptCount val="1"/>
                <c:pt idx="0">
                  <c:v>10.232558139534881</c:v>
                </c:pt>
              </c:numCache>
            </c:numRef>
          </c:val>
          <c:extLst>
            <c:ext xmlns:c16="http://schemas.microsoft.com/office/drawing/2014/chart" uri="{C3380CC4-5D6E-409C-BE32-E72D297353CC}">
              <c16:uniqueId val="{00000004-0A78-44D8-8364-9FD9F90DFC4A}"/>
            </c:ext>
          </c:extLst>
        </c:ser>
        <c:dLbls>
          <c:showLegendKey val="0"/>
          <c:showVal val="1"/>
          <c:showCatName val="0"/>
          <c:showSerName val="0"/>
          <c:showPercent val="0"/>
          <c:showBubbleSize val="0"/>
        </c:dLbls>
        <c:gapWidth val="150"/>
        <c:overlap val="100"/>
        <c:axId val="1268567160"/>
        <c:axId val="1268562896"/>
      </c:barChart>
      <c:barChart>
        <c:barDir val="col"/>
        <c:grouping val="stacked"/>
        <c:varyColors val="0"/>
        <c:ser>
          <c:idx val="5"/>
          <c:order val="5"/>
          <c:tx>
            <c:strRef>
              <c:f>'2.15. ábra'!$C$22</c:f>
              <c:strCache>
                <c:ptCount val="1"/>
              </c:strCache>
            </c:strRef>
          </c:tx>
          <c:spPr>
            <a:solidFill>
              <a:schemeClr val="tx1">
                <a:lumMod val="75000"/>
                <a:lumOff val="25000"/>
                <a:alpha val="0"/>
              </a:schemeClr>
            </a:solidFill>
            <a:ln>
              <a:noFill/>
            </a:ln>
            <a:effectLst/>
          </c:spPr>
          <c:invertIfNegative val="0"/>
          <c:dLbls>
            <c:delete val="1"/>
          </c:dLbls>
          <c:val>
            <c:numRef>
              <c:f>'2.15. ábra'!$D$22</c:f>
              <c:numCache>
                <c:formatCode>General</c:formatCode>
                <c:ptCount val="1"/>
                <c:pt idx="0">
                  <c:v>1</c:v>
                </c:pt>
              </c:numCache>
            </c:numRef>
          </c:val>
          <c:extLst>
            <c:ext xmlns:c16="http://schemas.microsoft.com/office/drawing/2014/chart" uri="{C3380CC4-5D6E-409C-BE32-E72D297353CC}">
              <c16:uniqueId val="{00000005-0A78-44D8-8364-9FD9F90DFC4A}"/>
            </c:ext>
          </c:extLst>
        </c:ser>
        <c:dLbls>
          <c:showLegendKey val="0"/>
          <c:showVal val="1"/>
          <c:showCatName val="0"/>
          <c:showSerName val="0"/>
          <c:showPercent val="0"/>
          <c:showBubbleSize val="0"/>
        </c:dLbls>
        <c:gapWidth val="150"/>
        <c:overlap val="100"/>
        <c:axId val="977886312"/>
        <c:axId val="977886968"/>
      </c:barChart>
      <c:catAx>
        <c:axId val="1268567160"/>
        <c:scaling>
          <c:orientation val="minMax"/>
        </c:scaling>
        <c:delete val="1"/>
        <c:axPos val="b"/>
        <c:numFmt formatCode="General" sourceLinked="1"/>
        <c:majorTickMark val="none"/>
        <c:minorTickMark val="none"/>
        <c:tickLblPos val="nextTo"/>
        <c:crossAx val="1268562896"/>
        <c:crosses val="autoZero"/>
        <c:auto val="1"/>
        <c:lblAlgn val="ctr"/>
        <c:lblOffset val="100"/>
        <c:noMultiLvlLbl val="0"/>
      </c:catAx>
      <c:valAx>
        <c:axId val="12685628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68567160"/>
        <c:crosses val="autoZero"/>
        <c:crossBetween val="between"/>
      </c:valAx>
      <c:valAx>
        <c:axId val="977886968"/>
        <c:scaling>
          <c:orientation val="minMax"/>
          <c:max val="10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77886312"/>
        <c:crosses val="max"/>
        <c:crossBetween val="between"/>
      </c:valAx>
      <c:catAx>
        <c:axId val="977886312"/>
        <c:scaling>
          <c:orientation val="minMax"/>
        </c:scaling>
        <c:delete val="1"/>
        <c:axPos val="b"/>
        <c:majorTickMark val="out"/>
        <c:minorTickMark val="none"/>
        <c:tickLblPos val="nextTo"/>
        <c:crossAx val="977886968"/>
        <c:crosses val="autoZero"/>
        <c:auto val="1"/>
        <c:lblAlgn val="ctr"/>
        <c:lblOffset val="100"/>
        <c:noMultiLvlLbl val="0"/>
      </c:catAx>
      <c:spPr>
        <a:noFill/>
        <a:ln w="6350">
          <a:noFill/>
        </a:ln>
        <a:effectLst/>
      </c:spPr>
    </c:plotArea>
    <c:legend>
      <c:legendPos val="r"/>
      <c:layout>
        <c:manualLayout>
          <c:xMode val="edge"/>
          <c:yMode val="edge"/>
          <c:x val="0.63718263718263723"/>
          <c:y val="9.4022212662839166E-2"/>
          <c:w val="0.34316134316134317"/>
          <c:h val="0.8351436110658702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78623430425952E-2"/>
          <c:y val="8.7507180448292074E-2"/>
          <c:w val="0.80317119743065535"/>
          <c:h val="0.74117094979198461"/>
        </c:manualLayout>
      </c:layout>
      <c:barChart>
        <c:barDir val="col"/>
        <c:grouping val="stacked"/>
        <c:varyColors val="0"/>
        <c:ser>
          <c:idx val="0"/>
          <c:order val="0"/>
          <c:tx>
            <c:strRef>
              <c:f>'2.16. ábra'!$D$12</c:f>
              <c:strCache>
                <c:ptCount val="1"/>
                <c:pt idx="0">
                  <c:v>Igen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'2.16. ábra'!$C$13:$C$15</c:f>
              <c:strCache>
                <c:ptCount val="3"/>
                <c:pt idx="0">
                  <c:v>Üzleti 
stratégia</c:v>
                </c:pt>
                <c:pt idx="1">
                  <c:v>Kockázati</c:v>
                </c:pt>
                <c:pt idx="2">
                  <c:v> Javadalmazás</c:v>
                </c:pt>
              </c:strCache>
            </c:strRef>
          </c:cat>
          <c:val>
            <c:numRef>
              <c:f>'2.16. ábra'!$D$13:$D$15</c:f>
              <c:numCache>
                <c:formatCode>0</c:formatCode>
                <c:ptCount val="3"/>
                <c:pt idx="0">
                  <c:v>72.727272727272734</c:v>
                </c:pt>
                <c:pt idx="1">
                  <c:v>72.727272727272734</c:v>
                </c:pt>
                <c:pt idx="2">
                  <c:v>68.181818181818187</c:v>
                </c:pt>
              </c:numCache>
            </c:numRef>
          </c:val>
          <c:extLst>
            <c:ext xmlns:c16="http://schemas.microsoft.com/office/drawing/2014/chart" uri="{C3380CC4-5D6E-409C-BE32-E72D297353CC}">
              <c16:uniqueId val="{00000000-5A46-431B-B06A-139083706F3B}"/>
            </c:ext>
          </c:extLst>
        </c:ser>
        <c:ser>
          <c:idx val="1"/>
          <c:order val="1"/>
          <c:tx>
            <c:strRef>
              <c:f>'2.16. ábra'!$E$12</c:f>
              <c:strCache>
                <c:ptCount val="1"/>
                <c:pt idx="0">
                  <c:v>Nem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'2.16. ábra'!$C$13:$C$15</c:f>
              <c:strCache>
                <c:ptCount val="3"/>
                <c:pt idx="0">
                  <c:v>Üzleti 
stratégia</c:v>
                </c:pt>
                <c:pt idx="1">
                  <c:v>Kockázati</c:v>
                </c:pt>
                <c:pt idx="2">
                  <c:v> Javadalmazás</c:v>
                </c:pt>
              </c:strCache>
            </c:strRef>
          </c:cat>
          <c:val>
            <c:numRef>
              <c:f>'2.16. ábra'!$E$13:$E$15</c:f>
              <c:numCache>
                <c:formatCode>0</c:formatCode>
                <c:ptCount val="3"/>
                <c:pt idx="0">
                  <c:v>27.27272727272727</c:v>
                </c:pt>
                <c:pt idx="1">
                  <c:v>27.27272727272727</c:v>
                </c:pt>
                <c:pt idx="2">
                  <c:v>31.818181818181813</c:v>
                </c:pt>
              </c:numCache>
            </c:numRef>
          </c:val>
          <c:extLst>
            <c:ext xmlns:c16="http://schemas.microsoft.com/office/drawing/2014/chart" uri="{C3380CC4-5D6E-409C-BE32-E72D297353CC}">
              <c16:uniqueId val="{00000001-5A46-431B-B06A-139083706F3B}"/>
            </c:ext>
          </c:extLst>
        </c:ser>
        <c:dLbls>
          <c:showLegendKey val="0"/>
          <c:showVal val="0"/>
          <c:showCatName val="0"/>
          <c:showSerName val="0"/>
          <c:showPercent val="0"/>
          <c:showBubbleSize val="0"/>
        </c:dLbls>
        <c:gapWidth val="150"/>
        <c:overlap val="100"/>
        <c:axId val="1268613080"/>
        <c:axId val="1268617016"/>
      </c:barChart>
      <c:lineChart>
        <c:grouping val="standard"/>
        <c:varyColors val="0"/>
        <c:ser>
          <c:idx val="2"/>
          <c:order val="2"/>
          <c:tx>
            <c:strRef>
              <c:f>'2.16. ábra'!$F$12</c:f>
              <c:strCache>
                <c:ptCount val="1"/>
              </c:strCache>
            </c:strRef>
          </c:tx>
          <c:spPr>
            <a:ln w="28575" cap="rnd">
              <a:noFill/>
              <a:round/>
            </a:ln>
            <a:effectLst/>
          </c:spPr>
          <c:marker>
            <c:symbol val="none"/>
          </c:marker>
          <c:cat>
            <c:strRef>
              <c:f>'2.16. ábra'!$C$13:$C$15</c:f>
              <c:strCache>
                <c:ptCount val="3"/>
                <c:pt idx="0">
                  <c:v>Üzleti 
stratégia</c:v>
                </c:pt>
                <c:pt idx="1">
                  <c:v>Kockázati</c:v>
                </c:pt>
                <c:pt idx="2">
                  <c:v> Javadalmazás</c:v>
                </c:pt>
              </c:strCache>
            </c:strRef>
          </c:cat>
          <c:val>
            <c:numRef>
              <c:f>'2.16. ábra'!$F$13:$F$15</c:f>
              <c:numCache>
                <c:formatCode>0</c:formatCode>
                <c:ptCount val="3"/>
                <c:pt idx="0">
                  <c:v>27.27272727272727</c:v>
                </c:pt>
                <c:pt idx="1">
                  <c:v>27.27272727272727</c:v>
                </c:pt>
                <c:pt idx="2">
                  <c:v>31.818181818181813</c:v>
                </c:pt>
              </c:numCache>
            </c:numRef>
          </c:val>
          <c:smooth val="0"/>
          <c:extLst>
            <c:ext xmlns:c16="http://schemas.microsoft.com/office/drawing/2014/chart" uri="{C3380CC4-5D6E-409C-BE32-E72D297353CC}">
              <c16:uniqueId val="{00000001-119F-4E9B-BF99-6777EBC52182}"/>
            </c:ext>
          </c:extLst>
        </c:ser>
        <c:dLbls>
          <c:showLegendKey val="0"/>
          <c:showVal val="0"/>
          <c:showCatName val="0"/>
          <c:showSerName val="0"/>
          <c:showPercent val="0"/>
          <c:showBubbleSize val="0"/>
        </c:dLbls>
        <c:marker val="1"/>
        <c:smooth val="0"/>
        <c:axId val="820639520"/>
        <c:axId val="820643456"/>
      </c:lineChart>
      <c:catAx>
        <c:axId val="1268613080"/>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68617016"/>
        <c:crosses val="autoZero"/>
        <c:auto val="1"/>
        <c:lblAlgn val="ctr"/>
        <c:lblOffset val="100"/>
        <c:noMultiLvlLbl val="0"/>
      </c:catAx>
      <c:valAx>
        <c:axId val="1268617016"/>
        <c:scaling>
          <c:orientation val="minMax"/>
          <c:max val="100"/>
        </c:scaling>
        <c:delete val="0"/>
        <c:axPos val="l"/>
        <c:majorGridlines>
          <c:spPr>
            <a:ln w="6350"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68613080"/>
        <c:crosses val="autoZero"/>
        <c:crossBetween val="between"/>
        <c:majorUnit val="20"/>
      </c:valAx>
      <c:valAx>
        <c:axId val="820643456"/>
        <c:scaling>
          <c:orientation val="minMax"/>
          <c:max val="100"/>
          <c:min val="0"/>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820639520"/>
        <c:crosses val="max"/>
        <c:crossBetween val="between"/>
        <c:majorUnit val="20"/>
      </c:valAx>
      <c:catAx>
        <c:axId val="820639520"/>
        <c:scaling>
          <c:orientation val="minMax"/>
        </c:scaling>
        <c:delete val="1"/>
        <c:axPos val="b"/>
        <c:numFmt formatCode="General" sourceLinked="1"/>
        <c:majorTickMark val="out"/>
        <c:minorTickMark val="none"/>
        <c:tickLblPos val="nextTo"/>
        <c:crossAx val="820643456"/>
        <c:crosses val="autoZero"/>
        <c:auto val="1"/>
        <c:lblAlgn val="ctr"/>
        <c:lblOffset val="100"/>
        <c:noMultiLvlLbl val="0"/>
      </c:catAx>
      <c:spPr>
        <a:noFill/>
        <a:ln w="6350">
          <a:noFill/>
        </a:ln>
        <a:effectLst/>
      </c:spPr>
    </c:plotArea>
    <c:legend>
      <c:legendPos val="b"/>
      <c:layout>
        <c:manualLayout>
          <c:xMode val="edge"/>
          <c:yMode val="edge"/>
          <c:x val="0.35639347138163002"/>
          <c:y val="0.89829402702749761"/>
          <c:w val="0.28721278734759698"/>
          <c:h val="8.328340866759891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78623430425952E-2"/>
          <c:y val="8.7507180448292074E-2"/>
          <c:w val="0.82156549197417161"/>
          <c:h val="0.72274838548708098"/>
        </c:manualLayout>
      </c:layout>
      <c:barChart>
        <c:barDir val="col"/>
        <c:grouping val="stacked"/>
        <c:varyColors val="0"/>
        <c:ser>
          <c:idx val="0"/>
          <c:order val="0"/>
          <c:tx>
            <c:strRef>
              <c:f>'2.16. ábra'!$D$17</c:f>
              <c:strCache>
                <c:ptCount val="1"/>
                <c:pt idx="0">
                  <c:v>Yes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'2.16. ábra'!$C$18:$C$20</c:f>
              <c:strCache>
                <c:ptCount val="3"/>
                <c:pt idx="0">
                  <c:v>Business strategy</c:v>
                </c:pt>
                <c:pt idx="1">
                  <c:v>Risk management</c:v>
                </c:pt>
                <c:pt idx="2">
                  <c:v>Remuneration</c:v>
                </c:pt>
              </c:strCache>
            </c:strRef>
          </c:cat>
          <c:val>
            <c:numRef>
              <c:f>'2.16. ábra'!$D$18:$D$20</c:f>
              <c:numCache>
                <c:formatCode>0</c:formatCode>
                <c:ptCount val="3"/>
                <c:pt idx="0">
                  <c:v>72.727272727272734</c:v>
                </c:pt>
                <c:pt idx="1">
                  <c:v>72.727272727272734</c:v>
                </c:pt>
                <c:pt idx="2">
                  <c:v>68.181818181818187</c:v>
                </c:pt>
              </c:numCache>
            </c:numRef>
          </c:val>
          <c:extLst>
            <c:ext xmlns:c16="http://schemas.microsoft.com/office/drawing/2014/chart" uri="{C3380CC4-5D6E-409C-BE32-E72D297353CC}">
              <c16:uniqueId val="{00000000-D028-4643-B546-783F9A7D1A44}"/>
            </c:ext>
          </c:extLst>
        </c:ser>
        <c:ser>
          <c:idx val="1"/>
          <c:order val="1"/>
          <c:tx>
            <c:strRef>
              <c:f>'2.16. ábra'!$E$17</c:f>
              <c:strCache>
                <c:ptCount val="1"/>
                <c:pt idx="0">
                  <c:v>No</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'2.16. ábra'!$C$18:$C$20</c:f>
              <c:strCache>
                <c:ptCount val="3"/>
                <c:pt idx="0">
                  <c:v>Business strategy</c:v>
                </c:pt>
                <c:pt idx="1">
                  <c:v>Risk management</c:v>
                </c:pt>
                <c:pt idx="2">
                  <c:v>Remuneration</c:v>
                </c:pt>
              </c:strCache>
            </c:strRef>
          </c:cat>
          <c:val>
            <c:numRef>
              <c:f>'2.16. ábra'!$E$18:$E$20</c:f>
              <c:numCache>
                <c:formatCode>0</c:formatCode>
                <c:ptCount val="3"/>
                <c:pt idx="0">
                  <c:v>27.27272727272727</c:v>
                </c:pt>
                <c:pt idx="1">
                  <c:v>27.27272727272727</c:v>
                </c:pt>
                <c:pt idx="2">
                  <c:v>31.818181818181813</c:v>
                </c:pt>
              </c:numCache>
            </c:numRef>
          </c:val>
          <c:extLst>
            <c:ext xmlns:c16="http://schemas.microsoft.com/office/drawing/2014/chart" uri="{C3380CC4-5D6E-409C-BE32-E72D297353CC}">
              <c16:uniqueId val="{00000001-D028-4643-B546-783F9A7D1A44}"/>
            </c:ext>
          </c:extLst>
        </c:ser>
        <c:dLbls>
          <c:showLegendKey val="0"/>
          <c:showVal val="1"/>
          <c:showCatName val="0"/>
          <c:showSerName val="0"/>
          <c:showPercent val="0"/>
          <c:showBubbleSize val="0"/>
        </c:dLbls>
        <c:gapWidth val="150"/>
        <c:overlap val="100"/>
        <c:axId val="1268613080"/>
        <c:axId val="1268617016"/>
      </c:barChart>
      <c:lineChart>
        <c:grouping val="standard"/>
        <c:varyColors val="0"/>
        <c:ser>
          <c:idx val="2"/>
          <c:order val="2"/>
          <c:tx>
            <c:strRef>
              <c:f>'2.16. ábra'!$F$12</c:f>
              <c:strCache>
                <c:ptCount val="1"/>
              </c:strCache>
            </c:strRef>
          </c:tx>
          <c:spPr>
            <a:ln w="25400" cap="rnd">
              <a:noFill/>
              <a:round/>
            </a:ln>
            <a:effectLst/>
          </c:spPr>
          <c:marker>
            <c:symbol val="none"/>
          </c:marker>
          <c:dLbls>
            <c:delete val="1"/>
          </c:dLbls>
          <c:cat>
            <c:strRef>
              <c:f>'2.16. ábra'!$C$18:$C$20</c:f>
              <c:strCache>
                <c:ptCount val="3"/>
                <c:pt idx="0">
                  <c:v>Business strategy</c:v>
                </c:pt>
                <c:pt idx="1">
                  <c:v>Risk management</c:v>
                </c:pt>
                <c:pt idx="2">
                  <c:v>Remuneration</c:v>
                </c:pt>
              </c:strCache>
            </c:strRef>
          </c:cat>
          <c:val>
            <c:numRef>
              <c:f>'2.16. ábra'!$F$18:$F$20</c:f>
              <c:numCache>
                <c:formatCode>0</c:formatCode>
                <c:ptCount val="3"/>
                <c:pt idx="0">
                  <c:v>27.27272727272727</c:v>
                </c:pt>
                <c:pt idx="1">
                  <c:v>27.27272727272727</c:v>
                </c:pt>
                <c:pt idx="2">
                  <c:v>31.818181818181813</c:v>
                </c:pt>
              </c:numCache>
            </c:numRef>
          </c:val>
          <c:smooth val="0"/>
          <c:extLst>
            <c:ext xmlns:c16="http://schemas.microsoft.com/office/drawing/2014/chart" uri="{C3380CC4-5D6E-409C-BE32-E72D297353CC}">
              <c16:uniqueId val="{00000002-D028-4643-B546-783F9A7D1A44}"/>
            </c:ext>
          </c:extLst>
        </c:ser>
        <c:dLbls>
          <c:showLegendKey val="0"/>
          <c:showVal val="1"/>
          <c:showCatName val="0"/>
          <c:showSerName val="0"/>
          <c:showPercent val="0"/>
          <c:showBubbleSize val="0"/>
        </c:dLbls>
        <c:marker val="1"/>
        <c:smooth val="0"/>
        <c:axId val="820639520"/>
        <c:axId val="820643456"/>
      </c:lineChart>
      <c:catAx>
        <c:axId val="1268613080"/>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68617016"/>
        <c:crosses val="autoZero"/>
        <c:auto val="1"/>
        <c:lblAlgn val="ctr"/>
        <c:lblOffset val="100"/>
        <c:noMultiLvlLbl val="0"/>
      </c:catAx>
      <c:valAx>
        <c:axId val="1268617016"/>
        <c:scaling>
          <c:orientation val="minMax"/>
          <c:max val="100"/>
        </c:scaling>
        <c:delete val="0"/>
        <c:axPos val="l"/>
        <c:majorGridlines>
          <c:spPr>
            <a:ln w="6350"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68613080"/>
        <c:crosses val="autoZero"/>
        <c:crossBetween val="between"/>
      </c:valAx>
      <c:valAx>
        <c:axId val="820643456"/>
        <c:scaling>
          <c:orientation val="minMax"/>
          <c:max val="100"/>
          <c:min val="0"/>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820639520"/>
        <c:crosses val="max"/>
        <c:crossBetween val="between"/>
      </c:valAx>
      <c:catAx>
        <c:axId val="820639520"/>
        <c:scaling>
          <c:orientation val="minMax"/>
        </c:scaling>
        <c:delete val="1"/>
        <c:axPos val="b"/>
        <c:numFmt formatCode="General" sourceLinked="1"/>
        <c:majorTickMark val="out"/>
        <c:minorTickMark val="none"/>
        <c:tickLblPos val="nextTo"/>
        <c:crossAx val="820643456"/>
        <c:crosses val="autoZero"/>
        <c:auto val="1"/>
        <c:lblAlgn val="ctr"/>
        <c:lblOffset val="100"/>
        <c:noMultiLvlLbl val="0"/>
      </c:catAx>
      <c:spPr>
        <a:noFill/>
        <a:ln w="6350">
          <a:noFill/>
        </a:ln>
        <a:effectLst/>
      </c:spPr>
    </c:plotArea>
    <c:legend>
      <c:legendPos val="b"/>
      <c:layout>
        <c:manualLayout>
          <c:xMode val="edge"/>
          <c:yMode val="edge"/>
          <c:x val="0.39182586752491416"/>
          <c:y val="0.90385669856042894"/>
          <c:w val="0.2163482649501717"/>
          <c:h val="7.77207371346675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639985515524009"/>
          <c:y val="4.8888888888888891E-2"/>
          <c:w val="0.63622549792708927"/>
          <c:h val="0.74634050743657043"/>
        </c:manualLayout>
      </c:layout>
      <c:barChart>
        <c:barDir val="bar"/>
        <c:grouping val="stacked"/>
        <c:varyColors val="0"/>
        <c:ser>
          <c:idx val="0"/>
          <c:order val="0"/>
          <c:tx>
            <c:strRef>
              <c:f>'2.17. ábra'!$D$12</c:f>
              <c:strCache>
                <c:ptCount val="1"/>
                <c:pt idx="0">
                  <c:v>Igen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'2.17. ábra'!$C$13:$C$18</c:f>
              <c:strCache>
                <c:ptCount val="6"/>
                <c:pt idx="0">
                  <c:v>Ügyfél átvilágítás</c:v>
                </c:pt>
                <c:pt idx="1">
                  <c:v>Hitelezési politikák</c:v>
                </c:pt>
                <c:pt idx="2">
                  <c:v>Kockázati besorolás</c:v>
                </c:pt>
                <c:pt idx="3">
                  <c:v>Hitelárazás</c:v>
                </c:pt>
                <c:pt idx="4">
                  <c:v>Fedezet-értékelés</c:v>
                </c:pt>
                <c:pt idx="5">
                  <c:v>Portfólió elemzés</c:v>
                </c:pt>
              </c:strCache>
            </c:strRef>
          </c:cat>
          <c:val>
            <c:numRef>
              <c:f>'2.17. ábra'!$D$13:$D$18</c:f>
              <c:numCache>
                <c:formatCode>0</c:formatCode>
                <c:ptCount val="6"/>
                <c:pt idx="0">
                  <c:v>40.909090909090914</c:v>
                </c:pt>
                <c:pt idx="1">
                  <c:v>40.909090909090914</c:v>
                </c:pt>
                <c:pt idx="2">
                  <c:v>18.181818181818183</c:v>
                </c:pt>
                <c:pt idx="3">
                  <c:v>4.5454545454545459</c:v>
                </c:pt>
                <c:pt idx="4">
                  <c:v>27.27272727272727</c:v>
                </c:pt>
                <c:pt idx="5">
                  <c:v>18.181818181818183</c:v>
                </c:pt>
              </c:numCache>
            </c:numRef>
          </c:val>
          <c:extLst>
            <c:ext xmlns:c16="http://schemas.microsoft.com/office/drawing/2014/chart" uri="{C3380CC4-5D6E-409C-BE32-E72D297353CC}">
              <c16:uniqueId val="{00000000-67EC-474F-AC93-5A93FC99A65E}"/>
            </c:ext>
          </c:extLst>
        </c:ser>
        <c:ser>
          <c:idx val="1"/>
          <c:order val="1"/>
          <c:tx>
            <c:strRef>
              <c:f>'2.17. ábra'!$E$12</c:f>
              <c:strCache>
                <c:ptCount val="1"/>
                <c:pt idx="0">
                  <c:v>Nem</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'2.17. ábra'!$C$13:$C$18</c:f>
              <c:strCache>
                <c:ptCount val="6"/>
                <c:pt idx="0">
                  <c:v>Ügyfél átvilágítás</c:v>
                </c:pt>
                <c:pt idx="1">
                  <c:v>Hitelezési politikák</c:v>
                </c:pt>
                <c:pt idx="2">
                  <c:v>Kockázati besorolás</c:v>
                </c:pt>
                <c:pt idx="3">
                  <c:v>Hitelárazás</c:v>
                </c:pt>
                <c:pt idx="4">
                  <c:v>Fedezet-értékelés</c:v>
                </c:pt>
                <c:pt idx="5">
                  <c:v>Portfólió elemzés</c:v>
                </c:pt>
              </c:strCache>
            </c:strRef>
          </c:cat>
          <c:val>
            <c:numRef>
              <c:f>'2.17. ábra'!$E$13:$E$18</c:f>
              <c:numCache>
                <c:formatCode>0</c:formatCode>
                <c:ptCount val="6"/>
                <c:pt idx="0">
                  <c:v>59.090909090909093</c:v>
                </c:pt>
                <c:pt idx="1">
                  <c:v>59.090909090909093</c:v>
                </c:pt>
                <c:pt idx="2">
                  <c:v>81.818181818181827</c:v>
                </c:pt>
                <c:pt idx="3">
                  <c:v>95.454545454545453</c:v>
                </c:pt>
                <c:pt idx="4">
                  <c:v>72.727272727272734</c:v>
                </c:pt>
                <c:pt idx="5">
                  <c:v>81.818181818181827</c:v>
                </c:pt>
              </c:numCache>
            </c:numRef>
          </c:val>
          <c:extLst>
            <c:ext xmlns:c16="http://schemas.microsoft.com/office/drawing/2014/chart" uri="{C3380CC4-5D6E-409C-BE32-E72D297353CC}">
              <c16:uniqueId val="{00000001-67EC-474F-AC93-5A93FC99A65E}"/>
            </c:ext>
          </c:extLst>
        </c:ser>
        <c:dLbls>
          <c:showLegendKey val="0"/>
          <c:showVal val="1"/>
          <c:showCatName val="0"/>
          <c:showSerName val="0"/>
          <c:showPercent val="0"/>
          <c:showBubbleSize val="0"/>
        </c:dLbls>
        <c:gapWidth val="150"/>
        <c:overlap val="100"/>
        <c:axId val="1212530768"/>
        <c:axId val="1212531424"/>
      </c:barChart>
      <c:barChart>
        <c:barDir val="bar"/>
        <c:grouping val="stacked"/>
        <c:varyColors val="0"/>
        <c:ser>
          <c:idx val="2"/>
          <c:order val="2"/>
          <c:tx>
            <c:strRef>
              <c:f>'2.17. ábra'!$F$12</c:f>
              <c:strCache>
                <c:ptCount val="1"/>
              </c:strCache>
            </c:strRef>
          </c:tx>
          <c:spPr>
            <a:solidFill>
              <a:schemeClr val="bg1">
                <a:alpha val="0"/>
              </a:schemeClr>
            </a:solidFill>
            <a:ln>
              <a:noFill/>
            </a:ln>
            <a:effectLst/>
          </c:spPr>
          <c:invertIfNegative val="0"/>
          <c:dLbls>
            <c:delete val="1"/>
          </c:dLbls>
          <c:cat>
            <c:strRef>
              <c:f>'2.17. ábra'!$C$13:$C$18</c:f>
              <c:strCache>
                <c:ptCount val="6"/>
                <c:pt idx="0">
                  <c:v>Ügyfél átvilágítás</c:v>
                </c:pt>
                <c:pt idx="1">
                  <c:v>Hitelezési politikák</c:v>
                </c:pt>
                <c:pt idx="2">
                  <c:v>Kockázati besorolás</c:v>
                </c:pt>
                <c:pt idx="3">
                  <c:v>Hitelárazás</c:v>
                </c:pt>
                <c:pt idx="4">
                  <c:v>Fedezet-értékelés</c:v>
                </c:pt>
                <c:pt idx="5">
                  <c:v>Portfólió elemzés</c:v>
                </c:pt>
              </c:strCache>
            </c:strRef>
          </c:cat>
          <c:val>
            <c:numRef>
              <c:f>'2.17. ábra'!$F$13:$F$18</c:f>
              <c:numCache>
                <c:formatCode>0</c:formatCode>
                <c:ptCount val="6"/>
                <c:pt idx="0">
                  <c:v>59.090909090909093</c:v>
                </c:pt>
                <c:pt idx="1">
                  <c:v>59.090909090909093</c:v>
                </c:pt>
                <c:pt idx="2">
                  <c:v>81.818181818181827</c:v>
                </c:pt>
                <c:pt idx="3">
                  <c:v>95.454545454545453</c:v>
                </c:pt>
                <c:pt idx="4">
                  <c:v>72.727272727272734</c:v>
                </c:pt>
                <c:pt idx="5">
                  <c:v>81.818181818181827</c:v>
                </c:pt>
              </c:numCache>
            </c:numRef>
          </c:val>
          <c:extLst>
            <c:ext xmlns:c16="http://schemas.microsoft.com/office/drawing/2014/chart" uri="{C3380CC4-5D6E-409C-BE32-E72D297353CC}">
              <c16:uniqueId val="{00000001-1DFB-4EE1-B6E8-34B7C3B96D0F}"/>
            </c:ext>
          </c:extLst>
        </c:ser>
        <c:dLbls>
          <c:showLegendKey val="0"/>
          <c:showVal val="1"/>
          <c:showCatName val="0"/>
          <c:showSerName val="0"/>
          <c:showPercent val="0"/>
          <c:showBubbleSize val="0"/>
        </c:dLbls>
        <c:gapWidth val="150"/>
        <c:overlap val="100"/>
        <c:axId val="1026053464"/>
        <c:axId val="1026055432"/>
      </c:barChart>
      <c:catAx>
        <c:axId val="1212530768"/>
        <c:scaling>
          <c:orientation val="minMax"/>
        </c:scaling>
        <c:delete val="0"/>
        <c:axPos val="l"/>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12531424"/>
        <c:crosses val="autoZero"/>
        <c:auto val="1"/>
        <c:lblAlgn val="ctr"/>
        <c:lblOffset val="100"/>
        <c:noMultiLvlLbl val="0"/>
      </c:catAx>
      <c:valAx>
        <c:axId val="1212531424"/>
        <c:scaling>
          <c:orientation val="minMax"/>
          <c:max val="100"/>
        </c:scaling>
        <c:delete val="0"/>
        <c:axPos val="b"/>
        <c:majorGridlines>
          <c:spPr>
            <a:ln w="9525"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12530768"/>
        <c:crosses val="autoZero"/>
        <c:crossBetween val="between"/>
      </c:valAx>
      <c:valAx>
        <c:axId val="1026055432"/>
        <c:scaling>
          <c:orientation val="minMax"/>
          <c:max val="100"/>
        </c:scaling>
        <c:delete val="0"/>
        <c:axPos val="t"/>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026053464"/>
        <c:crosses val="max"/>
        <c:crossBetween val="between"/>
      </c:valAx>
      <c:catAx>
        <c:axId val="1026053464"/>
        <c:scaling>
          <c:orientation val="minMax"/>
        </c:scaling>
        <c:delete val="1"/>
        <c:axPos val="l"/>
        <c:numFmt formatCode="General" sourceLinked="1"/>
        <c:majorTickMark val="out"/>
        <c:minorTickMark val="none"/>
        <c:tickLblPos val="nextTo"/>
        <c:crossAx val="10260554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639985515524009"/>
          <c:y val="4.8888888888888891E-2"/>
          <c:w val="0.63622549792708927"/>
          <c:h val="0.74634050743657043"/>
        </c:manualLayout>
      </c:layout>
      <c:barChart>
        <c:barDir val="bar"/>
        <c:grouping val="stacked"/>
        <c:varyColors val="0"/>
        <c:ser>
          <c:idx val="0"/>
          <c:order val="0"/>
          <c:tx>
            <c:strRef>
              <c:f>'2.17. ábra'!$D$20</c:f>
              <c:strCache>
                <c:ptCount val="1"/>
                <c:pt idx="0">
                  <c:v>Yes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'2.17. ábra'!$C$21:$C$26</c:f>
              <c:strCache>
                <c:ptCount val="6"/>
                <c:pt idx="0">
                  <c:v>Customer screening</c:v>
                </c:pt>
                <c:pt idx="1">
                  <c:v>Credit policy</c:v>
                </c:pt>
                <c:pt idx="2">
                  <c:v>Scoring</c:v>
                </c:pt>
                <c:pt idx="3">
                  <c:v>Pricing</c:v>
                </c:pt>
                <c:pt idx="4">
                  <c:v>Collateral valuation</c:v>
                </c:pt>
                <c:pt idx="5">
                  <c:v>Portfolio analysis</c:v>
                </c:pt>
              </c:strCache>
            </c:strRef>
          </c:cat>
          <c:val>
            <c:numRef>
              <c:f>'2.17. ábra'!$D$21:$D$26</c:f>
              <c:numCache>
                <c:formatCode>0</c:formatCode>
                <c:ptCount val="6"/>
                <c:pt idx="0">
                  <c:v>40.909090909090914</c:v>
                </c:pt>
                <c:pt idx="1">
                  <c:v>40.909090909090914</c:v>
                </c:pt>
                <c:pt idx="2">
                  <c:v>18.181818181818183</c:v>
                </c:pt>
                <c:pt idx="3">
                  <c:v>4.5454545454545459</c:v>
                </c:pt>
                <c:pt idx="4">
                  <c:v>27.27272727272727</c:v>
                </c:pt>
                <c:pt idx="5">
                  <c:v>18.181818181818183</c:v>
                </c:pt>
              </c:numCache>
            </c:numRef>
          </c:val>
          <c:extLst>
            <c:ext xmlns:c16="http://schemas.microsoft.com/office/drawing/2014/chart" uri="{C3380CC4-5D6E-409C-BE32-E72D297353CC}">
              <c16:uniqueId val="{00000000-1C60-48F4-94CC-A164D7E037B8}"/>
            </c:ext>
          </c:extLst>
        </c:ser>
        <c:ser>
          <c:idx val="1"/>
          <c:order val="1"/>
          <c:tx>
            <c:strRef>
              <c:f>'2.17. ábra'!$E$20</c:f>
              <c:strCache>
                <c:ptCount val="1"/>
                <c:pt idx="0">
                  <c:v>No</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'2.17. ábra'!$C$21:$C$26</c:f>
              <c:strCache>
                <c:ptCount val="6"/>
                <c:pt idx="0">
                  <c:v>Customer screening</c:v>
                </c:pt>
                <c:pt idx="1">
                  <c:v>Credit policy</c:v>
                </c:pt>
                <c:pt idx="2">
                  <c:v>Scoring</c:v>
                </c:pt>
                <c:pt idx="3">
                  <c:v>Pricing</c:v>
                </c:pt>
                <c:pt idx="4">
                  <c:v>Collateral valuation</c:v>
                </c:pt>
                <c:pt idx="5">
                  <c:v>Portfolio analysis</c:v>
                </c:pt>
              </c:strCache>
            </c:strRef>
          </c:cat>
          <c:val>
            <c:numRef>
              <c:f>'2.17. ábra'!$E$21:$E$26</c:f>
              <c:numCache>
                <c:formatCode>0</c:formatCode>
                <c:ptCount val="6"/>
                <c:pt idx="0">
                  <c:v>59.090909090909093</c:v>
                </c:pt>
                <c:pt idx="1">
                  <c:v>59.090909090909093</c:v>
                </c:pt>
                <c:pt idx="2">
                  <c:v>81.818181818181827</c:v>
                </c:pt>
                <c:pt idx="3">
                  <c:v>95.454545454545453</c:v>
                </c:pt>
                <c:pt idx="4">
                  <c:v>72.727272727272734</c:v>
                </c:pt>
                <c:pt idx="5">
                  <c:v>81.818181818181827</c:v>
                </c:pt>
              </c:numCache>
            </c:numRef>
          </c:val>
          <c:extLst>
            <c:ext xmlns:c16="http://schemas.microsoft.com/office/drawing/2014/chart" uri="{C3380CC4-5D6E-409C-BE32-E72D297353CC}">
              <c16:uniqueId val="{00000001-1C60-48F4-94CC-A164D7E037B8}"/>
            </c:ext>
          </c:extLst>
        </c:ser>
        <c:dLbls>
          <c:showLegendKey val="0"/>
          <c:showVal val="1"/>
          <c:showCatName val="0"/>
          <c:showSerName val="0"/>
          <c:showPercent val="0"/>
          <c:showBubbleSize val="0"/>
        </c:dLbls>
        <c:gapWidth val="150"/>
        <c:overlap val="100"/>
        <c:axId val="1212530768"/>
        <c:axId val="1212531424"/>
      </c:barChart>
      <c:barChart>
        <c:barDir val="bar"/>
        <c:grouping val="stacked"/>
        <c:varyColors val="0"/>
        <c:ser>
          <c:idx val="2"/>
          <c:order val="2"/>
          <c:tx>
            <c:strRef>
              <c:f>'2.17. ábra'!$F$12</c:f>
              <c:strCache>
                <c:ptCount val="1"/>
              </c:strCache>
            </c:strRef>
          </c:tx>
          <c:spPr>
            <a:solidFill>
              <a:schemeClr val="bg1">
                <a:alpha val="0"/>
              </a:schemeClr>
            </a:solidFill>
            <a:ln>
              <a:noFill/>
            </a:ln>
            <a:effectLst/>
          </c:spPr>
          <c:invertIfNegative val="0"/>
          <c:dLbls>
            <c:delete val="1"/>
          </c:dLbls>
          <c:cat>
            <c:strRef>
              <c:f>'2.17. ábra'!$C$21:$C$26</c:f>
              <c:strCache>
                <c:ptCount val="6"/>
                <c:pt idx="0">
                  <c:v>Customer screening</c:v>
                </c:pt>
                <c:pt idx="1">
                  <c:v>Credit policy</c:v>
                </c:pt>
                <c:pt idx="2">
                  <c:v>Scoring</c:v>
                </c:pt>
                <c:pt idx="3">
                  <c:v>Pricing</c:v>
                </c:pt>
                <c:pt idx="4">
                  <c:v>Collateral valuation</c:v>
                </c:pt>
                <c:pt idx="5">
                  <c:v>Portfolio analysis</c:v>
                </c:pt>
              </c:strCache>
            </c:strRef>
          </c:cat>
          <c:val>
            <c:numRef>
              <c:f>'2.17. ábra'!$F$21:$F$26</c:f>
              <c:numCache>
                <c:formatCode>0</c:formatCode>
                <c:ptCount val="6"/>
                <c:pt idx="0">
                  <c:v>59.090909090909093</c:v>
                </c:pt>
                <c:pt idx="1">
                  <c:v>59.090909090909093</c:v>
                </c:pt>
                <c:pt idx="2">
                  <c:v>81.818181818181827</c:v>
                </c:pt>
                <c:pt idx="3">
                  <c:v>95.454545454545453</c:v>
                </c:pt>
                <c:pt idx="4">
                  <c:v>72.727272727272734</c:v>
                </c:pt>
                <c:pt idx="5">
                  <c:v>81.818181818181827</c:v>
                </c:pt>
              </c:numCache>
            </c:numRef>
          </c:val>
          <c:extLst>
            <c:ext xmlns:c16="http://schemas.microsoft.com/office/drawing/2014/chart" uri="{C3380CC4-5D6E-409C-BE32-E72D297353CC}">
              <c16:uniqueId val="{00000002-1C60-48F4-94CC-A164D7E037B8}"/>
            </c:ext>
          </c:extLst>
        </c:ser>
        <c:dLbls>
          <c:showLegendKey val="0"/>
          <c:showVal val="1"/>
          <c:showCatName val="0"/>
          <c:showSerName val="0"/>
          <c:showPercent val="0"/>
          <c:showBubbleSize val="0"/>
        </c:dLbls>
        <c:gapWidth val="150"/>
        <c:overlap val="100"/>
        <c:axId val="1026053464"/>
        <c:axId val="1026055432"/>
      </c:barChart>
      <c:catAx>
        <c:axId val="1212530768"/>
        <c:scaling>
          <c:orientation val="minMax"/>
        </c:scaling>
        <c:delete val="0"/>
        <c:axPos val="l"/>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12531424"/>
        <c:crosses val="autoZero"/>
        <c:auto val="1"/>
        <c:lblAlgn val="ctr"/>
        <c:lblOffset val="100"/>
        <c:noMultiLvlLbl val="0"/>
      </c:catAx>
      <c:valAx>
        <c:axId val="1212531424"/>
        <c:scaling>
          <c:orientation val="minMax"/>
          <c:max val="100"/>
        </c:scaling>
        <c:delete val="0"/>
        <c:axPos val="b"/>
        <c:majorGridlines>
          <c:spPr>
            <a:ln w="9525"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12530768"/>
        <c:crosses val="autoZero"/>
        <c:crossBetween val="between"/>
      </c:valAx>
      <c:valAx>
        <c:axId val="1026055432"/>
        <c:scaling>
          <c:orientation val="minMax"/>
          <c:max val="100"/>
        </c:scaling>
        <c:delete val="0"/>
        <c:axPos val="t"/>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026053464"/>
        <c:crosses val="max"/>
        <c:crossBetween val="between"/>
      </c:valAx>
      <c:catAx>
        <c:axId val="1026053464"/>
        <c:scaling>
          <c:orientation val="minMax"/>
        </c:scaling>
        <c:delete val="1"/>
        <c:axPos val="l"/>
        <c:numFmt formatCode="General" sourceLinked="1"/>
        <c:majorTickMark val="out"/>
        <c:minorTickMark val="none"/>
        <c:tickLblPos val="nextTo"/>
        <c:crossAx val="10260554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0132902091395"/>
          <c:y val="6.9556759791244857E-2"/>
          <c:w val="0.48278202388515618"/>
          <c:h val="0.87930903804149352"/>
        </c:manualLayout>
      </c:layout>
      <c:barChart>
        <c:barDir val="col"/>
        <c:grouping val="stacked"/>
        <c:varyColors val="0"/>
        <c:ser>
          <c:idx val="0"/>
          <c:order val="0"/>
          <c:tx>
            <c:strRef>
              <c:f>'2.18. ábra'!$C$11</c:f>
              <c:strCache>
                <c:ptCount val="1"/>
                <c:pt idx="0">
                  <c:v>Teljesítve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'2.18. ábra'!$D$11</c:f>
              <c:numCache>
                <c:formatCode>0</c:formatCode>
                <c:ptCount val="1"/>
                <c:pt idx="0">
                  <c:v>4.5454545454545459</c:v>
                </c:pt>
              </c:numCache>
            </c:numRef>
          </c:val>
          <c:extLst>
            <c:ext xmlns:c16="http://schemas.microsoft.com/office/drawing/2014/chart" uri="{C3380CC4-5D6E-409C-BE32-E72D297353CC}">
              <c16:uniqueId val="{00000000-F001-4EDF-BA27-B16624DAB731}"/>
            </c:ext>
          </c:extLst>
        </c:ser>
        <c:ser>
          <c:idx val="1"/>
          <c:order val="1"/>
          <c:tx>
            <c:strRef>
              <c:f>'2.18. ábra'!$C$12</c:f>
              <c:strCache>
                <c:ptCount val="1"/>
                <c:pt idx="0">
                  <c:v>Folyamatban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'2.18. ábra'!$D$12</c:f>
              <c:numCache>
                <c:formatCode>0</c:formatCode>
                <c:ptCount val="1"/>
                <c:pt idx="0">
                  <c:v>4.5454545454545459</c:v>
                </c:pt>
              </c:numCache>
            </c:numRef>
          </c:val>
          <c:extLst>
            <c:ext xmlns:c16="http://schemas.microsoft.com/office/drawing/2014/chart" uri="{C3380CC4-5D6E-409C-BE32-E72D297353CC}">
              <c16:uniqueId val="{00000001-F001-4EDF-BA27-B16624DAB731}"/>
            </c:ext>
          </c:extLst>
        </c:ser>
        <c:ser>
          <c:idx val="2"/>
          <c:order val="2"/>
          <c:tx>
            <c:strRef>
              <c:f>'2.18. ábra'!$C$13</c:f>
              <c:strCache>
                <c:ptCount val="1"/>
                <c:pt idx="0">
                  <c:v>Vannak tervek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'2.18. ábra'!$D$13</c:f>
              <c:numCache>
                <c:formatCode>0</c:formatCode>
                <c:ptCount val="1"/>
                <c:pt idx="0">
                  <c:v>63.636363636363633</c:v>
                </c:pt>
              </c:numCache>
            </c:numRef>
          </c:val>
          <c:extLst>
            <c:ext xmlns:c16="http://schemas.microsoft.com/office/drawing/2014/chart" uri="{C3380CC4-5D6E-409C-BE32-E72D297353CC}">
              <c16:uniqueId val="{00000002-F001-4EDF-BA27-B16624DAB731}"/>
            </c:ext>
          </c:extLst>
        </c:ser>
        <c:ser>
          <c:idx val="3"/>
          <c:order val="3"/>
          <c:tx>
            <c:strRef>
              <c:f>'2.18. ábra'!$C$14</c:f>
              <c:strCache>
                <c:ptCount val="1"/>
                <c:pt idx="0">
                  <c:v>Nincsenek tervek</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'2.18. ábra'!$D$14</c:f>
              <c:numCache>
                <c:formatCode>0</c:formatCode>
                <c:ptCount val="1"/>
                <c:pt idx="0">
                  <c:v>27.27272727272727</c:v>
                </c:pt>
              </c:numCache>
            </c:numRef>
          </c:val>
          <c:extLst>
            <c:ext xmlns:c16="http://schemas.microsoft.com/office/drawing/2014/chart" uri="{C3380CC4-5D6E-409C-BE32-E72D297353CC}">
              <c16:uniqueId val="{00000003-F001-4EDF-BA27-B16624DAB731}"/>
            </c:ext>
          </c:extLst>
        </c:ser>
        <c:dLbls>
          <c:showLegendKey val="0"/>
          <c:showVal val="1"/>
          <c:showCatName val="0"/>
          <c:showSerName val="0"/>
          <c:showPercent val="0"/>
          <c:showBubbleSize val="0"/>
        </c:dLbls>
        <c:gapWidth val="150"/>
        <c:overlap val="100"/>
        <c:axId val="1212570128"/>
        <c:axId val="1212570784"/>
      </c:barChart>
      <c:barChart>
        <c:barDir val="col"/>
        <c:grouping val="clustered"/>
        <c:varyColors val="0"/>
        <c:ser>
          <c:idx val="4"/>
          <c:order val="4"/>
          <c:tx>
            <c:strRef>
              <c:f>'2.18. ábra'!$C$15</c:f>
              <c:strCache>
                <c:ptCount val="1"/>
              </c:strCache>
            </c:strRef>
          </c:tx>
          <c:spPr>
            <a:solidFill>
              <a:schemeClr val="accent1">
                <a:alpha val="0"/>
              </a:schemeClr>
            </a:solidFill>
            <a:ln>
              <a:noFill/>
            </a:ln>
            <a:effectLst/>
          </c:spPr>
          <c:invertIfNegative val="0"/>
          <c:dLbls>
            <c:delete val="1"/>
          </c:dLbls>
          <c:val>
            <c:numRef>
              <c:f>'2.18. ábra'!$D$15</c:f>
              <c:numCache>
                <c:formatCode>General</c:formatCode>
                <c:ptCount val="1"/>
                <c:pt idx="0">
                  <c:v>2</c:v>
                </c:pt>
              </c:numCache>
            </c:numRef>
          </c:val>
          <c:extLst>
            <c:ext xmlns:c16="http://schemas.microsoft.com/office/drawing/2014/chart" uri="{C3380CC4-5D6E-409C-BE32-E72D297353CC}">
              <c16:uniqueId val="{00000001-69D2-4878-9BDD-ECA89F7FDFA1}"/>
            </c:ext>
          </c:extLst>
        </c:ser>
        <c:dLbls>
          <c:showLegendKey val="0"/>
          <c:showVal val="1"/>
          <c:showCatName val="0"/>
          <c:showSerName val="0"/>
          <c:showPercent val="0"/>
          <c:showBubbleSize val="0"/>
        </c:dLbls>
        <c:gapWidth val="150"/>
        <c:axId val="721834808"/>
        <c:axId val="721828576"/>
      </c:barChart>
      <c:catAx>
        <c:axId val="1212570128"/>
        <c:scaling>
          <c:orientation val="minMax"/>
        </c:scaling>
        <c:delete val="1"/>
        <c:axPos val="b"/>
        <c:numFmt formatCode="General" sourceLinked="1"/>
        <c:majorTickMark val="none"/>
        <c:minorTickMark val="none"/>
        <c:tickLblPos val="nextTo"/>
        <c:crossAx val="1212570784"/>
        <c:crosses val="autoZero"/>
        <c:auto val="1"/>
        <c:lblAlgn val="ctr"/>
        <c:lblOffset val="100"/>
        <c:noMultiLvlLbl val="0"/>
      </c:catAx>
      <c:valAx>
        <c:axId val="1212570784"/>
        <c:scaling>
          <c:orientation val="minMax"/>
          <c:max val="100"/>
        </c:scaling>
        <c:delete val="0"/>
        <c:axPos val="l"/>
        <c:majorGridlines>
          <c:spPr>
            <a:ln w="6350"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12570128"/>
        <c:crosses val="autoZero"/>
        <c:crossBetween val="between"/>
        <c:majorUnit val="20"/>
      </c:valAx>
      <c:valAx>
        <c:axId val="721828576"/>
        <c:scaling>
          <c:orientation val="minMax"/>
          <c:max val="10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721834808"/>
        <c:crosses val="max"/>
        <c:crossBetween val="between"/>
        <c:majorUnit val="20"/>
      </c:valAx>
      <c:catAx>
        <c:axId val="721834808"/>
        <c:scaling>
          <c:orientation val="minMax"/>
        </c:scaling>
        <c:delete val="1"/>
        <c:axPos val="b"/>
        <c:majorTickMark val="out"/>
        <c:minorTickMark val="none"/>
        <c:tickLblPos val="nextTo"/>
        <c:crossAx val="721828576"/>
        <c:crosses val="autoZero"/>
        <c:auto val="1"/>
        <c:lblAlgn val="ctr"/>
        <c:lblOffset val="100"/>
        <c:noMultiLvlLbl val="0"/>
      </c:catAx>
      <c:spPr>
        <a:noFill/>
        <a:ln w="6350">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0132902091395"/>
          <c:y val="6.9556759791244857E-2"/>
          <c:w val="0.48278202388515618"/>
          <c:h val="0.87930903804149352"/>
        </c:manualLayout>
      </c:layout>
      <c:barChart>
        <c:barDir val="col"/>
        <c:grouping val="stacked"/>
        <c:varyColors val="0"/>
        <c:ser>
          <c:idx val="0"/>
          <c:order val="0"/>
          <c:tx>
            <c:strRef>
              <c:f>'2.18. ábra'!$C$16</c:f>
              <c:strCache>
                <c:ptCount val="1"/>
                <c:pt idx="0">
                  <c:v>Finished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'2.18. ábra'!$D$16</c:f>
              <c:numCache>
                <c:formatCode>0</c:formatCode>
                <c:ptCount val="1"/>
                <c:pt idx="0">
                  <c:v>4.5454545454545459</c:v>
                </c:pt>
              </c:numCache>
            </c:numRef>
          </c:val>
          <c:extLst>
            <c:ext xmlns:c16="http://schemas.microsoft.com/office/drawing/2014/chart" uri="{C3380CC4-5D6E-409C-BE32-E72D297353CC}">
              <c16:uniqueId val="{00000000-FC43-467C-962D-8833ACE900BD}"/>
            </c:ext>
          </c:extLst>
        </c:ser>
        <c:ser>
          <c:idx val="1"/>
          <c:order val="1"/>
          <c:tx>
            <c:strRef>
              <c:f>'2.18. ábra'!$C$17</c:f>
              <c:strCache>
                <c:ptCount val="1"/>
                <c:pt idx="0">
                  <c:v>In process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'2.18. ábra'!$D$17</c:f>
              <c:numCache>
                <c:formatCode>0</c:formatCode>
                <c:ptCount val="1"/>
                <c:pt idx="0">
                  <c:v>4.5454545454545459</c:v>
                </c:pt>
              </c:numCache>
            </c:numRef>
          </c:val>
          <c:extLst>
            <c:ext xmlns:c16="http://schemas.microsoft.com/office/drawing/2014/chart" uri="{C3380CC4-5D6E-409C-BE32-E72D297353CC}">
              <c16:uniqueId val="{00000001-FC43-467C-962D-8833ACE900BD}"/>
            </c:ext>
          </c:extLst>
        </c:ser>
        <c:ser>
          <c:idx val="2"/>
          <c:order val="2"/>
          <c:tx>
            <c:strRef>
              <c:f>'2.18. ábra'!$C$18</c:f>
              <c:strCache>
                <c:ptCount val="1"/>
                <c:pt idx="0">
                  <c:v>Planned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'2.18. ábra'!$D$18</c:f>
              <c:numCache>
                <c:formatCode>0</c:formatCode>
                <c:ptCount val="1"/>
                <c:pt idx="0">
                  <c:v>63.636363636363633</c:v>
                </c:pt>
              </c:numCache>
            </c:numRef>
          </c:val>
          <c:extLst>
            <c:ext xmlns:c16="http://schemas.microsoft.com/office/drawing/2014/chart" uri="{C3380CC4-5D6E-409C-BE32-E72D297353CC}">
              <c16:uniqueId val="{00000002-FC43-467C-962D-8833ACE900BD}"/>
            </c:ext>
          </c:extLst>
        </c:ser>
        <c:ser>
          <c:idx val="3"/>
          <c:order val="3"/>
          <c:tx>
            <c:strRef>
              <c:f>'2.18. ábra'!$C$19</c:f>
              <c:strCache>
                <c:ptCount val="1"/>
                <c:pt idx="0">
                  <c:v>Not planned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'2.18. ábra'!$D$19</c:f>
              <c:numCache>
                <c:formatCode>0</c:formatCode>
                <c:ptCount val="1"/>
                <c:pt idx="0">
                  <c:v>27.27272727272727</c:v>
                </c:pt>
              </c:numCache>
            </c:numRef>
          </c:val>
          <c:extLst>
            <c:ext xmlns:c16="http://schemas.microsoft.com/office/drawing/2014/chart" uri="{C3380CC4-5D6E-409C-BE32-E72D297353CC}">
              <c16:uniqueId val="{00000003-FC43-467C-962D-8833ACE900BD}"/>
            </c:ext>
          </c:extLst>
        </c:ser>
        <c:dLbls>
          <c:showLegendKey val="0"/>
          <c:showVal val="1"/>
          <c:showCatName val="0"/>
          <c:showSerName val="0"/>
          <c:showPercent val="0"/>
          <c:showBubbleSize val="0"/>
        </c:dLbls>
        <c:gapWidth val="150"/>
        <c:overlap val="100"/>
        <c:axId val="1212570128"/>
        <c:axId val="1212570784"/>
      </c:barChart>
      <c:barChart>
        <c:barDir val="col"/>
        <c:grouping val="clustered"/>
        <c:varyColors val="0"/>
        <c:ser>
          <c:idx val="4"/>
          <c:order val="4"/>
          <c:tx>
            <c:strRef>
              <c:f>'2.18. ábra'!$C$20</c:f>
              <c:strCache>
                <c:ptCount val="1"/>
              </c:strCache>
            </c:strRef>
          </c:tx>
          <c:spPr>
            <a:solidFill>
              <a:schemeClr val="accent1">
                <a:alpha val="0"/>
              </a:schemeClr>
            </a:solidFill>
            <a:ln>
              <a:noFill/>
            </a:ln>
            <a:effectLst/>
          </c:spPr>
          <c:invertIfNegative val="0"/>
          <c:dLbls>
            <c:delete val="1"/>
          </c:dLbls>
          <c:val>
            <c:numRef>
              <c:f>'2.18. ábra'!$D$20</c:f>
              <c:numCache>
                <c:formatCode>General</c:formatCode>
                <c:ptCount val="1"/>
                <c:pt idx="0">
                  <c:v>2</c:v>
                </c:pt>
              </c:numCache>
            </c:numRef>
          </c:val>
          <c:extLst>
            <c:ext xmlns:c16="http://schemas.microsoft.com/office/drawing/2014/chart" uri="{C3380CC4-5D6E-409C-BE32-E72D297353CC}">
              <c16:uniqueId val="{00000004-FC43-467C-962D-8833ACE900BD}"/>
            </c:ext>
          </c:extLst>
        </c:ser>
        <c:dLbls>
          <c:showLegendKey val="0"/>
          <c:showVal val="1"/>
          <c:showCatName val="0"/>
          <c:showSerName val="0"/>
          <c:showPercent val="0"/>
          <c:showBubbleSize val="0"/>
        </c:dLbls>
        <c:gapWidth val="150"/>
        <c:axId val="721834808"/>
        <c:axId val="721828576"/>
      </c:barChart>
      <c:catAx>
        <c:axId val="1212570128"/>
        <c:scaling>
          <c:orientation val="minMax"/>
        </c:scaling>
        <c:delete val="1"/>
        <c:axPos val="b"/>
        <c:numFmt formatCode="General" sourceLinked="1"/>
        <c:majorTickMark val="none"/>
        <c:minorTickMark val="none"/>
        <c:tickLblPos val="nextTo"/>
        <c:crossAx val="1212570784"/>
        <c:crosses val="autoZero"/>
        <c:auto val="1"/>
        <c:lblAlgn val="ctr"/>
        <c:lblOffset val="100"/>
        <c:noMultiLvlLbl val="0"/>
      </c:catAx>
      <c:valAx>
        <c:axId val="1212570784"/>
        <c:scaling>
          <c:orientation val="minMax"/>
          <c:max val="100"/>
        </c:scaling>
        <c:delete val="0"/>
        <c:axPos val="l"/>
        <c:majorGridlines>
          <c:spPr>
            <a:ln w="6350"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12570128"/>
        <c:crosses val="autoZero"/>
        <c:crossBetween val="between"/>
        <c:majorUnit val="20"/>
      </c:valAx>
      <c:valAx>
        <c:axId val="721828576"/>
        <c:scaling>
          <c:orientation val="minMax"/>
          <c:max val="10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721834808"/>
        <c:crosses val="max"/>
        <c:crossBetween val="between"/>
        <c:majorUnit val="20"/>
      </c:valAx>
      <c:catAx>
        <c:axId val="721834808"/>
        <c:scaling>
          <c:orientation val="minMax"/>
        </c:scaling>
        <c:delete val="1"/>
        <c:axPos val="b"/>
        <c:majorTickMark val="out"/>
        <c:minorTickMark val="none"/>
        <c:tickLblPos val="nextTo"/>
        <c:crossAx val="721828576"/>
        <c:crosses val="autoZero"/>
        <c:auto val="1"/>
        <c:lblAlgn val="ctr"/>
        <c:lblOffset val="100"/>
        <c:noMultiLvlLbl val="0"/>
      </c:catAx>
      <c:spPr>
        <a:noFill/>
        <a:ln w="6350">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71708223972"/>
          <c:y val="0.12168382918765767"/>
          <c:w val="0.80271106736657916"/>
          <c:h val="0.32493540150507993"/>
        </c:manualLayout>
      </c:layout>
      <c:barChart>
        <c:barDir val="bar"/>
        <c:grouping val="stacked"/>
        <c:varyColors val="0"/>
        <c:ser>
          <c:idx val="0"/>
          <c:order val="0"/>
          <c:tx>
            <c:strRef>
              <c:f>'2.19. ábra'!$C$12</c:f>
              <c:strCache>
                <c:ptCount val="1"/>
                <c:pt idx="0">
                  <c:v>Csak az anyabank riportál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'2.19. ábra'!$D$11:$E$11</c:f>
              <c:strCache>
                <c:ptCount val="2"/>
                <c:pt idx="0">
                  <c:v>NFRD</c:v>
                </c:pt>
                <c:pt idx="1">
                  <c:v>CRR</c:v>
                </c:pt>
              </c:strCache>
            </c:strRef>
          </c:cat>
          <c:val>
            <c:numRef>
              <c:f>'2.19. ábra'!$D$12:$E$12</c:f>
              <c:numCache>
                <c:formatCode>0</c:formatCode>
                <c:ptCount val="2"/>
                <c:pt idx="0">
                  <c:v>14.285714285714285</c:v>
                </c:pt>
                <c:pt idx="1">
                  <c:v>23.809523809523807</c:v>
                </c:pt>
              </c:numCache>
            </c:numRef>
          </c:val>
          <c:extLst>
            <c:ext xmlns:c16="http://schemas.microsoft.com/office/drawing/2014/chart" uri="{C3380CC4-5D6E-409C-BE32-E72D297353CC}">
              <c16:uniqueId val="{00000000-633D-419D-8CA9-880D65117740}"/>
            </c:ext>
          </c:extLst>
        </c:ser>
        <c:ser>
          <c:idx val="1"/>
          <c:order val="1"/>
          <c:tx>
            <c:strRef>
              <c:f>'2.19. ábra'!$C$13</c:f>
              <c:strCache>
                <c:ptCount val="1"/>
                <c:pt idx="0">
                  <c:v>Nem</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'2.19. ábra'!$D$11:$E$11</c:f>
              <c:strCache>
                <c:ptCount val="2"/>
                <c:pt idx="0">
                  <c:v>NFRD</c:v>
                </c:pt>
                <c:pt idx="1">
                  <c:v>CRR</c:v>
                </c:pt>
              </c:strCache>
            </c:strRef>
          </c:cat>
          <c:val>
            <c:numRef>
              <c:f>'2.19. ábra'!$D$13:$E$13</c:f>
              <c:numCache>
                <c:formatCode>0</c:formatCode>
                <c:ptCount val="2"/>
                <c:pt idx="0">
                  <c:v>38.095238095238095</c:v>
                </c:pt>
                <c:pt idx="1">
                  <c:v>28.571428571428569</c:v>
                </c:pt>
              </c:numCache>
            </c:numRef>
          </c:val>
          <c:extLst>
            <c:ext xmlns:c16="http://schemas.microsoft.com/office/drawing/2014/chart" uri="{C3380CC4-5D6E-409C-BE32-E72D297353CC}">
              <c16:uniqueId val="{00000001-633D-419D-8CA9-880D65117740}"/>
            </c:ext>
          </c:extLst>
        </c:ser>
        <c:ser>
          <c:idx val="2"/>
          <c:order val="2"/>
          <c:tx>
            <c:strRef>
              <c:f>'2.19. ábra'!$C$14</c:f>
              <c:strCache>
                <c:ptCount val="1"/>
                <c:pt idx="0">
                  <c:v>Anyabank igen, egyéb módon is riportál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'2.19. ábra'!$D$11:$E$11</c:f>
              <c:strCache>
                <c:ptCount val="2"/>
                <c:pt idx="0">
                  <c:v>NFRD</c:v>
                </c:pt>
                <c:pt idx="1">
                  <c:v>CRR</c:v>
                </c:pt>
              </c:strCache>
            </c:strRef>
          </c:cat>
          <c:val>
            <c:numRef>
              <c:f>'2.19. ábra'!$D$14:$E$14</c:f>
              <c:numCache>
                <c:formatCode>0</c:formatCode>
                <c:ptCount val="2"/>
                <c:pt idx="0">
                  <c:v>4.7619047619047619</c:v>
                </c:pt>
                <c:pt idx="1">
                  <c:v>4.7619047619047619</c:v>
                </c:pt>
              </c:numCache>
            </c:numRef>
          </c:val>
          <c:extLst>
            <c:ext xmlns:c16="http://schemas.microsoft.com/office/drawing/2014/chart" uri="{C3380CC4-5D6E-409C-BE32-E72D297353CC}">
              <c16:uniqueId val="{00000002-633D-419D-8CA9-880D65117740}"/>
            </c:ext>
          </c:extLst>
        </c:ser>
        <c:ser>
          <c:idx val="3"/>
          <c:order val="3"/>
          <c:tx>
            <c:strRef>
              <c:f>'2.19. ábra'!$C$15</c:f>
              <c:strCache>
                <c:ptCount val="1"/>
                <c:pt idx="0">
                  <c:v>Igen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'2.19. ábra'!$D$11:$E$11</c:f>
              <c:strCache>
                <c:ptCount val="2"/>
                <c:pt idx="0">
                  <c:v>NFRD</c:v>
                </c:pt>
                <c:pt idx="1">
                  <c:v>CRR</c:v>
                </c:pt>
              </c:strCache>
            </c:strRef>
          </c:cat>
          <c:val>
            <c:numRef>
              <c:f>'2.19. ábra'!$D$15:$E$15</c:f>
              <c:numCache>
                <c:formatCode>0</c:formatCode>
                <c:ptCount val="2"/>
                <c:pt idx="0">
                  <c:v>42.857142857142854</c:v>
                </c:pt>
                <c:pt idx="1">
                  <c:v>42.857142857142854</c:v>
                </c:pt>
              </c:numCache>
            </c:numRef>
          </c:val>
          <c:extLst>
            <c:ext xmlns:c16="http://schemas.microsoft.com/office/drawing/2014/chart" uri="{C3380CC4-5D6E-409C-BE32-E72D297353CC}">
              <c16:uniqueId val="{00000003-633D-419D-8CA9-880D65117740}"/>
            </c:ext>
          </c:extLst>
        </c:ser>
        <c:dLbls>
          <c:showLegendKey val="0"/>
          <c:showVal val="0"/>
          <c:showCatName val="0"/>
          <c:showSerName val="0"/>
          <c:showPercent val="0"/>
          <c:showBubbleSize val="0"/>
        </c:dLbls>
        <c:gapWidth val="150"/>
        <c:overlap val="100"/>
        <c:axId val="1273479448"/>
        <c:axId val="1273486336"/>
      </c:barChart>
      <c:barChart>
        <c:barDir val="bar"/>
        <c:grouping val="stacked"/>
        <c:varyColors val="0"/>
        <c:ser>
          <c:idx val="4"/>
          <c:order val="4"/>
          <c:tx>
            <c:strRef>
              <c:f>'2.19. ábra'!$C$16</c:f>
              <c:strCache>
                <c:ptCount val="1"/>
              </c:strCache>
            </c:strRef>
          </c:tx>
          <c:spPr>
            <a:solidFill>
              <a:schemeClr val="tx1">
                <a:alpha val="0"/>
              </a:schemeClr>
            </a:solidFill>
            <a:ln>
              <a:noFill/>
            </a:ln>
            <a:effectLst/>
          </c:spPr>
          <c:invertIfNegative val="0"/>
          <c:cat>
            <c:strRef>
              <c:f>'2.19. ábra'!$D$11:$E$11</c:f>
              <c:strCache>
                <c:ptCount val="2"/>
                <c:pt idx="0">
                  <c:v>NFRD</c:v>
                </c:pt>
                <c:pt idx="1">
                  <c:v>CRR</c:v>
                </c:pt>
              </c:strCache>
            </c:strRef>
          </c:cat>
          <c:val>
            <c:numRef>
              <c:f>'2.19. ábra'!$D$16:$E$16</c:f>
              <c:numCache>
                <c:formatCode>0</c:formatCode>
                <c:ptCount val="2"/>
                <c:pt idx="0">
                  <c:v>42.857142857142854</c:v>
                </c:pt>
                <c:pt idx="1">
                  <c:v>42.857142857142854</c:v>
                </c:pt>
              </c:numCache>
            </c:numRef>
          </c:val>
          <c:extLst>
            <c:ext xmlns:c16="http://schemas.microsoft.com/office/drawing/2014/chart" uri="{C3380CC4-5D6E-409C-BE32-E72D297353CC}">
              <c16:uniqueId val="{00000001-7F99-4602-86AD-E680AD0C56E3}"/>
            </c:ext>
          </c:extLst>
        </c:ser>
        <c:dLbls>
          <c:showLegendKey val="0"/>
          <c:showVal val="0"/>
          <c:showCatName val="0"/>
          <c:showSerName val="0"/>
          <c:showPercent val="0"/>
          <c:showBubbleSize val="0"/>
        </c:dLbls>
        <c:gapWidth val="150"/>
        <c:overlap val="100"/>
        <c:axId val="1029574168"/>
        <c:axId val="1029573840"/>
      </c:barChart>
      <c:catAx>
        <c:axId val="1273479448"/>
        <c:scaling>
          <c:orientation val="minMax"/>
        </c:scaling>
        <c:delete val="0"/>
        <c:axPos val="l"/>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73486336"/>
        <c:crosses val="autoZero"/>
        <c:auto val="1"/>
        <c:lblAlgn val="ctr"/>
        <c:lblOffset val="100"/>
        <c:noMultiLvlLbl val="0"/>
      </c:catAx>
      <c:valAx>
        <c:axId val="1273486336"/>
        <c:scaling>
          <c:orientation val="minMax"/>
          <c:max val="100"/>
        </c:scaling>
        <c:delete val="0"/>
        <c:axPos val="b"/>
        <c:majorGridlines>
          <c:spPr>
            <a:ln w="9525"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73479448"/>
        <c:crosses val="autoZero"/>
        <c:crossBetween val="between"/>
      </c:valAx>
      <c:valAx>
        <c:axId val="1029573840"/>
        <c:scaling>
          <c:orientation val="minMax"/>
          <c:max val="100"/>
        </c:scaling>
        <c:delete val="0"/>
        <c:axPos val="t"/>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029574168"/>
        <c:crosses val="max"/>
        <c:crossBetween val="between"/>
      </c:valAx>
      <c:catAx>
        <c:axId val="1029574168"/>
        <c:scaling>
          <c:orientation val="minMax"/>
        </c:scaling>
        <c:delete val="1"/>
        <c:axPos val="l"/>
        <c:numFmt formatCode="General" sourceLinked="1"/>
        <c:majorTickMark val="out"/>
        <c:minorTickMark val="none"/>
        <c:tickLblPos val="nextTo"/>
        <c:crossAx val="10295738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71708223972"/>
          <c:y val="0.12168382918765767"/>
          <c:w val="0.80271106736657916"/>
          <c:h val="0.32493540150507993"/>
        </c:manualLayout>
      </c:layout>
      <c:barChart>
        <c:barDir val="bar"/>
        <c:grouping val="stacked"/>
        <c:varyColors val="0"/>
        <c:ser>
          <c:idx val="0"/>
          <c:order val="0"/>
          <c:tx>
            <c:strRef>
              <c:f>'2.19. ábra'!$C$18</c:f>
              <c:strCache>
                <c:ptCount val="1"/>
                <c:pt idx="0">
                  <c:v>Parent bank yes, no disclosure otherwise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'2.19. ábra'!$D$11:$E$11</c:f>
              <c:strCache>
                <c:ptCount val="2"/>
                <c:pt idx="0">
                  <c:v>NFRD</c:v>
                </c:pt>
                <c:pt idx="1">
                  <c:v>CRR</c:v>
                </c:pt>
              </c:strCache>
            </c:strRef>
          </c:cat>
          <c:val>
            <c:numRef>
              <c:f>'2.19. ábra'!$D$18:$E$18</c:f>
              <c:numCache>
                <c:formatCode>0</c:formatCode>
                <c:ptCount val="2"/>
                <c:pt idx="0">
                  <c:v>14.285714285714285</c:v>
                </c:pt>
                <c:pt idx="1">
                  <c:v>23.809523809523807</c:v>
                </c:pt>
              </c:numCache>
            </c:numRef>
          </c:val>
          <c:extLst>
            <c:ext xmlns:c16="http://schemas.microsoft.com/office/drawing/2014/chart" uri="{C3380CC4-5D6E-409C-BE32-E72D297353CC}">
              <c16:uniqueId val="{00000000-752B-4FBF-8213-355B2730EC8A}"/>
            </c:ext>
          </c:extLst>
        </c:ser>
        <c:ser>
          <c:idx val="1"/>
          <c:order val="1"/>
          <c:tx>
            <c:strRef>
              <c:f>'2.19. ábra'!$C$19</c:f>
              <c:strCache>
                <c:ptCount val="1"/>
                <c:pt idx="0">
                  <c:v>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'2.19. ábra'!$D$11:$E$11</c:f>
              <c:strCache>
                <c:ptCount val="2"/>
                <c:pt idx="0">
                  <c:v>NFRD</c:v>
                </c:pt>
                <c:pt idx="1">
                  <c:v>CRR</c:v>
                </c:pt>
              </c:strCache>
            </c:strRef>
          </c:cat>
          <c:val>
            <c:numRef>
              <c:f>'2.19. ábra'!$D$19:$E$19</c:f>
              <c:numCache>
                <c:formatCode>0</c:formatCode>
                <c:ptCount val="2"/>
                <c:pt idx="0">
                  <c:v>38.095238095238095</c:v>
                </c:pt>
                <c:pt idx="1">
                  <c:v>28.571428571428569</c:v>
                </c:pt>
              </c:numCache>
            </c:numRef>
          </c:val>
          <c:extLst>
            <c:ext xmlns:c16="http://schemas.microsoft.com/office/drawing/2014/chart" uri="{C3380CC4-5D6E-409C-BE32-E72D297353CC}">
              <c16:uniqueId val="{00000001-752B-4FBF-8213-355B2730EC8A}"/>
            </c:ext>
          </c:extLst>
        </c:ser>
        <c:ser>
          <c:idx val="2"/>
          <c:order val="2"/>
          <c:tx>
            <c:strRef>
              <c:f>'2.19. ábra'!$C$20</c:f>
              <c:strCache>
                <c:ptCount val="1"/>
                <c:pt idx="0">
                  <c:v>Parent bank yes, disclosure otherwise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'2.19. ábra'!$D$11:$E$11</c:f>
              <c:strCache>
                <c:ptCount val="2"/>
                <c:pt idx="0">
                  <c:v>NFRD</c:v>
                </c:pt>
                <c:pt idx="1">
                  <c:v>CRR</c:v>
                </c:pt>
              </c:strCache>
            </c:strRef>
          </c:cat>
          <c:val>
            <c:numRef>
              <c:f>'2.19. ábra'!$D$20:$E$20</c:f>
              <c:numCache>
                <c:formatCode>0</c:formatCode>
                <c:ptCount val="2"/>
                <c:pt idx="0">
                  <c:v>4.7619047619047619</c:v>
                </c:pt>
                <c:pt idx="1">
                  <c:v>4.7619047619047619</c:v>
                </c:pt>
              </c:numCache>
            </c:numRef>
          </c:val>
          <c:extLst>
            <c:ext xmlns:c16="http://schemas.microsoft.com/office/drawing/2014/chart" uri="{C3380CC4-5D6E-409C-BE32-E72D297353CC}">
              <c16:uniqueId val="{00000002-752B-4FBF-8213-355B2730EC8A}"/>
            </c:ext>
          </c:extLst>
        </c:ser>
        <c:ser>
          <c:idx val="3"/>
          <c:order val="3"/>
          <c:tx>
            <c:strRef>
              <c:f>'2.19. ábra'!$C$21</c:f>
              <c:strCache>
                <c:ptCount val="1"/>
                <c:pt idx="0">
                  <c:v>Yes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'2.19. ábra'!$D$11:$E$11</c:f>
              <c:strCache>
                <c:ptCount val="2"/>
                <c:pt idx="0">
                  <c:v>NFRD</c:v>
                </c:pt>
                <c:pt idx="1">
                  <c:v>CRR</c:v>
                </c:pt>
              </c:strCache>
            </c:strRef>
          </c:cat>
          <c:val>
            <c:numRef>
              <c:f>'2.19. ábra'!$D$21:$E$21</c:f>
              <c:numCache>
                <c:formatCode>0</c:formatCode>
                <c:ptCount val="2"/>
                <c:pt idx="0">
                  <c:v>42.857142857142854</c:v>
                </c:pt>
                <c:pt idx="1">
                  <c:v>42.857142857142854</c:v>
                </c:pt>
              </c:numCache>
            </c:numRef>
          </c:val>
          <c:extLst>
            <c:ext xmlns:c16="http://schemas.microsoft.com/office/drawing/2014/chart" uri="{C3380CC4-5D6E-409C-BE32-E72D297353CC}">
              <c16:uniqueId val="{00000003-752B-4FBF-8213-355B2730EC8A}"/>
            </c:ext>
          </c:extLst>
        </c:ser>
        <c:dLbls>
          <c:showLegendKey val="0"/>
          <c:showVal val="1"/>
          <c:showCatName val="0"/>
          <c:showSerName val="0"/>
          <c:showPercent val="0"/>
          <c:showBubbleSize val="0"/>
        </c:dLbls>
        <c:gapWidth val="150"/>
        <c:overlap val="100"/>
        <c:axId val="1273479448"/>
        <c:axId val="1273486336"/>
      </c:barChart>
      <c:barChart>
        <c:barDir val="bar"/>
        <c:grouping val="stacked"/>
        <c:varyColors val="0"/>
        <c:ser>
          <c:idx val="4"/>
          <c:order val="4"/>
          <c:tx>
            <c:strRef>
              <c:f>'2.19. ábra'!$C$22</c:f>
              <c:strCache>
                <c:ptCount val="1"/>
              </c:strCache>
            </c:strRef>
          </c:tx>
          <c:spPr>
            <a:solidFill>
              <a:schemeClr val="bg1">
                <a:alpha val="0"/>
              </a:schemeClr>
            </a:solidFill>
            <a:ln>
              <a:noFill/>
            </a:ln>
            <a:effectLst/>
          </c:spPr>
          <c:invertIfNegative val="0"/>
          <c:dLbls>
            <c:delete val="1"/>
          </c:dLbls>
          <c:cat>
            <c:strRef>
              <c:f>'2.19. ábra'!$D$11:$E$11</c:f>
              <c:strCache>
                <c:ptCount val="2"/>
                <c:pt idx="0">
                  <c:v>NFRD</c:v>
                </c:pt>
                <c:pt idx="1">
                  <c:v>CRR</c:v>
                </c:pt>
              </c:strCache>
            </c:strRef>
          </c:cat>
          <c:val>
            <c:numRef>
              <c:f>'2.19. ábra'!$D$22:$E$22</c:f>
              <c:numCache>
                <c:formatCode>0</c:formatCode>
                <c:ptCount val="2"/>
                <c:pt idx="0">
                  <c:v>42.857142857142854</c:v>
                </c:pt>
                <c:pt idx="1">
                  <c:v>42.857142857142854</c:v>
                </c:pt>
              </c:numCache>
            </c:numRef>
          </c:val>
          <c:extLst>
            <c:ext xmlns:c16="http://schemas.microsoft.com/office/drawing/2014/chart" uri="{C3380CC4-5D6E-409C-BE32-E72D297353CC}">
              <c16:uniqueId val="{00000007-752B-4FBF-8213-355B2730EC8A}"/>
            </c:ext>
          </c:extLst>
        </c:ser>
        <c:dLbls>
          <c:showLegendKey val="0"/>
          <c:showVal val="1"/>
          <c:showCatName val="0"/>
          <c:showSerName val="0"/>
          <c:showPercent val="0"/>
          <c:showBubbleSize val="0"/>
        </c:dLbls>
        <c:gapWidth val="150"/>
        <c:overlap val="100"/>
        <c:axId val="716367784"/>
        <c:axId val="716366144"/>
      </c:barChart>
      <c:catAx>
        <c:axId val="1273479448"/>
        <c:scaling>
          <c:orientation val="minMax"/>
        </c:scaling>
        <c:delete val="0"/>
        <c:axPos val="l"/>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73486336"/>
        <c:crosses val="autoZero"/>
        <c:auto val="1"/>
        <c:lblAlgn val="ctr"/>
        <c:lblOffset val="100"/>
        <c:noMultiLvlLbl val="0"/>
      </c:catAx>
      <c:valAx>
        <c:axId val="1273486336"/>
        <c:scaling>
          <c:orientation val="minMax"/>
          <c:max val="100"/>
        </c:scaling>
        <c:delete val="0"/>
        <c:axPos val="b"/>
        <c:majorGridlines>
          <c:spPr>
            <a:ln w="9525"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73479448"/>
        <c:crosses val="autoZero"/>
        <c:crossBetween val="between"/>
      </c:valAx>
      <c:valAx>
        <c:axId val="716366144"/>
        <c:scaling>
          <c:orientation val="minMax"/>
          <c:max val="100"/>
        </c:scaling>
        <c:delete val="0"/>
        <c:axPos val="t"/>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16367784"/>
        <c:crosses val="max"/>
        <c:crossBetween val="between"/>
      </c:valAx>
      <c:catAx>
        <c:axId val="716367784"/>
        <c:scaling>
          <c:orientation val="minMax"/>
        </c:scaling>
        <c:delete val="1"/>
        <c:axPos val="l"/>
        <c:numFmt formatCode="General" sourceLinked="1"/>
        <c:majorTickMark val="out"/>
        <c:minorTickMark val="none"/>
        <c:tickLblPos val="nextTo"/>
        <c:crossAx val="7163661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5E0-40C7-A2AB-E3EA48C6A21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5E0-40C7-A2AB-E3EA48C6A21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5E0-40C7-A2AB-E3EA48C6A21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5E0-40C7-A2AB-E3EA48C6A21F}"/>
              </c:ext>
            </c:extLst>
          </c:dPt>
          <c:dLbls>
            <c:dLbl>
              <c:idx val="0"/>
              <c:delete val="1"/>
              <c:extLst>
                <c:ext xmlns:c15="http://schemas.microsoft.com/office/drawing/2012/chart" uri="{CE6537A1-D6FC-4f65-9D91-7224C49458BB}"/>
                <c:ext xmlns:c16="http://schemas.microsoft.com/office/drawing/2014/chart" uri="{C3380CC4-5D6E-409C-BE32-E72D297353CC}">
                  <c16:uniqueId val="{00000001-D5E0-40C7-A2AB-E3EA48C6A21F}"/>
                </c:ext>
              </c:extLst>
            </c:dLbl>
            <c:dLbl>
              <c:idx val="1"/>
              <c:delete val="1"/>
              <c:extLst>
                <c:ext xmlns:c15="http://schemas.microsoft.com/office/drawing/2012/chart" uri="{CE6537A1-D6FC-4f65-9D91-7224C49458BB}"/>
                <c:ext xmlns:c16="http://schemas.microsoft.com/office/drawing/2014/chart" uri="{C3380CC4-5D6E-409C-BE32-E72D297353CC}">
                  <c16:uniqueId val="{00000003-D5E0-40C7-A2AB-E3EA48C6A2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'2.20. ábra'!$C$11:$C$14</c:f>
              <c:strCache>
                <c:ptCount val="4"/>
                <c:pt idx="0">
                  <c:v>Igen</c:v>
                </c:pt>
                <c:pt idx="1">
                  <c:v>Többnyire</c:v>
                </c:pt>
                <c:pt idx="2">
                  <c:v>Részben</c:v>
                </c:pt>
                <c:pt idx="3">
                  <c:v>Nem</c:v>
                </c:pt>
              </c:strCache>
            </c:strRef>
          </c:cat>
          <c:val>
            <c:numRef>
              <c:f>'2.20. ábra'!$D$11:$D$14</c:f>
              <c:numCache>
                <c:formatCode>General</c:formatCode>
                <c:ptCount val="4"/>
                <c:pt idx="0">
                  <c:v>0</c:v>
                </c:pt>
                <c:pt idx="1">
                  <c:v>0</c:v>
                </c:pt>
                <c:pt idx="2" formatCode="0%">
                  <c:v>0.22727272727272727</c:v>
                </c:pt>
                <c:pt idx="3" formatCode="0%">
                  <c:v>0.77272727272727271</c:v>
                </c:pt>
              </c:numCache>
            </c:numRef>
          </c:val>
          <c:extLst>
            <c:ext xmlns:c16="http://schemas.microsoft.com/office/drawing/2014/chart" uri="{C3380CC4-5D6E-409C-BE32-E72D297353CC}">
              <c16:uniqueId val="{00000008-D5E0-40C7-A2AB-E3EA48C6A21F}"/>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80820437415558"/>
          <c:y val="0.10070984022738116"/>
          <c:w val="0.49791787061262904"/>
          <c:h val="0.76347402993781599"/>
        </c:manualLayout>
      </c:layout>
      <c:radarChart>
        <c:radarStyle val="marker"/>
        <c:varyColors val="0"/>
        <c:ser>
          <c:idx val="0"/>
          <c:order val="0"/>
          <c:tx>
            <c:strRef>
              <c:f>'1.3. ábra'!$A$11</c:f>
              <c:strCache>
                <c:ptCount val="1"/>
                <c:pt idx="0">
                  <c:v>Magyarország</c:v>
                </c:pt>
              </c:strCache>
            </c:strRef>
          </c:tx>
          <c:spPr>
            <a:ln w="28575" cap="rnd">
              <a:solidFill>
                <a:schemeClr val="accent3"/>
              </a:solidFill>
              <a:round/>
            </a:ln>
            <a:effectLst/>
          </c:spPr>
          <c:marker>
            <c:symbol val="diamond"/>
            <c:size val="13"/>
            <c:spPr>
              <a:solidFill>
                <a:schemeClr val="accent3"/>
              </a:solidFill>
              <a:ln w="9525">
                <a:noFill/>
              </a:ln>
              <a:effectLst/>
            </c:spPr>
          </c:marker>
          <c:cat>
            <c:strRef>
              <c:f>'1.3. ábra'!$B$10:$F$10</c:f>
              <c:strCache>
                <c:ptCount val="5"/>
                <c:pt idx="0">
                  <c:v>Fenntarthatósági Index</c:v>
                </c:pt>
                <c:pt idx="1">
                  <c:v>Környezeti fenntarthatóság főpillér</c:v>
                </c:pt>
                <c:pt idx="2">
                  <c:v>Társadalmi fenntarthatóság főpillér</c:v>
                </c:pt>
                <c:pt idx="3">
                  <c:v>Pénzügyi fenntarthatóság főpillér</c:v>
                </c:pt>
                <c:pt idx="4">
                  <c:v>Fenntartható növekedés főpillér</c:v>
                </c:pt>
              </c:strCache>
            </c:strRef>
          </c:cat>
          <c:val>
            <c:numRef>
              <c:f>'1.3. ábra'!$B$11:$F$11</c:f>
              <c:numCache>
                <c:formatCode>#\ ##0.0</c:formatCode>
                <c:ptCount val="5"/>
                <c:pt idx="0">
                  <c:v>51.787923873480139</c:v>
                </c:pt>
                <c:pt idx="1">
                  <c:v>48.694029298737412</c:v>
                </c:pt>
                <c:pt idx="2">
                  <c:v>58.66680354561224</c:v>
                </c:pt>
                <c:pt idx="3">
                  <c:v>55.892531109025263</c:v>
                </c:pt>
                <c:pt idx="4">
                  <c:v>43.898331540545655</c:v>
                </c:pt>
              </c:numCache>
            </c:numRef>
          </c:val>
          <c:extLst>
            <c:ext xmlns:c16="http://schemas.microsoft.com/office/drawing/2014/chart" uri="{C3380CC4-5D6E-409C-BE32-E72D297353CC}">
              <c16:uniqueId val="{00000000-BA6E-4119-B0D4-F64C39EAE6ED}"/>
            </c:ext>
          </c:extLst>
        </c:ser>
        <c:ser>
          <c:idx val="1"/>
          <c:order val="1"/>
          <c:tx>
            <c:strRef>
              <c:f>'1.3. ábra'!$A$12</c:f>
              <c:strCache>
                <c:ptCount val="1"/>
                <c:pt idx="0">
                  <c:v>EU átlag</c:v>
                </c:pt>
              </c:strCache>
            </c:strRef>
          </c:tx>
          <c:spPr>
            <a:ln w="28575" cap="rnd">
              <a:solidFill>
                <a:schemeClr val="tx2"/>
              </a:solidFill>
              <a:round/>
            </a:ln>
            <a:effectLst/>
          </c:spPr>
          <c:marker>
            <c:symbol val="diamond"/>
            <c:size val="13"/>
            <c:spPr>
              <a:solidFill>
                <a:schemeClr val="tx2"/>
              </a:solidFill>
              <a:ln w="9525">
                <a:noFill/>
              </a:ln>
              <a:effectLst/>
            </c:spPr>
          </c:marker>
          <c:cat>
            <c:strRef>
              <c:f>'1.3. ábra'!$B$10:$F$10</c:f>
              <c:strCache>
                <c:ptCount val="5"/>
                <c:pt idx="0">
                  <c:v>Fenntarthatósági Index</c:v>
                </c:pt>
                <c:pt idx="1">
                  <c:v>Környezeti fenntarthatóság főpillér</c:v>
                </c:pt>
                <c:pt idx="2">
                  <c:v>Társadalmi fenntarthatóság főpillér</c:v>
                </c:pt>
                <c:pt idx="3">
                  <c:v>Pénzügyi fenntarthatóság főpillér</c:v>
                </c:pt>
                <c:pt idx="4">
                  <c:v>Fenntartható növekedés főpillér</c:v>
                </c:pt>
              </c:strCache>
            </c:strRef>
          </c:cat>
          <c:val>
            <c:numRef>
              <c:f>'1.3. ábra'!$B$12:$F$12</c:f>
              <c:numCache>
                <c:formatCode>#\ ##0.0</c:formatCode>
                <c:ptCount val="5"/>
                <c:pt idx="0">
                  <c:v>53.858606950440645</c:v>
                </c:pt>
                <c:pt idx="1">
                  <c:v>48.184807579859473</c:v>
                </c:pt>
                <c:pt idx="2">
                  <c:v>61.32420106025296</c:v>
                </c:pt>
                <c:pt idx="3">
                  <c:v>59.192743677755118</c:v>
                </c:pt>
                <c:pt idx="4">
                  <c:v>46.732675483895001</c:v>
                </c:pt>
              </c:numCache>
            </c:numRef>
          </c:val>
          <c:extLst>
            <c:ext xmlns:c16="http://schemas.microsoft.com/office/drawing/2014/chart" uri="{C3380CC4-5D6E-409C-BE32-E72D297353CC}">
              <c16:uniqueId val="{00000001-BA6E-4119-B0D4-F64C39EAE6ED}"/>
            </c:ext>
          </c:extLst>
        </c:ser>
        <c:ser>
          <c:idx val="2"/>
          <c:order val="2"/>
          <c:tx>
            <c:strRef>
              <c:f>'1.3. ábra'!$A$13</c:f>
              <c:strCache>
                <c:ptCount val="1"/>
                <c:pt idx="0">
                  <c:v>V3 átlag</c:v>
                </c:pt>
              </c:strCache>
            </c:strRef>
          </c:tx>
          <c:spPr>
            <a:ln w="28575" cap="rnd">
              <a:solidFill>
                <a:schemeClr val="accent1"/>
              </a:solidFill>
              <a:round/>
            </a:ln>
            <a:effectLst/>
          </c:spPr>
          <c:marker>
            <c:symbol val="diamond"/>
            <c:size val="13"/>
            <c:spPr>
              <a:solidFill>
                <a:schemeClr val="accent1"/>
              </a:solidFill>
              <a:ln w="9525">
                <a:noFill/>
              </a:ln>
              <a:effectLst/>
            </c:spPr>
          </c:marker>
          <c:cat>
            <c:strRef>
              <c:f>'1.3. ábra'!$B$10:$F$10</c:f>
              <c:strCache>
                <c:ptCount val="5"/>
                <c:pt idx="0">
                  <c:v>Fenntarthatósági Index</c:v>
                </c:pt>
                <c:pt idx="1">
                  <c:v>Környezeti fenntarthatóság főpillér</c:v>
                </c:pt>
                <c:pt idx="2">
                  <c:v>Társadalmi fenntarthatóság főpillér</c:v>
                </c:pt>
                <c:pt idx="3">
                  <c:v>Pénzügyi fenntarthatóság főpillér</c:v>
                </c:pt>
                <c:pt idx="4">
                  <c:v>Fenntartható növekedés főpillér</c:v>
                </c:pt>
              </c:strCache>
            </c:strRef>
          </c:cat>
          <c:val>
            <c:numRef>
              <c:f>'1.3. ábra'!$B$13:$F$13</c:f>
              <c:numCache>
                <c:formatCode>#\ ##0.0</c:formatCode>
                <c:ptCount val="5"/>
                <c:pt idx="0">
                  <c:v>51.095437739601628</c:v>
                </c:pt>
                <c:pt idx="1">
                  <c:v>43.12626242432831</c:v>
                </c:pt>
                <c:pt idx="2">
                  <c:v>60.763521835669081</c:v>
                </c:pt>
                <c:pt idx="3">
                  <c:v>59.770917228837163</c:v>
                </c:pt>
                <c:pt idx="4">
                  <c:v>40.721049469571959</c:v>
                </c:pt>
              </c:numCache>
            </c:numRef>
          </c:val>
          <c:extLst>
            <c:ext xmlns:c16="http://schemas.microsoft.com/office/drawing/2014/chart" uri="{C3380CC4-5D6E-409C-BE32-E72D297353CC}">
              <c16:uniqueId val="{00000002-BA6E-4119-B0D4-F64C39EAE6ED}"/>
            </c:ext>
          </c:extLst>
        </c:ser>
        <c:dLbls>
          <c:showLegendKey val="0"/>
          <c:showVal val="0"/>
          <c:showCatName val="0"/>
          <c:showSerName val="0"/>
          <c:showPercent val="0"/>
          <c:showBubbleSize val="0"/>
        </c:dLbls>
        <c:axId val="587225576"/>
        <c:axId val="587228856"/>
      </c:radarChart>
      <c:catAx>
        <c:axId val="587225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587228856"/>
        <c:crosses val="autoZero"/>
        <c:auto val="1"/>
        <c:lblAlgn val="ctr"/>
        <c:lblOffset val="100"/>
        <c:noMultiLvlLbl val="0"/>
      </c:catAx>
      <c:valAx>
        <c:axId val="587228856"/>
        <c:scaling>
          <c:orientation val="minMax"/>
          <c:max val="65"/>
          <c:min val="4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587225576"/>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900-4F4D-9AB8-0224D6841C1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900-4F4D-9AB8-0224D6841C1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900-4F4D-9AB8-0224D6841C1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900-4F4D-9AB8-0224D6841C14}"/>
              </c:ext>
            </c:extLst>
          </c:dPt>
          <c:dLbls>
            <c:dLbl>
              <c:idx val="0"/>
              <c:delete val="1"/>
              <c:extLst>
                <c:ext xmlns:c15="http://schemas.microsoft.com/office/drawing/2012/chart" uri="{CE6537A1-D6FC-4f65-9D91-7224C49458BB}"/>
                <c:ext xmlns:c16="http://schemas.microsoft.com/office/drawing/2014/chart" uri="{C3380CC4-5D6E-409C-BE32-E72D297353CC}">
                  <c16:uniqueId val="{00000001-7900-4F4D-9AB8-0224D6841C14}"/>
                </c:ext>
              </c:extLst>
            </c:dLbl>
            <c:dLbl>
              <c:idx val="1"/>
              <c:delete val="1"/>
              <c:extLst>
                <c:ext xmlns:c15="http://schemas.microsoft.com/office/drawing/2012/chart" uri="{CE6537A1-D6FC-4f65-9D91-7224C49458BB}"/>
                <c:ext xmlns:c16="http://schemas.microsoft.com/office/drawing/2014/chart" uri="{C3380CC4-5D6E-409C-BE32-E72D297353CC}">
                  <c16:uniqueId val="{00000003-7900-4F4D-9AB8-0224D6841C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'2.20. ábra'!$B$11:$B$14</c:f>
              <c:strCache>
                <c:ptCount val="4"/>
                <c:pt idx="0">
                  <c:v>Yes</c:v>
                </c:pt>
                <c:pt idx="1">
                  <c:v>Mostly</c:v>
                </c:pt>
                <c:pt idx="2">
                  <c:v>Partially</c:v>
                </c:pt>
                <c:pt idx="3">
                  <c:v>No</c:v>
                </c:pt>
              </c:strCache>
            </c:strRef>
          </c:cat>
          <c:val>
            <c:numRef>
              <c:f>'2.20. ábra'!$D$11:$D$14</c:f>
              <c:numCache>
                <c:formatCode>General</c:formatCode>
                <c:ptCount val="4"/>
                <c:pt idx="0">
                  <c:v>0</c:v>
                </c:pt>
                <c:pt idx="1">
                  <c:v>0</c:v>
                </c:pt>
                <c:pt idx="2" formatCode="0%">
                  <c:v>0.22727272727272727</c:v>
                </c:pt>
                <c:pt idx="3" formatCode="0%">
                  <c:v>0.77272727272727271</c:v>
                </c:pt>
              </c:numCache>
            </c:numRef>
          </c:val>
          <c:extLst>
            <c:ext xmlns:c16="http://schemas.microsoft.com/office/drawing/2014/chart" uri="{C3380CC4-5D6E-409C-BE32-E72D297353CC}">
              <c16:uniqueId val="{00000008-7900-4F4D-9AB8-0224D6841C14}"/>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'2.22. ábra'!$D$12</c:f>
              <c:strCache>
                <c:ptCount val="1"/>
                <c:pt idx="0">
                  <c:v>Azon bankok száma akik nyilvánosságra hozzák az alábbi információkat</c:v>
                </c:pt>
              </c:strCache>
            </c:strRef>
          </c:tx>
          <c:spPr>
            <a:solidFill>
              <a:schemeClr val="accent1"/>
            </a:solidFill>
            <a:ln>
              <a:noFill/>
            </a:ln>
            <a:effectLst/>
          </c:spPr>
          <c:invertIfNegative val="0"/>
          <c:cat>
            <c:strRef>
              <c:f>'2.22. ábra'!$C$13:$C$20</c:f>
              <c:strCache>
                <c:ptCount val="8"/>
                <c:pt idx="0">
                  <c:v>Egyéb</c:v>
                </c:pt>
                <c:pt idx="1">
                  <c:v>Szektor kitettségek</c:v>
                </c:pt>
                <c:pt idx="2">
                  <c:v>Régió kitettségek</c:v>
                </c:pt>
                <c:pt idx="3">
                  <c:v>Biztosítékok </c:v>
                </c:pt>
                <c:pt idx="4">
                  <c:v>Taxonómia arány </c:v>
                </c:pt>
                <c:pt idx="5">
                  <c:v>Zöldkötvény arány</c:v>
                </c:pt>
                <c:pt idx="6">
                  <c:v>ÜHG-kibocsátás</c:v>
                </c:pt>
                <c:pt idx="7">
                  <c:v>ÜHG-intenzitása</c:v>
                </c:pt>
              </c:strCache>
            </c:strRef>
          </c:cat>
          <c:val>
            <c:numRef>
              <c:f>'2.22. ábra'!$D$13:$D$20</c:f>
              <c:numCache>
                <c:formatCode>0</c:formatCode>
                <c:ptCount val="8"/>
                <c:pt idx="0">
                  <c:v>2</c:v>
                </c:pt>
                <c:pt idx="1">
                  <c:v>4</c:v>
                </c:pt>
                <c:pt idx="2">
                  <c:v>3</c:v>
                </c:pt>
                <c:pt idx="3">
                  <c:v>2</c:v>
                </c:pt>
                <c:pt idx="4">
                  <c:v>0</c:v>
                </c:pt>
                <c:pt idx="5">
                  <c:v>0</c:v>
                </c:pt>
                <c:pt idx="6">
                  <c:v>0</c:v>
                </c:pt>
                <c:pt idx="7">
                  <c:v>0</c:v>
                </c:pt>
              </c:numCache>
            </c:numRef>
          </c:val>
          <c:extLst>
            <c:ext xmlns:c16="http://schemas.microsoft.com/office/drawing/2014/chart" uri="{C3380CC4-5D6E-409C-BE32-E72D297353CC}">
              <c16:uniqueId val="{00000000-8B0A-4325-986C-B59A7DB7410C}"/>
            </c:ext>
          </c:extLst>
        </c:ser>
        <c:dLbls>
          <c:showLegendKey val="0"/>
          <c:showVal val="0"/>
          <c:showCatName val="0"/>
          <c:showSerName val="0"/>
          <c:showPercent val="0"/>
          <c:showBubbleSize val="0"/>
        </c:dLbls>
        <c:gapWidth val="182"/>
        <c:axId val="1207294800"/>
        <c:axId val="1207295784"/>
      </c:barChart>
      <c:barChart>
        <c:barDir val="bar"/>
        <c:grouping val="clustered"/>
        <c:varyColors val="0"/>
        <c:ser>
          <c:idx val="1"/>
          <c:order val="1"/>
          <c:tx>
            <c:strRef>
              <c:f>'2.22. ábra'!$E$12</c:f>
              <c:strCache>
                <c:ptCount val="1"/>
              </c:strCache>
            </c:strRef>
          </c:tx>
          <c:spPr>
            <a:solidFill>
              <a:schemeClr val="accent1">
                <a:alpha val="0"/>
              </a:schemeClr>
            </a:solidFill>
            <a:ln>
              <a:noFill/>
            </a:ln>
            <a:effectLst/>
          </c:spPr>
          <c:invertIfNegative val="0"/>
          <c:cat>
            <c:strRef>
              <c:f>'2.22. ábra'!$C$13:$C$20</c:f>
              <c:strCache>
                <c:ptCount val="8"/>
                <c:pt idx="0">
                  <c:v>Egyéb</c:v>
                </c:pt>
                <c:pt idx="1">
                  <c:v>Szektor kitettségek</c:v>
                </c:pt>
                <c:pt idx="2">
                  <c:v>Régió kitettségek</c:v>
                </c:pt>
                <c:pt idx="3">
                  <c:v>Biztosítékok </c:v>
                </c:pt>
                <c:pt idx="4">
                  <c:v>Taxonómia arány </c:v>
                </c:pt>
                <c:pt idx="5">
                  <c:v>Zöldkötvény arány</c:v>
                </c:pt>
                <c:pt idx="6">
                  <c:v>ÜHG-kibocsátás</c:v>
                </c:pt>
                <c:pt idx="7">
                  <c:v>ÜHG-intenzitása</c:v>
                </c:pt>
              </c:strCache>
            </c:strRef>
          </c:cat>
          <c:val>
            <c:numRef>
              <c:f>'2.22. ábra'!$E$13:$E$20</c:f>
              <c:numCache>
                <c:formatCode>0</c:formatCode>
                <c:ptCount val="8"/>
                <c:pt idx="0">
                  <c:v>2</c:v>
                </c:pt>
                <c:pt idx="1">
                  <c:v>4</c:v>
                </c:pt>
                <c:pt idx="2">
                  <c:v>3</c:v>
                </c:pt>
                <c:pt idx="3">
                  <c:v>2</c:v>
                </c:pt>
                <c:pt idx="4">
                  <c:v>0</c:v>
                </c:pt>
                <c:pt idx="5">
                  <c:v>0</c:v>
                </c:pt>
                <c:pt idx="6">
                  <c:v>0</c:v>
                </c:pt>
                <c:pt idx="7">
                  <c:v>0</c:v>
                </c:pt>
              </c:numCache>
            </c:numRef>
          </c:val>
          <c:extLst>
            <c:ext xmlns:c16="http://schemas.microsoft.com/office/drawing/2014/chart" uri="{C3380CC4-5D6E-409C-BE32-E72D297353CC}">
              <c16:uniqueId val="{00000001-FDDC-40C3-A062-E7A606167D29}"/>
            </c:ext>
          </c:extLst>
        </c:ser>
        <c:dLbls>
          <c:showLegendKey val="0"/>
          <c:showVal val="0"/>
          <c:showCatName val="0"/>
          <c:showSerName val="0"/>
          <c:showPercent val="0"/>
          <c:showBubbleSize val="0"/>
        </c:dLbls>
        <c:gapWidth val="182"/>
        <c:axId val="1029192080"/>
        <c:axId val="1029191752"/>
      </c:barChart>
      <c:catAx>
        <c:axId val="1207294800"/>
        <c:scaling>
          <c:orientation val="minMax"/>
        </c:scaling>
        <c:delete val="0"/>
        <c:axPos val="l"/>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07295784"/>
        <c:crosses val="autoZero"/>
        <c:auto val="1"/>
        <c:lblAlgn val="ctr"/>
        <c:lblOffset val="100"/>
        <c:noMultiLvlLbl val="0"/>
      </c:catAx>
      <c:valAx>
        <c:axId val="1207295784"/>
        <c:scaling>
          <c:orientation val="minMax"/>
        </c:scaling>
        <c:delete val="0"/>
        <c:axPos val="b"/>
        <c:majorGridlines>
          <c:spPr>
            <a:ln w="6350"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07294800"/>
        <c:crosses val="autoZero"/>
        <c:crossBetween val="between"/>
        <c:majorUnit val="1"/>
      </c:valAx>
      <c:valAx>
        <c:axId val="1029191752"/>
        <c:scaling>
          <c:orientation val="minMax"/>
          <c:max val="5"/>
        </c:scaling>
        <c:delete val="0"/>
        <c:axPos val="t"/>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29192080"/>
        <c:crosses val="max"/>
        <c:crossBetween val="between"/>
      </c:valAx>
      <c:catAx>
        <c:axId val="1029192080"/>
        <c:scaling>
          <c:orientation val="minMax"/>
        </c:scaling>
        <c:delete val="1"/>
        <c:axPos val="l"/>
        <c:numFmt formatCode="General" sourceLinked="1"/>
        <c:majorTickMark val="out"/>
        <c:minorTickMark val="none"/>
        <c:tickLblPos val="nextTo"/>
        <c:crossAx val="102919175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'2.22. ábra'!$D$12</c:f>
              <c:strCache>
                <c:ptCount val="1"/>
                <c:pt idx="0">
                  <c:v>Azon bankok száma akik nyilvánosságra hozzák az alábbi információkat</c:v>
                </c:pt>
              </c:strCache>
            </c:strRef>
          </c:tx>
          <c:spPr>
            <a:solidFill>
              <a:schemeClr val="accent1"/>
            </a:solidFill>
            <a:ln>
              <a:noFill/>
            </a:ln>
            <a:effectLst/>
          </c:spPr>
          <c:invertIfNegative val="0"/>
          <c:cat>
            <c:strRef>
              <c:f>'2.22. ábra'!$C$23:$C$30</c:f>
              <c:strCache>
                <c:ptCount val="8"/>
                <c:pt idx="0">
                  <c:v>Other</c:v>
                </c:pt>
                <c:pt idx="1">
                  <c:v>Exposures by sector</c:v>
                </c:pt>
                <c:pt idx="2">
                  <c:v>Exposures by region</c:v>
                </c:pt>
                <c:pt idx="3">
                  <c:v>Safeguard</c:v>
                </c:pt>
                <c:pt idx="4">
                  <c:v>Taxonomy aligned ratio</c:v>
                </c:pt>
                <c:pt idx="5">
                  <c:v>Green Bond volume</c:v>
                </c:pt>
                <c:pt idx="6">
                  <c:v>GHG emission</c:v>
                </c:pt>
                <c:pt idx="7">
                  <c:v>GHG intensity</c:v>
                </c:pt>
              </c:strCache>
            </c:strRef>
          </c:cat>
          <c:val>
            <c:numRef>
              <c:f>'2.22. ábra'!$D$23:$D$30</c:f>
              <c:numCache>
                <c:formatCode>0</c:formatCode>
                <c:ptCount val="8"/>
                <c:pt idx="0">
                  <c:v>2</c:v>
                </c:pt>
                <c:pt idx="1">
                  <c:v>4</c:v>
                </c:pt>
                <c:pt idx="2">
                  <c:v>3</c:v>
                </c:pt>
                <c:pt idx="3">
                  <c:v>2</c:v>
                </c:pt>
                <c:pt idx="4">
                  <c:v>0</c:v>
                </c:pt>
                <c:pt idx="5">
                  <c:v>0</c:v>
                </c:pt>
                <c:pt idx="6">
                  <c:v>0</c:v>
                </c:pt>
                <c:pt idx="7">
                  <c:v>0</c:v>
                </c:pt>
              </c:numCache>
            </c:numRef>
          </c:val>
          <c:extLst>
            <c:ext xmlns:c16="http://schemas.microsoft.com/office/drawing/2014/chart" uri="{C3380CC4-5D6E-409C-BE32-E72D297353CC}">
              <c16:uniqueId val="{00000000-0700-41DC-AEF4-0C86D902EEC4}"/>
            </c:ext>
          </c:extLst>
        </c:ser>
        <c:dLbls>
          <c:showLegendKey val="0"/>
          <c:showVal val="0"/>
          <c:showCatName val="0"/>
          <c:showSerName val="0"/>
          <c:showPercent val="0"/>
          <c:showBubbleSize val="0"/>
        </c:dLbls>
        <c:gapWidth val="182"/>
        <c:axId val="1207294800"/>
        <c:axId val="1207295784"/>
      </c:barChart>
      <c:barChart>
        <c:barDir val="bar"/>
        <c:grouping val="clustered"/>
        <c:varyColors val="0"/>
        <c:ser>
          <c:idx val="1"/>
          <c:order val="1"/>
          <c:tx>
            <c:strRef>
              <c:f>'2.22. ábra'!$E$12</c:f>
              <c:strCache>
                <c:ptCount val="1"/>
              </c:strCache>
            </c:strRef>
          </c:tx>
          <c:spPr>
            <a:solidFill>
              <a:schemeClr val="accent1"/>
            </a:solidFill>
            <a:ln>
              <a:noFill/>
            </a:ln>
            <a:effectLst/>
          </c:spPr>
          <c:invertIfNegative val="0"/>
          <c:cat>
            <c:strRef>
              <c:f>'2.22. ábra'!$C$23:$C$30</c:f>
              <c:strCache>
                <c:ptCount val="8"/>
                <c:pt idx="0">
                  <c:v>Other</c:v>
                </c:pt>
                <c:pt idx="1">
                  <c:v>Exposures by sector</c:v>
                </c:pt>
                <c:pt idx="2">
                  <c:v>Exposures by region</c:v>
                </c:pt>
                <c:pt idx="3">
                  <c:v>Safeguard</c:v>
                </c:pt>
                <c:pt idx="4">
                  <c:v>Taxonomy aligned ratio</c:v>
                </c:pt>
                <c:pt idx="5">
                  <c:v>Green Bond volume</c:v>
                </c:pt>
                <c:pt idx="6">
                  <c:v>GHG emission</c:v>
                </c:pt>
                <c:pt idx="7">
                  <c:v>GHG intensity</c:v>
                </c:pt>
              </c:strCache>
            </c:strRef>
          </c:cat>
          <c:val>
            <c:numRef>
              <c:f>'2.22. ábra'!$E$23:$E$30</c:f>
              <c:numCache>
                <c:formatCode>0</c:formatCode>
                <c:ptCount val="8"/>
                <c:pt idx="0">
                  <c:v>2</c:v>
                </c:pt>
                <c:pt idx="1">
                  <c:v>4</c:v>
                </c:pt>
                <c:pt idx="2">
                  <c:v>3</c:v>
                </c:pt>
                <c:pt idx="3">
                  <c:v>2</c:v>
                </c:pt>
                <c:pt idx="4">
                  <c:v>0</c:v>
                </c:pt>
                <c:pt idx="5">
                  <c:v>0</c:v>
                </c:pt>
                <c:pt idx="6">
                  <c:v>0</c:v>
                </c:pt>
                <c:pt idx="7">
                  <c:v>0</c:v>
                </c:pt>
              </c:numCache>
            </c:numRef>
          </c:val>
          <c:extLst>
            <c:ext xmlns:c16="http://schemas.microsoft.com/office/drawing/2014/chart" uri="{C3380CC4-5D6E-409C-BE32-E72D297353CC}">
              <c16:uniqueId val="{00000001-0700-41DC-AEF4-0C86D902EEC4}"/>
            </c:ext>
          </c:extLst>
        </c:ser>
        <c:dLbls>
          <c:showLegendKey val="0"/>
          <c:showVal val="0"/>
          <c:showCatName val="0"/>
          <c:showSerName val="0"/>
          <c:showPercent val="0"/>
          <c:showBubbleSize val="0"/>
        </c:dLbls>
        <c:gapWidth val="182"/>
        <c:axId val="1029192080"/>
        <c:axId val="1029191752"/>
      </c:barChart>
      <c:catAx>
        <c:axId val="1207294800"/>
        <c:scaling>
          <c:orientation val="minMax"/>
        </c:scaling>
        <c:delete val="0"/>
        <c:axPos val="l"/>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07295784"/>
        <c:crosses val="autoZero"/>
        <c:auto val="1"/>
        <c:lblAlgn val="ctr"/>
        <c:lblOffset val="100"/>
        <c:noMultiLvlLbl val="0"/>
      </c:catAx>
      <c:valAx>
        <c:axId val="1207295784"/>
        <c:scaling>
          <c:orientation val="minMax"/>
        </c:scaling>
        <c:delete val="0"/>
        <c:axPos val="b"/>
        <c:majorGridlines>
          <c:spPr>
            <a:ln w="6350" cap="flat" cmpd="sng" algn="ctr">
              <a:solidFill>
                <a:schemeClr val="tx1">
                  <a:lumMod val="15000"/>
                  <a:lumOff val="85000"/>
                </a:schemeClr>
              </a:solidFill>
              <a:prstDash val="sys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07294800"/>
        <c:crosses val="autoZero"/>
        <c:crossBetween val="between"/>
        <c:majorUnit val="1"/>
      </c:valAx>
      <c:valAx>
        <c:axId val="1029191752"/>
        <c:scaling>
          <c:orientation val="minMax"/>
          <c:max val="5"/>
        </c:scaling>
        <c:delete val="0"/>
        <c:axPos val="t"/>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29192080"/>
        <c:crosses val="max"/>
        <c:crossBetween val="between"/>
      </c:valAx>
      <c:catAx>
        <c:axId val="1029192080"/>
        <c:scaling>
          <c:orientation val="minMax"/>
        </c:scaling>
        <c:delete val="1"/>
        <c:axPos val="l"/>
        <c:numFmt formatCode="General" sourceLinked="1"/>
        <c:majorTickMark val="out"/>
        <c:minorTickMark val="none"/>
        <c:tickLblPos val="nextTo"/>
        <c:crossAx val="102919175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'2.23. ábra'!$C$12</c:f>
              <c:strCache>
                <c:ptCount val="1"/>
                <c:pt idx="0">
                  <c:v>BKI - Gompertz</c:v>
                </c:pt>
              </c:strCache>
            </c:strRef>
          </c:tx>
          <c:spPr>
            <a:ln w="19050" cap="rnd">
              <a:noFill/>
              <a:round/>
            </a:ln>
            <a:effectLst/>
          </c:spPr>
          <c:marker>
            <c:symbol val="circle"/>
            <c:size val="5"/>
            <c:spPr>
              <a:solidFill>
                <a:schemeClr val="accent1"/>
              </a:solidFill>
              <a:ln w="9525">
                <a:solidFill>
                  <a:schemeClr val="accent1"/>
                </a:solidFill>
              </a:ln>
              <a:effectLst/>
            </c:spPr>
          </c:marker>
          <c:xVal>
            <c:numRef>
              <c:f>'2.23. ábra'!$B$13:$B$32</c:f>
              <c:numCache>
                <c:formatCode>0%</c:formatCode>
                <c:ptCount val="20"/>
                <c:pt idx="0">
                  <c:v>0.480474025974026</c:v>
                </c:pt>
                <c:pt idx="1">
                  <c:v>0.43863636363636399</c:v>
                </c:pt>
                <c:pt idx="2">
                  <c:v>0.42708116883116898</c:v>
                </c:pt>
                <c:pt idx="3">
                  <c:v>0.42590259740259701</c:v>
                </c:pt>
                <c:pt idx="4">
                  <c:v>0.38996428571428599</c:v>
                </c:pt>
                <c:pt idx="5">
                  <c:v>0.34208441558441599</c:v>
                </c:pt>
                <c:pt idx="6">
                  <c:v>0.34111038961038997</c:v>
                </c:pt>
                <c:pt idx="7">
                  <c:v>0.28300649350649298</c:v>
                </c:pt>
                <c:pt idx="8">
                  <c:v>0.27779870129870099</c:v>
                </c:pt>
                <c:pt idx="9">
                  <c:v>0.26646753246753302</c:v>
                </c:pt>
                <c:pt idx="10">
                  <c:v>0.262097402597403</c:v>
                </c:pt>
                <c:pt idx="11">
                  <c:v>0.24927597402597401</c:v>
                </c:pt>
                <c:pt idx="12">
                  <c:v>0.20744480519480499</c:v>
                </c:pt>
                <c:pt idx="13">
                  <c:v>0.191571428571429</c:v>
                </c:pt>
                <c:pt idx="14">
                  <c:v>0.18703246753246799</c:v>
                </c:pt>
                <c:pt idx="15">
                  <c:v>0.13114285714285701</c:v>
                </c:pt>
                <c:pt idx="16">
                  <c:v>0.13082467532467501</c:v>
                </c:pt>
                <c:pt idx="17">
                  <c:v>0.11575974025973999</c:v>
                </c:pt>
                <c:pt idx="18">
                  <c:v>8.4961038961039001E-2</c:v>
                </c:pt>
                <c:pt idx="19">
                  <c:v>5.2974025974026E-2</c:v>
                </c:pt>
              </c:numCache>
            </c:numRef>
          </c:xVal>
          <c:yVal>
            <c:numRef>
              <c:f>'2.23. ábra'!$C$13:$C$32</c:f>
              <c:numCache>
                <c:formatCode>General</c:formatCode>
                <c:ptCount val="20"/>
                <c:pt idx="0">
                  <c:v>0.29141632461241002</c:v>
                </c:pt>
                <c:pt idx="1">
                  <c:v>0.19695756699665301</c:v>
                </c:pt>
                <c:pt idx="2">
                  <c:v>0.15536459955045401</c:v>
                </c:pt>
                <c:pt idx="3">
                  <c:v>0.175657429283539</c:v>
                </c:pt>
                <c:pt idx="4">
                  <c:v>0.23892626826798799</c:v>
                </c:pt>
                <c:pt idx="5">
                  <c:v>0.12810043479757999</c:v>
                </c:pt>
                <c:pt idx="6">
                  <c:v>5.3239904949580898E-2</c:v>
                </c:pt>
                <c:pt idx="7">
                  <c:v>0.15871286707872201</c:v>
                </c:pt>
                <c:pt idx="8">
                  <c:v>6.1198274751238901E-2</c:v>
                </c:pt>
                <c:pt idx="9">
                  <c:v>1.8864654415391699E-4</c:v>
                </c:pt>
                <c:pt idx="10">
                  <c:v>9.0420558732852901E-2</c:v>
                </c:pt>
                <c:pt idx="11">
                  <c:v>0.19770356253843699</c:v>
                </c:pt>
                <c:pt idx="12">
                  <c:v>6.3171981225738194E-2</c:v>
                </c:pt>
                <c:pt idx="13">
                  <c:v>0.27724674374289099</c:v>
                </c:pt>
                <c:pt idx="14">
                  <c:v>4.19025454549645E-4</c:v>
                </c:pt>
                <c:pt idx="15">
                  <c:v>8.2732203857176001E-2</c:v>
                </c:pt>
                <c:pt idx="16">
                  <c:v>0.118648314944404</c:v>
                </c:pt>
                <c:pt idx="17">
                  <c:v>7.2690618432222895E-2</c:v>
                </c:pt>
                <c:pt idx="18">
                  <c:v>0.13391864231428399</c:v>
                </c:pt>
                <c:pt idx="19">
                  <c:v>0.12227973148375899</c:v>
                </c:pt>
              </c:numCache>
            </c:numRef>
          </c:yVal>
          <c:smooth val="0"/>
          <c:extLst>
            <c:ext xmlns:c16="http://schemas.microsoft.com/office/drawing/2014/chart" uri="{C3380CC4-5D6E-409C-BE32-E72D297353CC}">
              <c16:uniqueId val="{00000000-0711-4CCE-8F84-4894680A672A}"/>
            </c:ext>
          </c:extLst>
        </c:ser>
        <c:dLbls>
          <c:showLegendKey val="0"/>
          <c:showVal val="0"/>
          <c:showCatName val="0"/>
          <c:showSerName val="0"/>
          <c:showPercent val="0"/>
          <c:showBubbleSize val="0"/>
        </c:dLbls>
        <c:axId val="1212546840"/>
        <c:axId val="1212547168"/>
      </c:scatterChart>
      <c:valAx>
        <c:axId val="1212546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sz="1000" b="0" i="0" u="none" strike="noStrike" baseline="0">
                    <a:solidFill>
                      <a:sysClr val="windowText" lastClr="000000"/>
                    </a:solidFill>
                    <a:effectLst/>
                  </a:rPr>
                  <a:t>Zöld ajánlás megfelelés</a:t>
                </a:r>
                <a:r>
                  <a:rPr lang="en-GB" sz="1000" b="0" i="0" u="none" strike="noStrike" baseline="0">
                    <a:solidFill>
                      <a:sysClr val="windowText" lastClr="000000"/>
                    </a:solidFill>
                  </a:rPr>
                  <a:t> </a:t>
                </a:r>
                <a:endParaRPr lang="en-GB">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12547168"/>
        <c:crosses val="autoZero"/>
        <c:crossBetween val="midCat"/>
      </c:valAx>
      <c:valAx>
        <c:axId val="1212547168"/>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hu-HU" sz="1000" b="0" i="0" baseline="0">
                    <a:solidFill>
                      <a:sysClr val="windowText" lastClr="000000"/>
                    </a:solidFill>
                    <a:effectLst/>
                  </a:rPr>
                  <a:t>Banki karbonkockázati index</a:t>
                </a:r>
                <a:endParaRPr lang="en-GB" sz="10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125468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'2.23. ábra'!$C$34</c:f>
              <c:strCache>
                <c:ptCount val="1"/>
                <c:pt idx="0">
                  <c:v>BCRI - Gompertz</c:v>
                </c:pt>
              </c:strCache>
            </c:strRef>
          </c:tx>
          <c:spPr>
            <a:ln w="19050" cap="rnd">
              <a:noFill/>
              <a:round/>
            </a:ln>
            <a:effectLst/>
          </c:spPr>
          <c:marker>
            <c:symbol val="circle"/>
            <c:size val="5"/>
            <c:spPr>
              <a:solidFill>
                <a:schemeClr val="accent1"/>
              </a:solidFill>
              <a:ln w="9525">
                <a:solidFill>
                  <a:schemeClr val="accent1"/>
                </a:solidFill>
              </a:ln>
              <a:effectLst/>
            </c:spPr>
          </c:marker>
          <c:xVal>
            <c:numRef>
              <c:f>'2.23. ábra'!$B$35:$B$54</c:f>
              <c:numCache>
                <c:formatCode>0%</c:formatCode>
                <c:ptCount val="20"/>
                <c:pt idx="0">
                  <c:v>0.480474025974026</c:v>
                </c:pt>
                <c:pt idx="1">
                  <c:v>0.43863636363636399</c:v>
                </c:pt>
                <c:pt idx="2">
                  <c:v>0.42708116883116898</c:v>
                </c:pt>
                <c:pt idx="3">
                  <c:v>0.42590259740259701</c:v>
                </c:pt>
                <c:pt idx="4">
                  <c:v>0.38996428571428599</c:v>
                </c:pt>
                <c:pt idx="5">
                  <c:v>0.34208441558441599</c:v>
                </c:pt>
                <c:pt idx="6">
                  <c:v>0.34111038961038997</c:v>
                </c:pt>
                <c:pt idx="7">
                  <c:v>0.28300649350649298</c:v>
                </c:pt>
                <c:pt idx="8">
                  <c:v>0.27779870129870099</c:v>
                </c:pt>
                <c:pt idx="9">
                  <c:v>0.26646753246753302</c:v>
                </c:pt>
                <c:pt idx="10">
                  <c:v>0.262097402597403</c:v>
                </c:pt>
                <c:pt idx="11">
                  <c:v>0.24927597402597401</c:v>
                </c:pt>
                <c:pt idx="12">
                  <c:v>0.20744480519480499</c:v>
                </c:pt>
                <c:pt idx="13">
                  <c:v>0.191571428571429</c:v>
                </c:pt>
                <c:pt idx="14">
                  <c:v>0.18703246753246799</c:v>
                </c:pt>
                <c:pt idx="15">
                  <c:v>0.13114285714285701</c:v>
                </c:pt>
                <c:pt idx="16">
                  <c:v>0.13082467532467501</c:v>
                </c:pt>
                <c:pt idx="17">
                  <c:v>0.11575974025973999</c:v>
                </c:pt>
                <c:pt idx="18">
                  <c:v>8.4961038961039001E-2</c:v>
                </c:pt>
                <c:pt idx="19">
                  <c:v>5.2974025974026E-2</c:v>
                </c:pt>
              </c:numCache>
            </c:numRef>
          </c:xVal>
          <c:yVal>
            <c:numRef>
              <c:f>'2.23. ábra'!$C$35:$C$54</c:f>
              <c:numCache>
                <c:formatCode>General</c:formatCode>
                <c:ptCount val="20"/>
                <c:pt idx="0">
                  <c:v>0.29141632461241002</c:v>
                </c:pt>
                <c:pt idx="1">
                  <c:v>0.19695756699665301</c:v>
                </c:pt>
                <c:pt idx="2">
                  <c:v>0.15536459955045401</c:v>
                </c:pt>
                <c:pt idx="3">
                  <c:v>0.175657429283539</c:v>
                </c:pt>
                <c:pt idx="4">
                  <c:v>0.23892626826798799</c:v>
                </c:pt>
                <c:pt idx="5">
                  <c:v>0.12810043479757999</c:v>
                </c:pt>
                <c:pt idx="6">
                  <c:v>5.3239904949580898E-2</c:v>
                </c:pt>
                <c:pt idx="7">
                  <c:v>0.15871286707872201</c:v>
                </c:pt>
                <c:pt idx="8">
                  <c:v>6.1198274751238901E-2</c:v>
                </c:pt>
                <c:pt idx="9">
                  <c:v>1.8864654415391699E-4</c:v>
                </c:pt>
                <c:pt idx="10">
                  <c:v>9.0420558732852901E-2</c:v>
                </c:pt>
                <c:pt idx="11">
                  <c:v>0.19770356253843699</c:v>
                </c:pt>
                <c:pt idx="12">
                  <c:v>6.3171981225738194E-2</c:v>
                </c:pt>
                <c:pt idx="13">
                  <c:v>0.27724674374289099</c:v>
                </c:pt>
                <c:pt idx="14">
                  <c:v>4.19025454549645E-4</c:v>
                </c:pt>
                <c:pt idx="15">
                  <c:v>8.2732203857176001E-2</c:v>
                </c:pt>
                <c:pt idx="16">
                  <c:v>0.118648314944404</c:v>
                </c:pt>
                <c:pt idx="17">
                  <c:v>7.2690618432222895E-2</c:v>
                </c:pt>
                <c:pt idx="18">
                  <c:v>0.13391864231428399</c:v>
                </c:pt>
                <c:pt idx="19">
                  <c:v>0.12227973148375899</c:v>
                </c:pt>
              </c:numCache>
            </c:numRef>
          </c:yVal>
          <c:smooth val="0"/>
          <c:extLst>
            <c:ext xmlns:c16="http://schemas.microsoft.com/office/drawing/2014/chart" uri="{C3380CC4-5D6E-409C-BE32-E72D297353CC}">
              <c16:uniqueId val="{00000000-C350-4CA4-AD3A-8D638A1F2D3F}"/>
            </c:ext>
          </c:extLst>
        </c:ser>
        <c:dLbls>
          <c:showLegendKey val="0"/>
          <c:showVal val="0"/>
          <c:showCatName val="0"/>
          <c:showSerName val="0"/>
          <c:showPercent val="0"/>
          <c:showBubbleSize val="0"/>
        </c:dLbls>
        <c:axId val="1279153496"/>
        <c:axId val="1279156776"/>
      </c:scatterChart>
      <c:valAx>
        <c:axId val="1279153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solidFill>
                      <a:sysClr val="windowText" lastClr="000000"/>
                    </a:solidFill>
                  </a:rPr>
                  <a:t>Green recommendation compliance</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79156776"/>
        <c:crosses val="autoZero"/>
        <c:crossBetween val="midCat"/>
      </c:valAx>
      <c:valAx>
        <c:axId val="1279156776"/>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hu-HU">
                    <a:solidFill>
                      <a:sysClr val="windowText" lastClr="000000"/>
                    </a:solidFill>
                  </a:rPr>
                  <a:t>Bank Carbin</a:t>
                </a:r>
                <a:r>
                  <a:rPr lang="hu-HU" baseline="0">
                    <a:solidFill>
                      <a:sysClr val="windowText" lastClr="000000"/>
                    </a:solidFill>
                  </a:rPr>
                  <a:t> Risk Index</a:t>
                </a:r>
                <a:endParaRPr lang="en-GB">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791534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08A-43DD-A572-68CC34BA503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08A-43DD-A572-68CC34BA503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08A-43DD-A572-68CC34BA503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08A-43DD-A572-68CC34BA503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'3.1. ábra'!$C$11:$C$14</c:f>
              <c:strCache>
                <c:ptCount val="4"/>
                <c:pt idx="0">
                  <c:v>Teljesítve</c:v>
                </c:pt>
                <c:pt idx="1">
                  <c:v>Teljesítés folyamatban</c:v>
                </c:pt>
                <c:pt idx="2">
                  <c:v>Tervezés folyamatban</c:v>
                </c:pt>
                <c:pt idx="3">
                  <c:v>Nincsenek tervek</c:v>
                </c:pt>
              </c:strCache>
            </c:strRef>
          </c:cat>
          <c:val>
            <c:numRef>
              <c:f>'3.1. ábra'!$D$11:$D$14</c:f>
              <c:numCache>
                <c:formatCode>0%</c:formatCode>
                <c:ptCount val="4"/>
                <c:pt idx="0">
                  <c:v>4.5454545454545456E-2</c:v>
                </c:pt>
                <c:pt idx="1">
                  <c:v>4.5454545454545456E-2</c:v>
                </c:pt>
                <c:pt idx="2">
                  <c:v>0.40909090909090912</c:v>
                </c:pt>
                <c:pt idx="3">
                  <c:v>0.5</c:v>
                </c:pt>
              </c:numCache>
            </c:numRef>
          </c:val>
          <c:extLst>
            <c:ext xmlns:c16="http://schemas.microsoft.com/office/drawing/2014/chart" uri="{C3380CC4-5D6E-409C-BE32-E72D297353CC}">
              <c16:uniqueId val="{00000000-496B-426E-9CEE-772019B75452}"/>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900-4EA2-9EF3-9F03B715FCF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900-4EA2-9EF3-9F03B715FCF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900-4EA2-9EF3-9F03B715FCF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900-4EA2-9EF3-9F03B715FCF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'3.1. ábra'!$B$11:$B$14</c:f>
              <c:strCache>
                <c:ptCount val="4"/>
                <c:pt idx="0">
                  <c:v>Finished</c:v>
                </c:pt>
                <c:pt idx="1">
                  <c:v>In process</c:v>
                </c:pt>
                <c:pt idx="2">
                  <c:v>Not finished, but planned</c:v>
                </c:pt>
                <c:pt idx="3">
                  <c:v>Not planned</c:v>
                </c:pt>
              </c:strCache>
            </c:strRef>
          </c:cat>
          <c:val>
            <c:numRef>
              <c:f>'3.1. ábra'!$D$11:$D$14</c:f>
              <c:numCache>
                <c:formatCode>0%</c:formatCode>
                <c:ptCount val="4"/>
                <c:pt idx="0">
                  <c:v>4.5454545454545456E-2</c:v>
                </c:pt>
                <c:pt idx="1">
                  <c:v>4.5454545454545456E-2</c:v>
                </c:pt>
                <c:pt idx="2">
                  <c:v>0.40909090909090912</c:v>
                </c:pt>
                <c:pt idx="3">
                  <c:v>0.5</c:v>
                </c:pt>
              </c:numCache>
            </c:numRef>
          </c:val>
          <c:extLst>
            <c:ext xmlns:c16="http://schemas.microsoft.com/office/drawing/2014/chart" uri="{C3380CC4-5D6E-409C-BE32-E72D297353CC}">
              <c16:uniqueId val="{00000008-7900-4EA2-9EF3-9F03B715FCFD}"/>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816929133858275E-2"/>
          <c:y val="0.12078703703703704"/>
          <c:w val="0.88518307086614179"/>
          <c:h val="0.77181357538640982"/>
        </c:manualLayout>
      </c:layout>
      <c:barChart>
        <c:barDir val="col"/>
        <c:grouping val="clustered"/>
        <c:varyColors val="0"/>
        <c:ser>
          <c:idx val="0"/>
          <c:order val="0"/>
          <c:tx>
            <c:strRef>
              <c:f>'3.2. ábra'!$V$11</c:f>
              <c:strCache>
                <c:ptCount val="1"/>
                <c:pt idx="0">
                  <c:v>Zöld hitelállomány</c:v>
                </c:pt>
              </c:strCache>
            </c:strRef>
          </c:tx>
          <c:spPr>
            <a:solidFill>
              <a:srgbClr val="009EE0"/>
            </a:solidFill>
            <a:ln>
              <a:solidFill>
                <a:srgbClr val="0C2148"/>
              </a:solidFill>
            </a:ln>
            <a:effectLst/>
          </c:spPr>
          <c:invertIfNegative val="0"/>
          <c:dLbls>
            <c:numFmt formatCode="#,##0" sourceLinked="0"/>
            <c:spPr>
              <a:noFill/>
              <a:ln>
                <a:noFill/>
              </a:ln>
              <a:effectLst/>
            </c:spPr>
            <c:txPr>
              <a:bodyPr rot="0" spcFirstLastPara="1" vertOverflow="ellipsis" vert="horz" wrap="square" anchor="ctr" anchorCtr="1"/>
              <a:lstStyle/>
              <a:p>
                <a:pPr algn="ctr">
                  <a:defRPr sz="1000" b="0" i="0" u="none" strike="noStrike" kern="1200" baseline="0">
                    <a:solidFill>
                      <a:sysClr val="windowText" lastClr="000000"/>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 ábra'!$W$10:$AA$10</c:f>
              <c:numCache>
                <c:formatCode>m/d/yyyy</c:formatCode>
                <c:ptCount val="5"/>
                <c:pt idx="0">
                  <c:v>44196</c:v>
                </c:pt>
                <c:pt idx="1">
                  <c:v>44286</c:v>
                </c:pt>
                <c:pt idx="2">
                  <c:v>44377</c:v>
                </c:pt>
                <c:pt idx="3">
                  <c:v>44469</c:v>
                </c:pt>
                <c:pt idx="4">
                  <c:v>44561</c:v>
                </c:pt>
              </c:numCache>
            </c:numRef>
          </c:cat>
          <c:val>
            <c:numRef>
              <c:f>'3.2. ábra'!$W$11:$AA$11</c:f>
              <c:numCache>
                <c:formatCode>_-* #\ ##0_-;\-* #\ ##0_-;_-* "-"??_-;_-@_-</c:formatCode>
                <c:ptCount val="5"/>
                <c:pt idx="0">
                  <c:v>83034627389.045303</c:v>
                </c:pt>
                <c:pt idx="1">
                  <c:v>105004812436.87535</c:v>
                </c:pt>
                <c:pt idx="2">
                  <c:v>123337410020.01373</c:v>
                </c:pt>
                <c:pt idx="3">
                  <c:v>158843543306.14352</c:v>
                </c:pt>
                <c:pt idx="4">
                  <c:v>218186225691.40222</c:v>
                </c:pt>
              </c:numCache>
            </c:numRef>
          </c:val>
          <c:extLst>
            <c:ext xmlns:c16="http://schemas.microsoft.com/office/drawing/2014/chart" uri="{C3380CC4-5D6E-409C-BE32-E72D297353CC}">
              <c16:uniqueId val="{00000000-FFF4-4A57-A171-519B90F61337}"/>
            </c:ext>
          </c:extLst>
        </c:ser>
        <c:dLbls>
          <c:showLegendKey val="0"/>
          <c:showVal val="0"/>
          <c:showCatName val="0"/>
          <c:showSerName val="0"/>
          <c:showPercent val="0"/>
          <c:showBubbleSize val="0"/>
        </c:dLbls>
        <c:gapWidth val="219"/>
        <c:axId val="963086136"/>
        <c:axId val="963089088"/>
      </c:barChart>
      <c:lineChart>
        <c:grouping val="standard"/>
        <c:varyColors val="0"/>
        <c:ser>
          <c:idx val="1"/>
          <c:order val="1"/>
          <c:spPr>
            <a:ln w="28575" cap="rnd">
              <a:solidFill>
                <a:schemeClr val="accent2"/>
              </a:solidFill>
              <a:round/>
            </a:ln>
            <a:effectLst/>
          </c:spPr>
          <c:marker>
            <c:symbol val="none"/>
          </c:marker>
          <c:val>
            <c:numRef>
              <c:f>'3.2. ábra'!$D$14:$H$14</c:f>
              <c:numCache>
                <c:formatCode>General</c:formatCode>
                <c:ptCount val="5"/>
              </c:numCache>
            </c:numRef>
          </c:val>
          <c:smooth val="0"/>
          <c:extLst>
            <c:ext xmlns:c16="http://schemas.microsoft.com/office/drawing/2014/chart" uri="{C3380CC4-5D6E-409C-BE32-E72D297353CC}">
              <c16:uniqueId val="{00000001-FFF4-4A57-A171-519B90F61337}"/>
            </c:ext>
          </c:extLst>
        </c:ser>
        <c:dLbls>
          <c:showLegendKey val="0"/>
          <c:showVal val="0"/>
          <c:showCatName val="0"/>
          <c:showSerName val="0"/>
          <c:showPercent val="0"/>
          <c:showBubbleSize val="0"/>
        </c:dLbls>
        <c:marker val="1"/>
        <c:smooth val="0"/>
        <c:axId val="721417448"/>
        <c:axId val="979492488"/>
      </c:lineChart>
      <c:catAx>
        <c:axId val="963086136"/>
        <c:scaling>
          <c:orientation val="minMax"/>
        </c:scaling>
        <c:delete val="0"/>
        <c:axPos val="b"/>
        <c:numFmt formatCode="m/d/yyyy"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63089088"/>
        <c:crosses val="autoZero"/>
        <c:auto val="0"/>
        <c:lblAlgn val="ctr"/>
        <c:lblOffset val="100"/>
        <c:noMultiLvlLbl val="0"/>
      </c:catAx>
      <c:valAx>
        <c:axId val="963089088"/>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63086136"/>
        <c:crosses val="autoZero"/>
        <c:crossBetween val="between"/>
        <c:dispUnits>
          <c:builtInUnit val="billions"/>
        </c:dispUnits>
      </c:valAx>
      <c:valAx>
        <c:axId val="979492488"/>
        <c:scaling>
          <c:orientation val="minMax"/>
          <c:max val="250"/>
          <c:min val="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21417448"/>
        <c:crosses val="max"/>
        <c:crossBetween val="between"/>
      </c:valAx>
      <c:catAx>
        <c:axId val="721417448"/>
        <c:scaling>
          <c:orientation val="minMax"/>
        </c:scaling>
        <c:delete val="1"/>
        <c:axPos val="b"/>
        <c:majorTickMark val="out"/>
        <c:minorTickMark val="none"/>
        <c:tickLblPos val="nextTo"/>
        <c:crossAx val="97949248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816929133858275E-2"/>
          <c:y val="0.12078703703703704"/>
          <c:w val="0.88518307086614179"/>
          <c:h val="0.77181357538640982"/>
        </c:manualLayout>
      </c:layout>
      <c:barChart>
        <c:barDir val="col"/>
        <c:grouping val="clustered"/>
        <c:varyColors val="0"/>
        <c:ser>
          <c:idx val="0"/>
          <c:order val="0"/>
          <c:tx>
            <c:strRef>
              <c:f>'3.2. ábra'!$V$11</c:f>
              <c:strCache>
                <c:ptCount val="1"/>
                <c:pt idx="0">
                  <c:v>Zöld hitelállomány</c:v>
                </c:pt>
              </c:strCache>
            </c:strRef>
          </c:tx>
          <c:spPr>
            <a:solidFill>
              <a:srgbClr val="009EE0"/>
            </a:solidFill>
            <a:ln>
              <a:solidFill>
                <a:srgbClr val="0C2148"/>
              </a:solidFill>
            </a:ln>
            <a:effectLst/>
          </c:spPr>
          <c:invertIfNegative val="0"/>
          <c:dLbls>
            <c:numFmt formatCode="#,##0" sourceLinked="0"/>
            <c:spPr>
              <a:noFill/>
              <a:ln>
                <a:noFill/>
              </a:ln>
              <a:effectLst/>
            </c:spPr>
            <c:txPr>
              <a:bodyPr rot="0" spcFirstLastPara="1" vertOverflow="ellipsis" vert="horz" wrap="square" anchor="ctr" anchorCtr="1"/>
              <a:lstStyle/>
              <a:p>
                <a:pPr algn="ctr">
                  <a:defRPr sz="1000" b="0" i="0" u="none" strike="noStrike" kern="1200" baseline="0">
                    <a:solidFill>
                      <a:sysClr val="windowText" lastClr="000000"/>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 ábra'!$W$10:$AA$10</c:f>
              <c:numCache>
                <c:formatCode>m/d/yyyy</c:formatCode>
                <c:ptCount val="5"/>
                <c:pt idx="0">
                  <c:v>44196</c:v>
                </c:pt>
                <c:pt idx="1">
                  <c:v>44286</c:v>
                </c:pt>
                <c:pt idx="2">
                  <c:v>44377</c:v>
                </c:pt>
                <c:pt idx="3">
                  <c:v>44469</c:v>
                </c:pt>
                <c:pt idx="4">
                  <c:v>44561</c:v>
                </c:pt>
              </c:numCache>
            </c:numRef>
          </c:cat>
          <c:val>
            <c:numRef>
              <c:f>'3.2. ábra'!$W$11:$AA$11</c:f>
              <c:numCache>
                <c:formatCode>_-* #\ ##0_-;\-* #\ ##0_-;_-* "-"??_-;_-@_-</c:formatCode>
                <c:ptCount val="5"/>
                <c:pt idx="0">
                  <c:v>83034627389.045303</c:v>
                </c:pt>
                <c:pt idx="1">
                  <c:v>105004812436.87535</c:v>
                </c:pt>
                <c:pt idx="2">
                  <c:v>123337410020.01373</c:v>
                </c:pt>
                <c:pt idx="3">
                  <c:v>158843543306.14352</c:v>
                </c:pt>
                <c:pt idx="4">
                  <c:v>218186225691.40222</c:v>
                </c:pt>
              </c:numCache>
            </c:numRef>
          </c:val>
          <c:extLst>
            <c:ext xmlns:c16="http://schemas.microsoft.com/office/drawing/2014/chart" uri="{C3380CC4-5D6E-409C-BE32-E72D297353CC}">
              <c16:uniqueId val="{00000000-3B7B-48EA-A498-9E72EBBF86B3}"/>
            </c:ext>
          </c:extLst>
        </c:ser>
        <c:dLbls>
          <c:showLegendKey val="0"/>
          <c:showVal val="0"/>
          <c:showCatName val="0"/>
          <c:showSerName val="0"/>
          <c:showPercent val="0"/>
          <c:showBubbleSize val="0"/>
        </c:dLbls>
        <c:gapWidth val="219"/>
        <c:axId val="963086136"/>
        <c:axId val="963089088"/>
      </c:barChart>
      <c:lineChart>
        <c:grouping val="standard"/>
        <c:varyColors val="0"/>
        <c:ser>
          <c:idx val="1"/>
          <c:order val="1"/>
          <c:spPr>
            <a:ln w="28575" cap="rnd">
              <a:solidFill>
                <a:schemeClr val="accent2"/>
              </a:solidFill>
              <a:round/>
            </a:ln>
            <a:effectLst/>
          </c:spPr>
          <c:marker>
            <c:symbol val="none"/>
          </c:marker>
          <c:val>
            <c:numRef>
              <c:f>'3.2. ábra'!$D$14:$H$14</c:f>
              <c:numCache>
                <c:formatCode>General</c:formatCode>
                <c:ptCount val="5"/>
              </c:numCache>
            </c:numRef>
          </c:val>
          <c:smooth val="0"/>
          <c:extLst>
            <c:ext xmlns:c16="http://schemas.microsoft.com/office/drawing/2014/chart" uri="{C3380CC4-5D6E-409C-BE32-E72D297353CC}">
              <c16:uniqueId val="{00000001-3B7B-48EA-A498-9E72EBBF86B3}"/>
            </c:ext>
          </c:extLst>
        </c:ser>
        <c:dLbls>
          <c:showLegendKey val="0"/>
          <c:showVal val="0"/>
          <c:showCatName val="0"/>
          <c:showSerName val="0"/>
          <c:showPercent val="0"/>
          <c:showBubbleSize val="0"/>
        </c:dLbls>
        <c:marker val="1"/>
        <c:smooth val="0"/>
        <c:axId val="721417448"/>
        <c:axId val="979492488"/>
      </c:lineChart>
      <c:catAx>
        <c:axId val="963086136"/>
        <c:scaling>
          <c:orientation val="minMax"/>
        </c:scaling>
        <c:delete val="0"/>
        <c:axPos val="b"/>
        <c:numFmt formatCode="m/d/yyyy"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63089088"/>
        <c:crosses val="autoZero"/>
        <c:auto val="0"/>
        <c:lblAlgn val="ctr"/>
        <c:lblOffset val="100"/>
        <c:noMultiLvlLbl val="0"/>
      </c:catAx>
      <c:valAx>
        <c:axId val="963089088"/>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963086136"/>
        <c:crosses val="autoZero"/>
        <c:crossBetween val="between"/>
        <c:dispUnits>
          <c:builtInUnit val="billions"/>
        </c:dispUnits>
      </c:valAx>
      <c:valAx>
        <c:axId val="979492488"/>
        <c:scaling>
          <c:orientation val="minMax"/>
          <c:max val="250"/>
          <c:min val="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21417448"/>
        <c:crosses val="max"/>
        <c:crossBetween val="between"/>
      </c:valAx>
      <c:catAx>
        <c:axId val="721417448"/>
        <c:scaling>
          <c:orientation val="minMax"/>
        </c:scaling>
        <c:delete val="1"/>
        <c:axPos val="b"/>
        <c:majorTickMark val="out"/>
        <c:minorTickMark val="none"/>
        <c:tickLblPos val="nextTo"/>
        <c:crossAx val="97949248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10157379172844E-2"/>
          <c:y val="0.10185185185185185"/>
          <c:w val="0.89415596136607689"/>
          <c:h val="0.67013779527559059"/>
        </c:manualLayout>
      </c:layout>
      <c:barChart>
        <c:barDir val="col"/>
        <c:grouping val="clustered"/>
        <c:varyColors val="0"/>
        <c:ser>
          <c:idx val="0"/>
          <c:order val="0"/>
          <c:tx>
            <c:strRef>
              <c:f>'3.3. ábra'!$C$14</c:f>
              <c:strCache>
                <c:ptCount val="1"/>
                <c:pt idx="0">
                  <c:v>Teljes vállalati hitelállomány változás (negyedév/negyedév)</c:v>
                </c:pt>
              </c:strCache>
            </c:strRef>
          </c:tx>
          <c:spPr>
            <a:solidFill>
              <a:srgbClr val="009EE0"/>
            </a:solidFill>
            <a:ln>
              <a:solidFill>
                <a:srgbClr val="0C2148"/>
              </a:solidFill>
            </a:ln>
            <a:effectLst/>
          </c:spPr>
          <c:invertIfNegative val="0"/>
          <c:dLbls>
            <c:dLbl>
              <c:idx val="1"/>
              <c:layout>
                <c:manualLayout>
                  <c:x val="-2.7753943771293321E-3"/>
                  <c:y val="0.101852580927384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E5-40C7-89FA-85A3AE47D2C0}"/>
                </c:ext>
              </c:extLst>
            </c:dLbl>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 ábra'!$D$13:$G$13</c:f>
              <c:strCache>
                <c:ptCount val="4"/>
                <c:pt idx="0">
                  <c:v>2020Q4 -2021Q1</c:v>
                </c:pt>
                <c:pt idx="1">
                  <c:v>2021Q1 - 2021Q2</c:v>
                </c:pt>
                <c:pt idx="2">
                  <c:v>2021Q2 - 2021Q3</c:v>
                </c:pt>
                <c:pt idx="3">
                  <c:v>2021Q3 - 2021Q4</c:v>
                </c:pt>
              </c:strCache>
            </c:strRef>
          </c:cat>
          <c:val>
            <c:numRef>
              <c:f>'3.3. ábra'!$D$14:$G$14</c:f>
              <c:numCache>
                <c:formatCode>General</c:formatCode>
                <c:ptCount val="4"/>
                <c:pt idx="0">
                  <c:v>1.7087153631909491</c:v>
                </c:pt>
                <c:pt idx="1">
                  <c:v>-1.3412086868747397</c:v>
                </c:pt>
                <c:pt idx="2">
                  <c:v>5.3162069349757424</c:v>
                </c:pt>
                <c:pt idx="3">
                  <c:v>4.3947482325782605</c:v>
                </c:pt>
              </c:numCache>
            </c:numRef>
          </c:val>
          <c:extLst>
            <c:ext xmlns:c16="http://schemas.microsoft.com/office/drawing/2014/chart" uri="{C3380CC4-5D6E-409C-BE32-E72D297353CC}">
              <c16:uniqueId val="{00000001-FFE5-40C7-89FA-85A3AE47D2C0}"/>
            </c:ext>
          </c:extLst>
        </c:ser>
        <c:ser>
          <c:idx val="1"/>
          <c:order val="1"/>
          <c:tx>
            <c:strRef>
              <c:f>'3.3. ábra'!$C$15</c:f>
              <c:strCache>
                <c:ptCount val="1"/>
                <c:pt idx="0">
                  <c:v>Zöld vállalati hitelállomány változás (negyedév/negyedév)</c:v>
                </c:pt>
              </c:strCache>
            </c:strRef>
          </c:tx>
          <c:spPr>
            <a:solidFill>
              <a:schemeClr val="accent6"/>
            </a:solidFill>
            <a:ln>
              <a:solidFill>
                <a:srgbClr val="0C2148"/>
              </a:solidFill>
            </a:ln>
            <a:effectLst/>
          </c:spPr>
          <c:invertIfNegative val="0"/>
          <c:dLbls>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 ábra'!$D$13:$G$13</c:f>
              <c:strCache>
                <c:ptCount val="4"/>
                <c:pt idx="0">
                  <c:v>2020Q4 -2021Q1</c:v>
                </c:pt>
                <c:pt idx="1">
                  <c:v>2021Q1 - 2021Q2</c:v>
                </c:pt>
                <c:pt idx="2">
                  <c:v>2021Q2 - 2021Q3</c:v>
                </c:pt>
                <c:pt idx="3">
                  <c:v>2021Q3 - 2021Q4</c:v>
                </c:pt>
              </c:strCache>
            </c:strRef>
          </c:cat>
          <c:val>
            <c:numRef>
              <c:f>'3.3. ábra'!$D$15:$G$15</c:f>
              <c:numCache>
                <c:formatCode>General</c:formatCode>
                <c:ptCount val="4"/>
                <c:pt idx="0">
                  <c:v>26.459063813091266</c:v>
                </c:pt>
                <c:pt idx="1">
                  <c:v>17.458816560583056</c:v>
                </c:pt>
                <c:pt idx="2">
                  <c:v>28.787805160144252</c:v>
                </c:pt>
                <c:pt idx="3">
                  <c:v>37.359203370882966</c:v>
                </c:pt>
              </c:numCache>
            </c:numRef>
          </c:val>
          <c:extLst>
            <c:ext xmlns:c16="http://schemas.microsoft.com/office/drawing/2014/chart" uri="{C3380CC4-5D6E-409C-BE32-E72D297353CC}">
              <c16:uniqueId val="{00000002-FFE5-40C7-89FA-85A3AE47D2C0}"/>
            </c:ext>
          </c:extLst>
        </c:ser>
        <c:dLbls>
          <c:dLblPos val="outEnd"/>
          <c:showLegendKey val="0"/>
          <c:showVal val="1"/>
          <c:showCatName val="0"/>
          <c:showSerName val="0"/>
          <c:showPercent val="0"/>
          <c:showBubbleSize val="0"/>
        </c:dLbls>
        <c:gapWidth val="219"/>
        <c:axId val="635975040"/>
        <c:axId val="635969136"/>
      </c:barChart>
      <c:lineChart>
        <c:grouping val="standard"/>
        <c:varyColors val="0"/>
        <c:dLbls>
          <c:showLegendKey val="0"/>
          <c:showVal val="0"/>
          <c:showCatName val="0"/>
          <c:showSerName val="0"/>
          <c:showPercent val="0"/>
          <c:showBubbleSize val="0"/>
        </c:dLbls>
        <c:marker val="1"/>
        <c:smooth val="0"/>
        <c:axId val="1090291528"/>
        <c:axId val="1090296448"/>
        <c:extLst>
          <c:ext xmlns:c15="http://schemas.microsoft.com/office/drawing/2012/chart" uri="{02D57815-91ED-43cb-92C2-25804820EDAC}">
            <c15:filteredLineSeries>
              <c15:ser>
                <c:idx val="2"/>
                <c:order val="2"/>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'3.3. ábra'!$D$16:$G$16</c15:sqref>
                        </c15:formulaRef>
                      </c:ext>
                    </c:extLst>
                    <c:numCache>
                      <c:formatCode>General</c:formatCode>
                      <c:ptCount val="4"/>
                    </c:numCache>
                  </c:numRef>
                </c:val>
                <c:smooth val="0"/>
                <c:extLst>
                  <c:ext xmlns:c16="http://schemas.microsoft.com/office/drawing/2014/chart" uri="{C3380CC4-5D6E-409C-BE32-E72D297353CC}">
                    <c16:uniqueId val="{00000003-FFE5-40C7-89FA-85A3AE47D2C0}"/>
                  </c:ext>
                </c:extLst>
              </c15:ser>
            </c15:filteredLineSeries>
          </c:ext>
        </c:extLst>
      </c:lineChart>
      <c:catAx>
        <c:axId val="635975040"/>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35969136"/>
        <c:crosses val="autoZero"/>
        <c:auto val="1"/>
        <c:lblAlgn val="ctr"/>
        <c:lblOffset val="100"/>
        <c:noMultiLvlLbl val="0"/>
      </c:catAx>
      <c:valAx>
        <c:axId val="635969136"/>
        <c:scaling>
          <c:orientation val="minMax"/>
        </c:scaling>
        <c:delete val="0"/>
        <c:axPos val="l"/>
        <c:majorGridlines>
          <c:spPr>
            <a:ln w="6350"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35975040"/>
        <c:crosses val="autoZero"/>
        <c:crossBetween val="between"/>
      </c:valAx>
      <c:valAx>
        <c:axId val="1090296448"/>
        <c:scaling>
          <c:orientation val="minMax"/>
          <c:max val="40"/>
          <c:min val="-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90291528"/>
        <c:crosses val="max"/>
        <c:crossBetween val="between"/>
      </c:valAx>
      <c:catAx>
        <c:axId val="1090291528"/>
        <c:scaling>
          <c:orientation val="minMax"/>
        </c:scaling>
        <c:delete val="1"/>
        <c:axPos val="b"/>
        <c:majorTickMark val="out"/>
        <c:minorTickMark val="none"/>
        <c:tickLblPos val="nextTo"/>
        <c:crossAx val="10902964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80820437415558"/>
          <c:y val="0.10070984022738116"/>
          <c:w val="0.49791787061262904"/>
          <c:h val="0.76347402993781599"/>
        </c:manualLayout>
      </c:layout>
      <c:radarChart>
        <c:radarStyle val="marker"/>
        <c:varyColors val="0"/>
        <c:ser>
          <c:idx val="0"/>
          <c:order val="0"/>
          <c:tx>
            <c:strRef>
              <c:f>'1.3. ábra'!$A$26</c:f>
              <c:strCache>
                <c:ptCount val="1"/>
                <c:pt idx="0">
                  <c:v>Hungary</c:v>
                </c:pt>
              </c:strCache>
            </c:strRef>
          </c:tx>
          <c:spPr>
            <a:ln w="28575" cap="rnd">
              <a:solidFill>
                <a:schemeClr val="accent1"/>
              </a:solidFill>
              <a:round/>
            </a:ln>
            <a:effectLst/>
          </c:spPr>
          <c:marker>
            <c:symbol val="diamond"/>
            <c:size val="13"/>
            <c:spPr>
              <a:solidFill>
                <a:schemeClr val="accent3"/>
              </a:solidFill>
              <a:ln w="9525">
                <a:noFill/>
              </a:ln>
              <a:effectLst/>
            </c:spPr>
          </c:marker>
          <c:cat>
            <c:strRef>
              <c:f>'1.3. ábra'!$B$25:$F$25</c:f>
              <c:strCache>
                <c:ptCount val="5"/>
                <c:pt idx="0">
                  <c:v>Sustainability Index</c:v>
                </c:pt>
                <c:pt idx="1">
                  <c:v>Environmental sustainability pillar</c:v>
                </c:pt>
                <c:pt idx="2">
                  <c:v>Social sustainability pilla</c:v>
                </c:pt>
                <c:pt idx="3">
                  <c:v>Financial sustainability pillar</c:v>
                </c:pt>
                <c:pt idx="4">
                  <c:v>Sustainable growth pillar</c:v>
                </c:pt>
              </c:strCache>
            </c:strRef>
          </c:cat>
          <c:val>
            <c:numRef>
              <c:f>'1.3. ábra'!$B$26:$F$26</c:f>
              <c:numCache>
                <c:formatCode>#\ ##0.0</c:formatCode>
                <c:ptCount val="5"/>
                <c:pt idx="0">
                  <c:v>51.787923873480139</c:v>
                </c:pt>
                <c:pt idx="1">
                  <c:v>48.694029298737412</c:v>
                </c:pt>
                <c:pt idx="2">
                  <c:v>58.66680354561224</c:v>
                </c:pt>
                <c:pt idx="3">
                  <c:v>55.892531109025263</c:v>
                </c:pt>
                <c:pt idx="4">
                  <c:v>43.898331540545655</c:v>
                </c:pt>
              </c:numCache>
            </c:numRef>
          </c:val>
          <c:extLst>
            <c:ext xmlns:c16="http://schemas.microsoft.com/office/drawing/2014/chart" uri="{C3380CC4-5D6E-409C-BE32-E72D297353CC}">
              <c16:uniqueId val="{00000000-F982-493F-AB77-696808CAC245}"/>
            </c:ext>
          </c:extLst>
        </c:ser>
        <c:ser>
          <c:idx val="1"/>
          <c:order val="1"/>
          <c:tx>
            <c:strRef>
              <c:f>'1.3. ábra'!$A$27</c:f>
              <c:strCache>
                <c:ptCount val="1"/>
                <c:pt idx="0">
                  <c:v>EU average</c:v>
                </c:pt>
              </c:strCache>
            </c:strRef>
          </c:tx>
          <c:spPr>
            <a:ln w="28575" cap="rnd">
              <a:solidFill>
                <a:schemeClr val="accent2"/>
              </a:solidFill>
              <a:round/>
            </a:ln>
            <a:effectLst/>
          </c:spPr>
          <c:marker>
            <c:symbol val="diamond"/>
            <c:size val="13"/>
            <c:spPr>
              <a:solidFill>
                <a:schemeClr val="tx2"/>
              </a:solidFill>
              <a:ln w="9525">
                <a:noFill/>
              </a:ln>
              <a:effectLst/>
            </c:spPr>
          </c:marker>
          <c:cat>
            <c:strRef>
              <c:f>'1.3. ábra'!$B$25:$F$25</c:f>
              <c:strCache>
                <c:ptCount val="5"/>
                <c:pt idx="0">
                  <c:v>Sustainability Index</c:v>
                </c:pt>
                <c:pt idx="1">
                  <c:v>Environmental sustainability pillar</c:v>
                </c:pt>
                <c:pt idx="2">
                  <c:v>Social sustainability pilla</c:v>
                </c:pt>
                <c:pt idx="3">
                  <c:v>Financial sustainability pillar</c:v>
                </c:pt>
                <c:pt idx="4">
                  <c:v>Sustainable growth pillar</c:v>
                </c:pt>
              </c:strCache>
            </c:strRef>
          </c:cat>
          <c:val>
            <c:numRef>
              <c:f>'1.3. ábra'!$B$27:$F$27</c:f>
              <c:numCache>
                <c:formatCode>#\ ##0.0</c:formatCode>
                <c:ptCount val="5"/>
                <c:pt idx="0">
                  <c:v>53.858606950440645</c:v>
                </c:pt>
                <c:pt idx="1">
                  <c:v>48.184807579859473</c:v>
                </c:pt>
                <c:pt idx="2">
                  <c:v>61.32420106025296</c:v>
                </c:pt>
                <c:pt idx="3">
                  <c:v>59.192743677755118</c:v>
                </c:pt>
                <c:pt idx="4">
                  <c:v>46.732675483895001</c:v>
                </c:pt>
              </c:numCache>
            </c:numRef>
          </c:val>
          <c:extLst>
            <c:ext xmlns:c16="http://schemas.microsoft.com/office/drawing/2014/chart" uri="{C3380CC4-5D6E-409C-BE32-E72D297353CC}">
              <c16:uniqueId val="{00000001-F982-493F-AB77-696808CAC245}"/>
            </c:ext>
          </c:extLst>
        </c:ser>
        <c:ser>
          <c:idx val="2"/>
          <c:order val="2"/>
          <c:tx>
            <c:strRef>
              <c:f>'1.3. ábra'!$A$28</c:f>
              <c:strCache>
                <c:ptCount val="1"/>
                <c:pt idx="0">
                  <c:v>V3 average</c:v>
                </c:pt>
              </c:strCache>
            </c:strRef>
          </c:tx>
          <c:spPr>
            <a:ln w="28575" cap="rnd">
              <a:solidFill>
                <a:schemeClr val="accent3"/>
              </a:solidFill>
              <a:round/>
            </a:ln>
            <a:effectLst/>
          </c:spPr>
          <c:marker>
            <c:symbol val="diamond"/>
            <c:size val="13"/>
            <c:spPr>
              <a:solidFill>
                <a:schemeClr val="accent1"/>
              </a:solidFill>
              <a:ln w="9525">
                <a:noFill/>
              </a:ln>
              <a:effectLst/>
            </c:spPr>
          </c:marker>
          <c:cat>
            <c:strRef>
              <c:f>'1.3. ábra'!$B$25:$F$25</c:f>
              <c:strCache>
                <c:ptCount val="5"/>
                <c:pt idx="0">
                  <c:v>Sustainability Index</c:v>
                </c:pt>
                <c:pt idx="1">
                  <c:v>Environmental sustainability pillar</c:v>
                </c:pt>
                <c:pt idx="2">
                  <c:v>Social sustainability pilla</c:v>
                </c:pt>
                <c:pt idx="3">
                  <c:v>Financial sustainability pillar</c:v>
                </c:pt>
                <c:pt idx="4">
                  <c:v>Sustainable growth pillar</c:v>
                </c:pt>
              </c:strCache>
            </c:strRef>
          </c:cat>
          <c:val>
            <c:numRef>
              <c:f>'1.3. ábra'!$B$28:$F$28</c:f>
              <c:numCache>
                <c:formatCode>#\ ##0.0</c:formatCode>
                <c:ptCount val="5"/>
                <c:pt idx="0">
                  <c:v>51.095437739601628</c:v>
                </c:pt>
                <c:pt idx="1">
                  <c:v>43.12626242432831</c:v>
                </c:pt>
                <c:pt idx="2">
                  <c:v>60.763521835669081</c:v>
                </c:pt>
                <c:pt idx="3">
                  <c:v>59.770917228837163</c:v>
                </c:pt>
                <c:pt idx="4">
                  <c:v>40.721049469571959</c:v>
                </c:pt>
              </c:numCache>
            </c:numRef>
          </c:val>
          <c:extLst>
            <c:ext xmlns:c16="http://schemas.microsoft.com/office/drawing/2014/chart" uri="{C3380CC4-5D6E-409C-BE32-E72D297353CC}">
              <c16:uniqueId val="{00000002-F982-493F-AB77-696808CAC245}"/>
            </c:ext>
          </c:extLst>
        </c:ser>
        <c:dLbls>
          <c:showLegendKey val="0"/>
          <c:showVal val="0"/>
          <c:showCatName val="0"/>
          <c:showSerName val="0"/>
          <c:showPercent val="0"/>
          <c:showBubbleSize val="0"/>
        </c:dLbls>
        <c:axId val="587225576"/>
        <c:axId val="587228856"/>
      </c:radarChart>
      <c:catAx>
        <c:axId val="587225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587228856"/>
        <c:crosses val="autoZero"/>
        <c:auto val="1"/>
        <c:lblAlgn val="ctr"/>
        <c:lblOffset val="100"/>
        <c:noMultiLvlLbl val="0"/>
      </c:catAx>
      <c:valAx>
        <c:axId val="587228856"/>
        <c:scaling>
          <c:orientation val="minMax"/>
          <c:max val="65"/>
          <c:min val="4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crossAx val="587225576"/>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defRPr>
      </a:pPr>
      <a:endParaRPr lang="hu-HU"/>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10157379172844E-2"/>
          <c:y val="0.10185185185185185"/>
          <c:w val="0.89415596136607689"/>
          <c:h val="0.67013779527559059"/>
        </c:manualLayout>
      </c:layout>
      <c:barChart>
        <c:barDir val="col"/>
        <c:grouping val="clustered"/>
        <c:varyColors val="0"/>
        <c:ser>
          <c:idx val="0"/>
          <c:order val="0"/>
          <c:tx>
            <c:strRef>
              <c:f>'3.3. ábra'!$B$14</c:f>
              <c:strCache>
                <c:ptCount val="1"/>
                <c:pt idx="0">
                  <c:v>Total corporate loan portfolio change (quarter/quarter)</c:v>
                </c:pt>
              </c:strCache>
            </c:strRef>
          </c:tx>
          <c:spPr>
            <a:solidFill>
              <a:srgbClr val="009EE0"/>
            </a:solidFill>
            <a:ln>
              <a:solidFill>
                <a:srgbClr val="0C2148"/>
              </a:solidFill>
            </a:ln>
            <a:effectLst/>
          </c:spPr>
          <c:invertIfNegative val="0"/>
          <c:dLbls>
            <c:dLbl>
              <c:idx val="1"/>
              <c:layout>
                <c:manualLayout>
                  <c:x val="-2.7753943771293321E-3"/>
                  <c:y val="0.101852580927384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9D-4DDB-ADB4-C89AC76ED929}"/>
                </c:ext>
              </c:extLst>
            </c:dLbl>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 ábra'!$D$13:$G$13</c:f>
              <c:strCache>
                <c:ptCount val="4"/>
                <c:pt idx="0">
                  <c:v>2020Q4 -2021Q1</c:v>
                </c:pt>
                <c:pt idx="1">
                  <c:v>2021Q1 - 2021Q2</c:v>
                </c:pt>
                <c:pt idx="2">
                  <c:v>2021Q2 - 2021Q3</c:v>
                </c:pt>
                <c:pt idx="3">
                  <c:v>2021Q3 - 2021Q4</c:v>
                </c:pt>
              </c:strCache>
            </c:strRef>
          </c:cat>
          <c:val>
            <c:numRef>
              <c:f>'3.3. ábra'!$D$14:$G$14</c:f>
              <c:numCache>
                <c:formatCode>General</c:formatCode>
                <c:ptCount val="4"/>
                <c:pt idx="0">
                  <c:v>1.7087153631909491</c:v>
                </c:pt>
                <c:pt idx="1">
                  <c:v>-1.3412086868747397</c:v>
                </c:pt>
                <c:pt idx="2">
                  <c:v>5.3162069349757424</c:v>
                </c:pt>
                <c:pt idx="3">
                  <c:v>4.3947482325782605</c:v>
                </c:pt>
              </c:numCache>
            </c:numRef>
          </c:val>
          <c:extLst>
            <c:ext xmlns:c16="http://schemas.microsoft.com/office/drawing/2014/chart" uri="{C3380CC4-5D6E-409C-BE32-E72D297353CC}">
              <c16:uniqueId val="{00000001-6E9D-4DDB-ADB4-C89AC76ED929}"/>
            </c:ext>
          </c:extLst>
        </c:ser>
        <c:ser>
          <c:idx val="1"/>
          <c:order val="1"/>
          <c:tx>
            <c:strRef>
              <c:f>'3.3. ábra'!$B$15</c:f>
              <c:strCache>
                <c:ptCount val="1"/>
                <c:pt idx="0">
                  <c:v>Green corporate loan portfolio change (quarter/quarter)</c:v>
                </c:pt>
              </c:strCache>
            </c:strRef>
          </c:tx>
          <c:spPr>
            <a:solidFill>
              <a:schemeClr val="accent6"/>
            </a:solidFill>
            <a:ln>
              <a:solidFill>
                <a:srgbClr val="0C2148"/>
              </a:solidFill>
            </a:ln>
            <a:effectLst/>
          </c:spPr>
          <c:invertIfNegative val="0"/>
          <c:dLbls>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 ábra'!$D$13:$G$13</c:f>
              <c:strCache>
                <c:ptCount val="4"/>
                <c:pt idx="0">
                  <c:v>2020Q4 -2021Q1</c:v>
                </c:pt>
                <c:pt idx="1">
                  <c:v>2021Q1 - 2021Q2</c:v>
                </c:pt>
                <c:pt idx="2">
                  <c:v>2021Q2 - 2021Q3</c:v>
                </c:pt>
                <c:pt idx="3">
                  <c:v>2021Q3 - 2021Q4</c:v>
                </c:pt>
              </c:strCache>
            </c:strRef>
          </c:cat>
          <c:val>
            <c:numRef>
              <c:f>'3.3. ábra'!$D$15:$G$15</c:f>
              <c:numCache>
                <c:formatCode>General</c:formatCode>
                <c:ptCount val="4"/>
                <c:pt idx="0">
                  <c:v>26.459063813091266</c:v>
                </c:pt>
                <c:pt idx="1">
                  <c:v>17.458816560583056</c:v>
                </c:pt>
                <c:pt idx="2">
                  <c:v>28.787805160144252</c:v>
                </c:pt>
                <c:pt idx="3">
                  <c:v>37.359203370882966</c:v>
                </c:pt>
              </c:numCache>
            </c:numRef>
          </c:val>
          <c:extLst>
            <c:ext xmlns:c16="http://schemas.microsoft.com/office/drawing/2014/chart" uri="{C3380CC4-5D6E-409C-BE32-E72D297353CC}">
              <c16:uniqueId val="{00000002-6E9D-4DDB-ADB4-C89AC76ED929}"/>
            </c:ext>
          </c:extLst>
        </c:ser>
        <c:dLbls>
          <c:dLblPos val="outEnd"/>
          <c:showLegendKey val="0"/>
          <c:showVal val="1"/>
          <c:showCatName val="0"/>
          <c:showSerName val="0"/>
          <c:showPercent val="0"/>
          <c:showBubbleSize val="0"/>
        </c:dLbls>
        <c:gapWidth val="219"/>
        <c:axId val="635975040"/>
        <c:axId val="635969136"/>
      </c:barChart>
      <c:lineChart>
        <c:grouping val="standard"/>
        <c:varyColors val="0"/>
        <c:dLbls>
          <c:showLegendKey val="0"/>
          <c:showVal val="0"/>
          <c:showCatName val="0"/>
          <c:showSerName val="0"/>
          <c:showPercent val="0"/>
          <c:showBubbleSize val="0"/>
        </c:dLbls>
        <c:marker val="1"/>
        <c:smooth val="0"/>
        <c:axId val="1090291528"/>
        <c:axId val="1090296448"/>
        <c:extLst>
          <c:ext xmlns:c15="http://schemas.microsoft.com/office/drawing/2012/chart" uri="{02D57815-91ED-43cb-92C2-25804820EDAC}">
            <c15:filteredLineSeries>
              <c15:ser>
                <c:idx val="2"/>
                <c:order val="2"/>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'3.3. ábra'!$D$16:$G$16</c15:sqref>
                        </c15:formulaRef>
                      </c:ext>
                    </c:extLst>
                    <c:numCache>
                      <c:formatCode>General</c:formatCode>
                      <c:ptCount val="4"/>
                    </c:numCache>
                  </c:numRef>
                </c:val>
                <c:smooth val="0"/>
                <c:extLst>
                  <c:ext xmlns:c16="http://schemas.microsoft.com/office/drawing/2014/chart" uri="{C3380CC4-5D6E-409C-BE32-E72D297353CC}">
                    <c16:uniqueId val="{00000003-6E9D-4DDB-ADB4-C89AC76ED929}"/>
                  </c:ext>
                </c:extLst>
              </c15:ser>
            </c15:filteredLineSeries>
          </c:ext>
        </c:extLst>
      </c:lineChart>
      <c:catAx>
        <c:axId val="635975040"/>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35969136"/>
        <c:crosses val="autoZero"/>
        <c:auto val="1"/>
        <c:lblAlgn val="ctr"/>
        <c:lblOffset val="100"/>
        <c:noMultiLvlLbl val="0"/>
      </c:catAx>
      <c:valAx>
        <c:axId val="635969136"/>
        <c:scaling>
          <c:orientation val="minMax"/>
        </c:scaling>
        <c:delete val="0"/>
        <c:axPos val="l"/>
        <c:majorGridlines>
          <c:spPr>
            <a:ln w="6350"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35975040"/>
        <c:crosses val="autoZero"/>
        <c:crossBetween val="between"/>
      </c:valAx>
      <c:valAx>
        <c:axId val="1090296448"/>
        <c:scaling>
          <c:orientation val="minMax"/>
          <c:max val="40"/>
          <c:min val="-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90291528"/>
        <c:crosses val="max"/>
        <c:crossBetween val="between"/>
      </c:valAx>
      <c:catAx>
        <c:axId val="1090291528"/>
        <c:scaling>
          <c:orientation val="minMax"/>
        </c:scaling>
        <c:delete val="1"/>
        <c:axPos val="b"/>
        <c:majorTickMark val="out"/>
        <c:minorTickMark val="none"/>
        <c:tickLblPos val="nextTo"/>
        <c:crossAx val="10902964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16005918126899"/>
          <c:y val="5.5599439061797283E-2"/>
          <c:w val="0.80393876662111197"/>
          <c:h val="0.62064506417547716"/>
        </c:manualLayout>
      </c:layout>
      <c:barChart>
        <c:barDir val="col"/>
        <c:grouping val="stacked"/>
        <c:varyColors val="0"/>
        <c:ser>
          <c:idx val="0"/>
          <c:order val="0"/>
          <c:tx>
            <c:strRef>
              <c:f>'3.4. ábra'!$F$12</c:f>
              <c:strCache>
                <c:ptCount val="1"/>
                <c:pt idx="0">
                  <c:v>AA++</c:v>
                </c:pt>
              </c:strCache>
            </c:strRef>
          </c:tx>
          <c:spPr>
            <a:solidFill>
              <a:schemeClr val="accent6">
                <a:lumMod val="75000"/>
              </a:schemeClr>
            </a:solidFill>
            <a:ln>
              <a:noFill/>
            </a:ln>
            <a:effectLst/>
          </c:spPr>
          <c:invertIfNegative val="0"/>
          <c:cat>
            <c:multiLvlStrRef>
              <c:f>'3.4. ábra'!$D$13:$E$30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 ábra'!$F$13:$F$30</c:f>
              <c:numCache>
                <c:formatCode>General</c:formatCode>
                <c:ptCount val="18"/>
                <c:pt idx="0">
                  <c:v>227</c:v>
                </c:pt>
                <c:pt idx="1">
                  <c:v>269</c:v>
                </c:pt>
                <c:pt idx="2">
                  <c:v>416</c:v>
                </c:pt>
                <c:pt idx="3">
                  <c:v>374</c:v>
                </c:pt>
                <c:pt idx="4">
                  <c:v>740</c:v>
                </c:pt>
                <c:pt idx="5">
                  <c:v>470</c:v>
                </c:pt>
                <c:pt idx="6">
                  <c:v>227</c:v>
                </c:pt>
                <c:pt idx="7">
                  <c:v>175</c:v>
                </c:pt>
                <c:pt idx="8">
                  <c:v>184</c:v>
                </c:pt>
                <c:pt idx="9">
                  <c:v>261</c:v>
                </c:pt>
                <c:pt idx="10">
                  <c:v>459</c:v>
                </c:pt>
                <c:pt idx="11">
                  <c:v>373</c:v>
                </c:pt>
                <c:pt idx="12">
                  <c:v>0</c:v>
                </c:pt>
                <c:pt idx="13">
                  <c:v>94</c:v>
                </c:pt>
                <c:pt idx="14">
                  <c:v>232</c:v>
                </c:pt>
                <c:pt idx="15">
                  <c:v>113</c:v>
                </c:pt>
                <c:pt idx="16">
                  <c:v>281</c:v>
                </c:pt>
                <c:pt idx="17">
                  <c:v>97</c:v>
                </c:pt>
              </c:numCache>
            </c:numRef>
          </c:val>
          <c:extLst>
            <c:ext xmlns:c16="http://schemas.microsoft.com/office/drawing/2014/chart" uri="{C3380CC4-5D6E-409C-BE32-E72D297353CC}">
              <c16:uniqueId val="{00000000-ECC0-4FFE-BF71-984270DC51F6}"/>
            </c:ext>
          </c:extLst>
        </c:ser>
        <c:ser>
          <c:idx val="1"/>
          <c:order val="1"/>
          <c:tx>
            <c:strRef>
              <c:f>'3.4. ábra'!$G$12</c:f>
              <c:strCache>
                <c:ptCount val="1"/>
                <c:pt idx="0">
                  <c:v>AA+</c:v>
                </c:pt>
              </c:strCache>
            </c:strRef>
          </c:tx>
          <c:spPr>
            <a:solidFill>
              <a:srgbClr val="00B050"/>
            </a:solidFill>
            <a:ln>
              <a:noFill/>
            </a:ln>
            <a:effectLst/>
          </c:spPr>
          <c:invertIfNegative val="0"/>
          <c:cat>
            <c:multiLvlStrRef>
              <c:f>'3.4. ábra'!$D$13:$E$30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 ábra'!$G$13:$G$30</c:f>
              <c:numCache>
                <c:formatCode>General</c:formatCode>
                <c:ptCount val="18"/>
                <c:pt idx="0">
                  <c:v>297</c:v>
                </c:pt>
                <c:pt idx="1">
                  <c:v>529</c:v>
                </c:pt>
                <c:pt idx="2">
                  <c:v>645</c:v>
                </c:pt>
                <c:pt idx="3">
                  <c:v>492</c:v>
                </c:pt>
                <c:pt idx="4">
                  <c:v>702</c:v>
                </c:pt>
                <c:pt idx="5">
                  <c:v>660</c:v>
                </c:pt>
                <c:pt idx="6">
                  <c:v>297</c:v>
                </c:pt>
                <c:pt idx="7">
                  <c:v>361</c:v>
                </c:pt>
                <c:pt idx="8">
                  <c:v>445</c:v>
                </c:pt>
                <c:pt idx="9">
                  <c:v>267</c:v>
                </c:pt>
                <c:pt idx="10">
                  <c:v>446</c:v>
                </c:pt>
                <c:pt idx="11">
                  <c:v>421</c:v>
                </c:pt>
                <c:pt idx="12">
                  <c:v>0</c:v>
                </c:pt>
                <c:pt idx="13">
                  <c:v>168</c:v>
                </c:pt>
                <c:pt idx="14">
                  <c:v>200</c:v>
                </c:pt>
                <c:pt idx="15">
                  <c:v>225</c:v>
                </c:pt>
                <c:pt idx="16">
                  <c:v>256</c:v>
                </c:pt>
                <c:pt idx="17">
                  <c:v>239</c:v>
                </c:pt>
              </c:numCache>
            </c:numRef>
          </c:val>
          <c:extLst>
            <c:ext xmlns:c16="http://schemas.microsoft.com/office/drawing/2014/chart" uri="{C3380CC4-5D6E-409C-BE32-E72D297353CC}">
              <c16:uniqueId val="{00000001-ECC0-4FFE-BF71-984270DC51F6}"/>
            </c:ext>
          </c:extLst>
        </c:ser>
        <c:ser>
          <c:idx val="2"/>
          <c:order val="2"/>
          <c:tx>
            <c:strRef>
              <c:f>'3.4. ábra'!$H$12</c:f>
              <c:strCache>
                <c:ptCount val="1"/>
                <c:pt idx="0">
                  <c:v>AA</c:v>
                </c:pt>
              </c:strCache>
            </c:strRef>
          </c:tx>
          <c:spPr>
            <a:solidFill>
              <a:srgbClr val="92D050"/>
            </a:solidFill>
            <a:ln>
              <a:noFill/>
            </a:ln>
            <a:effectLst/>
          </c:spPr>
          <c:invertIfNegative val="0"/>
          <c:cat>
            <c:multiLvlStrRef>
              <c:f>'3.4. ábra'!$D$13:$E$30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 ábra'!$H$13:$H$30</c:f>
              <c:numCache>
                <c:formatCode>General</c:formatCode>
                <c:ptCount val="18"/>
                <c:pt idx="0">
                  <c:v>196</c:v>
                </c:pt>
                <c:pt idx="1">
                  <c:v>407</c:v>
                </c:pt>
                <c:pt idx="2">
                  <c:v>378</c:v>
                </c:pt>
                <c:pt idx="3">
                  <c:v>379</c:v>
                </c:pt>
                <c:pt idx="4">
                  <c:v>482</c:v>
                </c:pt>
                <c:pt idx="5">
                  <c:v>504</c:v>
                </c:pt>
                <c:pt idx="6">
                  <c:v>196</c:v>
                </c:pt>
                <c:pt idx="7">
                  <c:v>310</c:v>
                </c:pt>
                <c:pt idx="8">
                  <c:v>242</c:v>
                </c:pt>
                <c:pt idx="9">
                  <c:v>223</c:v>
                </c:pt>
                <c:pt idx="10">
                  <c:v>348</c:v>
                </c:pt>
                <c:pt idx="11">
                  <c:v>326</c:v>
                </c:pt>
                <c:pt idx="12">
                  <c:v>0</c:v>
                </c:pt>
                <c:pt idx="13">
                  <c:v>97</c:v>
                </c:pt>
                <c:pt idx="14">
                  <c:v>136</c:v>
                </c:pt>
                <c:pt idx="15">
                  <c:v>156</c:v>
                </c:pt>
                <c:pt idx="16">
                  <c:v>134</c:v>
                </c:pt>
                <c:pt idx="17">
                  <c:v>178</c:v>
                </c:pt>
              </c:numCache>
            </c:numRef>
          </c:val>
          <c:extLst>
            <c:ext xmlns:c16="http://schemas.microsoft.com/office/drawing/2014/chart" uri="{C3380CC4-5D6E-409C-BE32-E72D297353CC}">
              <c16:uniqueId val="{00000002-ECC0-4FFE-BF71-984270DC51F6}"/>
            </c:ext>
          </c:extLst>
        </c:ser>
        <c:ser>
          <c:idx val="3"/>
          <c:order val="3"/>
          <c:tx>
            <c:strRef>
              <c:f>'3.4. ábra'!$I$12</c:f>
              <c:strCache>
                <c:ptCount val="1"/>
                <c:pt idx="0">
                  <c:v>BB</c:v>
                </c:pt>
              </c:strCache>
            </c:strRef>
          </c:tx>
          <c:spPr>
            <a:solidFill>
              <a:schemeClr val="accent6">
                <a:lumMod val="60000"/>
                <a:lumOff val="40000"/>
              </a:schemeClr>
            </a:solidFill>
            <a:ln>
              <a:solidFill>
                <a:sysClr val="windowText" lastClr="000000">
                  <a:lumMod val="100000"/>
                </a:sysClr>
              </a:solidFill>
            </a:ln>
            <a:effectLst/>
          </c:spPr>
          <c:invertIfNegative val="0"/>
          <c:cat>
            <c:multiLvlStrRef>
              <c:f>'3.4. ábra'!$D$13:$E$30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 ábra'!$I$13:$I$30</c:f>
              <c:numCache>
                <c:formatCode>General</c:formatCode>
                <c:ptCount val="18"/>
                <c:pt idx="0">
                  <c:v>528</c:v>
                </c:pt>
                <c:pt idx="1">
                  <c:v>1562</c:v>
                </c:pt>
                <c:pt idx="2">
                  <c:v>2166</c:v>
                </c:pt>
                <c:pt idx="3">
                  <c:v>3621</c:v>
                </c:pt>
                <c:pt idx="4">
                  <c:v>5146</c:v>
                </c:pt>
                <c:pt idx="5">
                  <c:v>7903</c:v>
                </c:pt>
                <c:pt idx="6">
                  <c:v>422</c:v>
                </c:pt>
                <c:pt idx="7">
                  <c:v>1238</c:v>
                </c:pt>
                <c:pt idx="8">
                  <c:v>1711</c:v>
                </c:pt>
                <c:pt idx="9">
                  <c:v>2920</c:v>
                </c:pt>
                <c:pt idx="10">
                  <c:v>3976</c:v>
                </c:pt>
                <c:pt idx="11">
                  <c:v>6195</c:v>
                </c:pt>
                <c:pt idx="12">
                  <c:v>106</c:v>
                </c:pt>
                <c:pt idx="13">
                  <c:v>324</c:v>
                </c:pt>
                <c:pt idx="14">
                  <c:v>455</c:v>
                </c:pt>
                <c:pt idx="15">
                  <c:v>701</c:v>
                </c:pt>
                <c:pt idx="16">
                  <c:v>1170</c:v>
                </c:pt>
                <c:pt idx="17">
                  <c:v>1708</c:v>
                </c:pt>
              </c:numCache>
            </c:numRef>
          </c:val>
          <c:extLst>
            <c:ext xmlns:c16="http://schemas.microsoft.com/office/drawing/2014/chart" uri="{C3380CC4-5D6E-409C-BE32-E72D297353CC}">
              <c16:uniqueId val="{00000003-ECC0-4FFE-BF71-984270DC51F6}"/>
            </c:ext>
          </c:extLst>
        </c:ser>
        <c:ser>
          <c:idx val="4"/>
          <c:order val="4"/>
          <c:tx>
            <c:strRef>
              <c:f>'3.4. ábra'!$J$12</c:f>
              <c:strCache>
                <c:ptCount val="1"/>
                <c:pt idx="0">
                  <c:v>CC</c:v>
                </c:pt>
              </c:strCache>
            </c:strRef>
          </c:tx>
          <c:spPr>
            <a:solidFill>
              <a:srgbClr val="FFFF00"/>
            </a:solidFill>
            <a:ln>
              <a:solidFill>
                <a:sysClr val="windowText" lastClr="000000">
                  <a:lumMod val="100000"/>
                </a:sysClr>
              </a:solidFill>
            </a:ln>
            <a:effectLst/>
          </c:spPr>
          <c:invertIfNegative val="0"/>
          <c:cat>
            <c:multiLvlStrRef>
              <c:f>'3.4. ábra'!$D$13:$E$30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 ábra'!$J$13:$J$30</c:f>
              <c:numCache>
                <c:formatCode>General</c:formatCode>
                <c:ptCount val="18"/>
                <c:pt idx="0">
                  <c:v>26001</c:v>
                </c:pt>
                <c:pt idx="1">
                  <c:v>28273</c:v>
                </c:pt>
                <c:pt idx="2">
                  <c:v>30787</c:v>
                </c:pt>
                <c:pt idx="3">
                  <c:v>33541</c:v>
                </c:pt>
                <c:pt idx="4">
                  <c:v>40449</c:v>
                </c:pt>
                <c:pt idx="5">
                  <c:v>27928</c:v>
                </c:pt>
                <c:pt idx="6">
                  <c:v>16688</c:v>
                </c:pt>
                <c:pt idx="7">
                  <c:v>18902</c:v>
                </c:pt>
                <c:pt idx="8">
                  <c:v>21392</c:v>
                </c:pt>
                <c:pt idx="9">
                  <c:v>23659</c:v>
                </c:pt>
                <c:pt idx="10">
                  <c:v>30363</c:v>
                </c:pt>
                <c:pt idx="11">
                  <c:v>19441</c:v>
                </c:pt>
                <c:pt idx="12">
                  <c:v>9313</c:v>
                </c:pt>
                <c:pt idx="13">
                  <c:v>9371</c:v>
                </c:pt>
                <c:pt idx="14">
                  <c:v>9395</c:v>
                </c:pt>
                <c:pt idx="15">
                  <c:v>9882</c:v>
                </c:pt>
                <c:pt idx="16">
                  <c:v>10086</c:v>
                </c:pt>
                <c:pt idx="17">
                  <c:v>8487</c:v>
                </c:pt>
              </c:numCache>
            </c:numRef>
          </c:val>
          <c:extLst>
            <c:ext xmlns:c16="http://schemas.microsoft.com/office/drawing/2014/chart" uri="{C3380CC4-5D6E-409C-BE32-E72D297353CC}">
              <c16:uniqueId val="{00000004-ECC0-4FFE-BF71-984270DC51F6}"/>
            </c:ext>
          </c:extLst>
        </c:ser>
        <c:ser>
          <c:idx val="5"/>
          <c:order val="5"/>
          <c:tx>
            <c:strRef>
              <c:f>'3.4. ábra'!$K$12</c:f>
              <c:strCache>
                <c:ptCount val="1"/>
                <c:pt idx="0">
                  <c:v>DD</c:v>
                </c:pt>
              </c:strCache>
            </c:strRef>
          </c:tx>
          <c:spPr>
            <a:solidFill>
              <a:schemeClr val="accent4">
                <a:lumMod val="40000"/>
                <a:lumOff val="60000"/>
              </a:schemeClr>
            </a:solidFill>
            <a:ln>
              <a:solidFill>
                <a:sysClr val="windowText" lastClr="000000">
                  <a:lumMod val="100000"/>
                </a:sysClr>
              </a:solidFill>
            </a:ln>
            <a:effectLst/>
          </c:spPr>
          <c:invertIfNegative val="0"/>
          <c:cat>
            <c:multiLvlStrRef>
              <c:f>'3.4. ábra'!$D$13:$E$30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 ábra'!$K$13:$K$30</c:f>
              <c:numCache>
                <c:formatCode>General</c:formatCode>
                <c:ptCount val="18"/>
                <c:pt idx="0">
                  <c:v>17698</c:v>
                </c:pt>
                <c:pt idx="1">
                  <c:v>18684</c:v>
                </c:pt>
                <c:pt idx="2">
                  <c:v>18515</c:v>
                </c:pt>
                <c:pt idx="3">
                  <c:v>17186</c:v>
                </c:pt>
                <c:pt idx="4">
                  <c:v>15936</c:v>
                </c:pt>
                <c:pt idx="5">
                  <c:v>15868</c:v>
                </c:pt>
                <c:pt idx="6">
                  <c:v>12009</c:v>
                </c:pt>
                <c:pt idx="7">
                  <c:v>12978</c:v>
                </c:pt>
                <c:pt idx="8">
                  <c:v>13201</c:v>
                </c:pt>
                <c:pt idx="9">
                  <c:v>12588</c:v>
                </c:pt>
                <c:pt idx="10">
                  <c:v>12390</c:v>
                </c:pt>
                <c:pt idx="11">
                  <c:v>11067</c:v>
                </c:pt>
                <c:pt idx="12">
                  <c:v>5689</c:v>
                </c:pt>
                <c:pt idx="13">
                  <c:v>5706</c:v>
                </c:pt>
                <c:pt idx="14">
                  <c:v>5314</c:v>
                </c:pt>
                <c:pt idx="15">
                  <c:v>4598</c:v>
                </c:pt>
                <c:pt idx="16">
                  <c:v>3546</c:v>
                </c:pt>
                <c:pt idx="17">
                  <c:v>4801</c:v>
                </c:pt>
              </c:numCache>
            </c:numRef>
          </c:val>
          <c:extLst>
            <c:ext xmlns:c16="http://schemas.microsoft.com/office/drawing/2014/chart" uri="{C3380CC4-5D6E-409C-BE32-E72D297353CC}">
              <c16:uniqueId val="{00000005-ECC0-4FFE-BF71-984270DC51F6}"/>
            </c:ext>
          </c:extLst>
        </c:ser>
        <c:ser>
          <c:idx val="6"/>
          <c:order val="6"/>
          <c:tx>
            <c:strRef>
              <c:f>'3.4. ábra'!$L$12</c:f>
              <c:strCache>
                <c:ptCount val="1"/>
                <c:pt idx="0">
                  <c:v>EE</c:v>
                </c:pt>
              </c:strCache>
            </c:strRef>
          </c:tx>
          <c:spPr>
            <a:solidFill>
              <a:schemeClr val="accent4">
                <a:lumMod val="60000"/>
                <a:lumOff val="40000"/>
              </a:schemeClr>
            </a:solidFill>
            <a:ln>
              <a:solidFill>
                <a:sysClr val="windowText" lastClr="000000">
                  <a:lumMod val="100000"/>
                </a:sysClr>
              </a:solidFill>
            </a:ln>
            <a:effectLst/>
          </c:spPr>
          <c:invertIfNegative val="0"/>
          <c:cat>
            <c:multiLvlStrRef>
              <c:f>'3.4. ábra'!$D$13:$E$30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 ábra'!$L$13:$L$30</c:f>
              <c:numCache>
                <c:formatCode>General</c:formatCode>
                <c:ptCount val="18"/>
                <c:pt idx="0">
                  <c:v>18437</c:v>
                </c:pt>
                <c:pt idx="1">
                  <c:v>20208</c:v>
                </c:pt>
                <c:pt idx="2">
                  <c:v>19889</c:v>
                </c:pt>
                <c:pt idx="3">
                  <c:v>18189</c:v>
                </c:pt>
                <c:pt idx="4">
                  <c:v>16089</c:v>
                </c:pt>
                <c:pt idx="5">
                  <c:v>16932</c:v>
                </c:pt>
                <c:pt idx="6">
                  <c:v>12157</c:v>
                </c:pt>
                <c:pt idx="7">
                  <c:v>13917</c:v>
                </c:pt>
                <c:pt idx="8">
                  <c:v>14324</c:v>
                </c:pt>
                <c:pt idx="9">
                  <c:v>13538</c:v>
                </c:pt>
                <c:pt idx="10">
                  <c:v>12459</c:v>
                </c:pt>
                <c:pt idx="11">
                  <c:v>12359</c:v>
                </c:pt>
                <c:pt idx="12">
                  <c:v>6280</c:v>
                </c:pt>
                <c:pt idx="13">
                  <c:v>6291</c:v>
                </c:pt>
                <c:pt idx="14">
                  <c:v>5565</c:v>
                </c:pt>
                <c:pt idx="15">
                  <c:v>4651</c:v>
                </c:pt>
                <c:pt idx="16">
                  <c:v>3630</c:v>
                </c:pt>
                <c:pt idx="17">
                  <c:v>4573</c:v>
                </c:pt>
              </c:numCache>
            </c:numRef>
          </c:val>
          <c:extLst>
            <c:ext xmlns:c16="http://schemas.microsoft.com/office/drawing/2014/chart" uri="{C3380CC4-5D6E-409C-BE32-E72D297353CC}">
              <c16:uniqueId val="{00000006-ECC0-4FFE-BF71-984270DC51F6}"/>
            </c:ext>
          </c:extLst>
        </c:ser>
        <c:ser>
          <c:idx val="7"/>
          <c:order val="7"/>
          <c:tx>
            <c:strRef>
              <c:f>'3.4. ábra'!$M$12</c:f>
              <c:strCache>
                <c:ptCount val="1"/>
                <c:pt idx="0">
                  <c:v>FF</c:v>
                </c:pt>
              </c:strCache>
            </c:strRef>
          </c:tx>
          <c:spPr>
            <a:solidFill>
              <a:schemeClr val="accent5">
                <a:lumMod val="75000"/>
              </a:schemeClr>
            </a:solidFill>
            <a:ln>
              <a:solidFill>
                <a:sysClr val="windowText" lastClr="000000">
                  <a:lumMod val="100000"/>
                </a:sysClr>
              </a:solidFill>
            </a:ln>
            <a:effectLst/>
          </c:spPr>
          <c:invertIfNegative val="0"/>
          <c:cat>
            <c:multiLvlStrRef>
              <c:f>'3.4. ábra'!$D$13:$E$30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 ábra'!$M$13:$M$30</c:f>
              <c:numCache>
                <c:formatCode>General</c:formatCode>
                <c:ptCount val="18"/>
                <c:pt idx="0">
                  <c:v>18014</c:v>
                </c:pt>
                <c:pt idx="1">
                  <c:v>18807</c:v>
                </c:pt>
                <c:pt idx="2">
                  <c:v>19349</c:v>
                </c:pt>
                <c:pt idx="3">
                  <c:v>17682</c:v>
                </c:pt>
                <c:pt idx="4">
                  <c:v>15361</c:v>
                </c:pt>
                <c:pt idx="5">
                  <c:v>16798</c:v>
                </c:pt>
                <c:pt idx="6">
                  <c:v>11456</c:v>
                </c:pt>
                <c:pt idx="7">
                  <c:v>12649</c:v>
                </c:pt>
                <c:pt idx="8">
                  <c:v>13697</c:v>
                </c:pt>
                <c:pt idx="9">
                  <c:v>12987</c:v>
                </c:pt>
                <c:pt idx="10">
                  <c:v>12039</c:v>
                </c:pt>
                <c:pt idx="11">
                  <c:v>12262</c:v>
                </c:pt>
                <c:pt idx="12">
                  <c:v>6558</c:v>
                </c:pt>
                <c:pt idx="13">
                  <c:v>6158</c:v>
                </c:pt>
                <c:pt idx="14">
                  <c:v>5652</c:v>
                </c:pt>
                <c:pt idx="15">
                  <c:v>4695</c:v>
                </c:pt>
                <c:pt idx="16">
                  <c:v>3322</c:v>
                </c:pt>
                <c:pt idx="17">
                  <c:v>4536</c:v>
                </c:pt>
              </c:numCache>
            </c:numRef>
          </c:val>
          <c:extLst>
            <c:ext xmlns:c16="http://schemas.microsoft.com/office/drawing/2014/chart" uri="{C3380CC4-5D6E-409C-BE32-E72D297353CC}">
              <c16:uniqueId val="{00000007-ECC0-4FFE-BF71-984270DC51F6}"/>
            </c:ext>
          </c:extLst>
        </c:ser>
        <c:ser>
          <c:idx val="8"/>
          <c:order val="8"/>
          <c:tx>
            <c:strRef>
              <c:f>'3.4. ábra'!$N$12</c:f>
              <c:strCache>
                <c:ptCount val="1"/>
                <c:pt idx="0">
                  <c:v>GG</c:v>
                </c:pt>
              </c:strCache>
            </c:strRef>
          </c:tx>
          <c:spPr>
            <a:solidFill>
              <a:schemeClr val="accent3">
                <a:lumMod val="40000"/>
                <a:lumOff val="60000"/>
              </a:schemeClr>
            </a:solidFill>
            <a:ln>
              <a:solidFill>
                <a:sysClr val="windowText" lastClr="000000">
                  <a:lumMod val="100000"/>
                </a:sysClr>
              </a:solidFill>
            </a:ln>
            <a:effectLst/>
          </c:spPr>
          <c:invertIfNegative val="0"/>
          <c:cat>
            <c:multiLvlStrRef>
              <c:f>'3.4. ábra'!$D$13:$E$30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 ábra'!$N$13:$N$30</c:f>
              <c:numCache>
                <c:formatCode>General</c:formatCode>
                <c:ptCount val="18"/>
                <c:pt idx="0">
                  <c:v>16121</c:v>
                </c:pt>
                <c:pt idx="1">
                  <c:v>17749</c:v>
                </c:pt>
                <c:pt idx="2">
                  <c:v>18383</c:v>
                </c:pt>
                <c:pt idx="3">
                  <c:v>16959</c:v>
                </c:pt>
                <c:pt idx="4">
                  <c:v>14487</c:v>
                </c:pt>
                <c:pt idx="5">
                  <c:v>16235</c:v>
                </c:pt>
                <c:pt idx="6">
                  <c:v>10886</c:v>
                </c:pt>
                <c:pt idx="7">
                  <c:v>12560</c:v>
                </c:pt>
                <c:pt idx="8">
                  <c:v>13457</c:v>
                </c:pt>
                <c:pt idx="9">
                  <c:v>13000</c:v>
                </c:pt>
                <c:pt idx="10">
                  <c:v>11751</c:v>
                </c:pt>
                <c:pt idx="11">
                  <c:v>12457</c:v>
                </c:pt>
                <c:pt idx="12">
                  <c:v>5235</c:v>
                </c:pt>
                <c:pt idx="13">
                  <c:v>5189</c:v>
                </c:pt>
                <c:pt idx="14">
                  <c:v>4926</c:v>
                </c:pt>
                <c:pt idx="15">
                  <c:v>3959</c:v>
                </c:pt>
                <c:pt idx="16">
                  <c:v>2736</c:v>
                </c:pt>
                <c:pt idx="17">
                  <c:v>3778</c:v>
                </c:pt>
              </c:numCache>
            </c:numRef>
          </c:val>
          <c:extLst>
            <c:ext xmlns:c16="http://schemas.microsoft.com/office/drawing/2014/chart" uri="{C3380CC4-5D6E-409C-BE32-E72D297353CC}">
              <c16:uniqueId val="{00000008-ECC0-4FFE-BF71-984270DC51F6}"/>
            </c:ext>
          </c:extLst>
        </c:ser>
        <c:ser>
          <c:idx val="9"/>
          <c:order val="9"/>
          <c:tx>
            <c:strRef>
              <c:f>'3.4. ábra'!$O$12</c:f>
              <c:strCache>
                <c:ptCount val="1"/>
                <c:pt idx="0">
                  <c:v>HH</c:v>
                </c:pt>
              </c:strCache>
            </c:strRef>
          </c:tx>
          <c:spPr>
            <a:solidFill>
              <a:schemeClr val="accent3">
                <a:lumMod val="60000"/>
                <a:lumOff val="40000"/>
              </a:schemeClr>
            </a:solidFill>
            <a:ln>
              <a:solidFill>
                <a:sysClr val="windowText" lastClr="000000">
                  <a:lumMod val="100000"/>
                </a:sysClr>
              </a:solidFill>
            </a:ln>
            <a:effectLst/>
          </c:spPr>
          <c:invertIfNegative val="0"/>
          <c:cat>
            <c:multiLvlStrRef>
              <c:f>'3.4. ábra'!$D$13:$E$30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 ábra'!$O$13:$O$30</c:f>
              <c:numCache>
                <c:formatCode>General</c:formatCode>
                <c:ptCount val="18"/>
                <c:pt idx="0">
                  <c:v>20419</c:v>
                </c:pt>
                <c:pt idx="1">
                  <c:v>21671</c:v>
                </c:pt>
                <c:pt idx="2">
                  <c:v>22674</c:v>
                </c:pt>
                <c:pt idx="3">
                  <c:v>21812</c:v>
                </c:pt>
                <c:pt idx="4">
                  <c:v>18110</c:v>
                </c:pt>
                <c:pt idx="5">
                  <c:v>21273</c:v>
                </c:pt>
                <c:pt idx="6">
                  <c:v>16019</c:v>
                </c:pt>
                <c:pt idx="7">
                  <c:v>17506</c:v>
                </c:pt>
                <c:pt idx="8">
                  <c:v>18653</c:v>
                </c:pt>
                <c:pt idx="9">
                  <c:v>18406</c:v>
                </c:pt>
                <c:pt idx="10">
                  <c:v>16014</c:v>
                </c:pt>
                <c:pt idx="11">
                  <c:v>18071</c:v>
                </c:pt>
                <c:pt idx="12">
                  <c:v>4400</c:v>
                </c:pt>
                <c:pt idx="13">
                  <c:v>4165</c:v>
                </c:pt>
                <c:pt idx="14">
                  <c:v>4021</c:v>
                </c:pt>
                <c:pt idx="15">
                  <c:v>3406</c:v>
                </c:pt>
                <c:pt idx="16">
                  <c:v>2096</c:v>
                </c:pt>
                <c:pt idx="17">
                  <c:v>3202</c:v>
                </c:pt>
              </c:numCache>
            </c:numRef>
          </c:val>
          <c:extLst>
            <c:ext xmlns:c16="http://schemas.microsoft.com/office/drawing/2014/chart" uri="{C3380CC4-5D6E-409C-BE32-E72D297353CC}">
              <c16:uniqueId val="{00000009-ECC0-4FFE-BF71-984270DC51F6}"/>
            </c:ext>
          </c:extLst>
        </c:ser>
        <c:ser>
          <c:idx val="10"/>
          <c:order val="10"/>
          <c:tx>
            <c:strRef>
              <c:f>'3.4. ábra'!$P$12</c:f>
              <c:strCache>
                <c:ptCount val="1"/>
                <c:pt idx="0">
                  <c:v>II</c:v>
                </c:pt>
              </c:strCache>
            </c:strRef>
          </c:tx>
          <c:spPr>
            <a:solidFill>
              <a:schemeClr val="accent3">
                <a:lumMod val="75000"/>
              </a:schemeClr>
            </a:solidFill>
            <a:ln>
              <a:solidFill>
                <a:sysClr val="windowText" lastClr="000000">
                  <a:lumMod val="100000"/>
                </a:sysClr>
              </a:solidFill>
            </a:ln>
            <a:effectLst/>
          </c:spPr>
          <c:invertIfNegative val="0"/>
          <c:cat>
            <c:multiLvlStrRef>
              <c:f>'3.4. ábra'!$D$13:$E$30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 ábra'!$P$13:$P$30</c:f>
              <c:numCache>
                <c:formatCode>General</c:formatCode>
                <c:ptCount val="18"/>
                <c:pt idx="0">
                  <c:v>15345</c:v>
                </c:pt>
                <c:pt idx="1">
                  <c:v>16248</c:v>
                </c:pt>
                <c:pt idx="2">
                  <c:v>17209</c:v>
                </c:pt>
                <c:pt idx="3">
                  <c:v>16186</c:v>
                </c:pt>
                <c:pt idx="4">
                  <c:v>13661</c:v>
                </c:pt>
                <c:pt idx="5">
                  <c:v>15784</c:v>
                </c:pt>
                <c:pt idx="6">
                  <c:v>13222</c:v>
                </c:pt>
                <c:pt idx="7">
                  <c:v>14309</c:v>
                </c:pt>
                <c:pt idx="8">
                  <c:v>15297</c:v>
                </c:pt>
                <c:pt idx="9">
                  <c:v>14622</c:v>
                </c:pt>
                <c:pt idx="10">
                  <c:v>12614</c:v>
                </c:pt>
                <c:pt idx="11">
                  <c:v>14263</c:v>
                </c:pt>
                <c:pt idx="12">
                  <c:v>2123</c:v>
                </c:pt>
                <c:pt idx="13">
                  <c:v>1939</c:v>
                </c:pt>
                <c:pt idx="14">
                  <c:v>1912</c:v>
                </c:pt>
                <c:pt idx="15">
                  <c:v>1564</c:v>
                </c:pt>
                <c:pt idx="16">
                  <c:v>1047</c:v>
                </c:pt>
                <c:pt idx="17">
                  <c:v>1521</c:v>
                </c:pt>
              </c:numCache>
            </c:numRef>
          </c:val>
          <c:extLst>
            <c:ext xmlns:c16="http://schemas.microsoft.com/office/drawing/2014/chart" uri="{C3380CC4-5D6E-409C-BE32-E72D297353CC}">
              <c16:uniqueId val="{0000000A-ECC0-4FFE-BF71-984270DC51F6}"/>
            </c:ext>
          </c:extLst>
        </c:ser>
        <c:ser>
          <c:idx val="11"/>
          <c:order val="11"/>
          <c:tx>
            <c:strRef>
              <c:f>'3.4. ábra'!$Q$12</c:f>
              <c:strCache>
                <c:ptCount val="1"/>
                <c:pt idx="0">
                  <c:v>JJ</c:v>
                </c:pt>
              </c:strCache>
            </c:strRef>
          </c:tx>
          <c:spPr>
            <a:solidFill>
              <a:schemeClr val="tx1"/>
            </a:solidFill>
            <a:ln>
              <a:solidFill>
                <a:sysClr val="windowText" lastClr="000000">
                  <a:lumMod val="100000"/>
                </a:sysClr>
              </a:solidFill>
            </a:ln>
            <a:effectLst/>
          </c:spPr>
          <c:invertIfNegative val="0"/>
          <c:cat>
            <c:multiLvlStrRef>
              <c:f>'3.4. ábra'!$D$13:$E$30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 ábra'!$Q$13:$Q$30</c:f>
              <c:numCache>
                <c:formatCode>General</c:formatCode>
                <c:ptCount val="18"/>
                <c:pt idx="0">
                  <c:v>7822</c:v>
                </c:pt>
                <c:pt idx="1">
                  <c:v>8313</c:v>
                </c:pt>
                <c:pt idx="2">
                  <c:v>8756</c:v>
                </c:pt>
                <c:pt idx="3">
                  <c:v>8126</c:v>
                </c:pt>
                <c:pt idx="4">
                  <c:v>6764</c:v>
                </c:pt>
                <c:pt idx="5">
                  <c:v>7755</c:v>
                </c:pt>
                <c:pt idx="6">
                  <c:v>6457</c:v>
                </c:pt>
                <c:pt idx="7">
                  <c:v>6901</c:v>
                </c:pt>
                <c:pt idx="8">
                  <c:v>7343</c:v>
                </c:pt>
                <c:pt idx="9">
                  <c:v>6957</c:v>
                </c:pt>
                <c:pt idx="10">
                  <c:v>6024</c:v>
                </c:pt>
                <c:pt idx="11">
                  <c:v>6723</c:v>
                </c:pt>
                <c:pt idx="12">
                  <c:v>1365</c:v>
                </c:pt>
                <c:pt idx="13">
                  <c:v>1412</c:v>
                </c:pt>
                <c:pt idx="14">
                  <c:v>1413</c:v>
                </c:pt>
                <c:pt idx="15">
                  <c:v>1169</c:v>
                </c:pt>
                <c:pt idx="16">
                  <c:v>740</c:v>
                </c:pt>
                <c:pt idx="17">
                  <c:v>1032</c:v>
                </c:pt>
              </c:numCache>
            </c:numRef>
          </c:val>
          <c:extLst>
            <c:ext xmlns:c16="http://schemas.microsoft.com/office/drawing/2014/chart" uri="{C3380CC4-5D6E-409C-BE32-E72D297353CC}">
              <c16:uniqueId val="{0000000B-ECC0-4FFE-BF71-984270DC51F6}"/>
            </c:ext>
          </c:extLst>
        </c:ser>
        <c:dLbls>
          <c:showLegendKey val="0"/>
          <c:showVal val="0"/>
          <c:showCatName val="0"/>
          <c:showSerName val="0"/>
          <c:showPercent val="0"/>
          <c:showBubbleSize val="0"/>
        </c:dLbls>
        <c:gapWidth val="40"/>
        <c:overlap val="100"/>
        <c:axId val="1195081664"/>
        <c:axId val="1195081008"/>
      </c:barChart>
      <c:lineChart>
        <c:grouping val="standard"/>
        <c:varyColors val="0"/>
        <c:ser>
          <c:idx val="12"/>
          <c:order val="12"/>
          <c:tx>
            <c:strRef>
              <c:f>'3.4. ábra'!$S$12</c:f>
              <c:strCache>
                <c:ptCount val="1"/>
                <c:pt idx="0">
                  <c:v>A legalább CC besorolású tanúsítványok aránya (jobb skála)</c:v>
                </c:pt>
              </c:strCache>
            </c:strRef>
          </c:tx>
          <c:spPr>
            <a:ln w="28575" cap="rnd">
              <a:solidFill>
                <a:schemeClr val="accent1">
                  <a:lumMod val="80000"/>
                  <a:lumOff val="20000"/>
                </a:schemeClr>
              </a:solidFill>
              <a:round/>
            </a:ln>
            <a:effectLst/>
          </c:spPr>
          <c:marker>
            <c:symbol val="diamond"/>
            <c:size val="11"/>
            <c:spPr>
              <a:solidFill>
                <a:schemeClr val="accent1">
                  <a:lumMod val="80000"/>
                  <a:lumOff val="20000"/>
                </a:schemeClr>
              </a:solidFill>
              <a:ln w="9525">
                <a:solidFill>
                  <a:sysClr val="windowText" lastClr="000000">
                    <a:lumMod val="100000"/>
                  </a:sysClr>
                </a:solidFill>
              </a:ln>
              <a:effectLst/>
            </c:spPr>
          </c:marker>
          <c:dPt>
            <c:idx val="6"/>
            <c:marker>
              <c:symbol val="diamond"/>
              <c:size val="11"/>
              <c:spPr>
                <a:solidFill>
                  <a:schemeClr val="accent1">
                    <a:lumMod val="80000"/>
                    <a:lumOff val="20000"/>
                  </a:schemeClr>
                </a:solidFill>
                <a:ln w="9525">
                  <a:solidFill>
                    <a:sysClr val="windowText" lastClr="000000">
                      <a:lumMod val="100000"/>
                    </a:sysClr>
                  </a:solidFill>
                </a:ln>
                <a:effectLst/>
              </c:spPr>
            </c:marker>
            <c:bubble3D val="0"/>
            <c:spPr>
              <a:ln w="28575" cap="rnd">
                <a:noFill/>
                <a:round/>
              </a:ln>
              <a:effectLst/>
            </c:spPr>
            <c:extLst>
              <c:ext xmlns:c16="http://schemas.microsoft.com/office/drawing/2014/chart" uri="{C3380CC4-5D6E-409C-BE32-E72D297353CC}">
                <c16:uniqueId val="{0000000D-ECC0-4FFE-BF71-984270DC51F6}"/>
              </c:ext>
            </c:extLst>
          </c:dPt>
          <c:dPt>
            <c:idx val="12"/>
            <c:marker>
              <c:symbol val="diamond"/>
              <c:size val="11"/>
              <c:spPr>
                <a:solidFill>
                  <a:schemeClr val="accent1">
                    <a:lumMod val="80000"/>
                    <a:lumOff val="20000"/>
                  </a:schemeClr>
                </a:solidFill>
                <a:ln w="9525">
                  <a:solidFill>
                    <a:sysClr val="windowText" lastClr="000000">
                      <a:lumMod val="100000"/>
                    </a:sysClr>
                  </a:solidFill>
                </a:ln>
                <a:effectLst/>
              </c:spPr>
            </c:marker>
            <c:bubble3D val="0"/>
            <c:spPr>
              <a:ln w="28575" cap="rnd">
                <a:noFill/>
                <a:round/>
              </a:ln>
              <a:effectLst/>
            </c:spPr>
            <c:extLst>
              <c:ext xmlns:c16="http://schemas.microsoft.com/office/drawing/2014/chart" uri="{C3380CC4-5D6E-409C-BE32-E72D297353CC}">
                <c16:uniqueId val="{0000000F-ECC0-4FFE-BF71-984270DC51F6}"/>
              </c:ext>
            </c:extLst>
          </c:dPt>
          <c:cat>
            <c:multiLvlStrRef>
              <c:f>'3.4. ábra'!$D$13:$E$29</c:f>
              <c:multiLvlStrCache>
                <c:ptCount val="17"/>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lvl>
                <c:lvl>
                  <c:pt idx="0">
                    <c:v>Országos</c:v>
                  </c:pt>
                  <c:pt idx="6">
                    <c:v>Vidék</c:v>
                  </c:pt>
                  <c:pt idx="12">
                    <c:v>Budapest</c:v>
                  </c:pt>
                </c:lvl>
              </c:multiLvlStrCache>
            </c:multiLvlStrRef>
          </c:cat>
          <c:val>
            <c:numRef>
              <c:f>'3.4. ábra'!$S$13:$S$30</c:f>
              <c:numCache>
                <c:formatCode>0.0</c:formatCode>
                <c:ptCount val="18"/>
                <c:pt idx="0">
                  <c:v>19.311151270330605</c:v>
                </c:pt>
                <c:pt idx="1">
                  <c:v>20.324777370350969</c:v>
                </c:pt>
                <c:pt idx="2">
                  <c:v>21.60749401571934</c:v>
                </c:pt>
                <c:pt idx="3">
                  <c:v>24.851339721896899</c:v>
                </c:pt>
                <c:pt idx="4">
                  <c:v>32.123277021774257</c:v>
                </c:pt>
                <c:pt idx="5">
                  <c:v>25.143704994915851</c:v>
                </c:pt>
                <c:pt idx="6">
                  <c:v>17.823583509936423</c:v>
                </c:pt>
                <c:pt idx="7">
                  <c:v>18.77001234280808</c:v>
                </c:pt>
                <c:pt idx="8">
                  <c:v>19.987327630767179</c:v>
                </c:pt>
                <c:pt idx="9">
                  <c:v>22.884080785075529</c:v>
                </c:pt>
                <c:pt idx="10">
                  <c:v>29.93867920560551</c:v>
                </c:pt>
                <c:pt idx="11">
                  <c:v>23.09389255804453</c:v>
                </c:pt>
                <c:pt idx="12">
                  <c:v>22.934573522608293</c:v>
                </c:pt>
                <c:pt idx="13">
                  <c:v>24.57349562496945</c:v>
                </c:pt>
                <c:pt idx="14">
                  <c:v>26.562300808240487</c:v>
                </c:pt>
                <c:pt idx="15">
                  <c:v>31.541330903499532</c:v>
                </c:pt>
                <c:pt idx="16">
                  <c:v>41.065280264426384</c:v>
                </c:pt>
                <c:pt idx="17">
                  <c:v>31.704659373229305</c:v>
                </c:pt>
              </c:numCache>
            </c:numRef>
          </c:val>
          <c:smooth val="0"/>
          <c:extLst>
            <c:ext xmlns:c16="http://schemas.microsoft.com/office/drawing/2014/chart" uri="{C3380CC4-5D6E-409C-BE32-E72D297353CC}">
              <c16:uniqueId val="{00000010-ECC0-4FFE-BF71-984270DC51F6}"/>
            </c:ext>
          </c:extLst>
        </c:ser>
        <c:ser>
          <c:idx val="13"/>
          <c:order val="13"/>
          <c:tx>
            <c:strRef>
              <c:f>'3.4. ábra'!$T$12</c:f>
              <c:strCache>
                <c:ptCount val="1"/>
                <c:pt idx="0">
                  <c:v>A legalább BB besorolású tanúsítványok aránya (jobb skála)</c:v>
                </c:pt>
              </c:strCache>
            </c:strRef>
          </c:tx>
          <c:spPr>
            <a:ln w="28575" cap="rnd">
              <a:solidFill>
                <a:schemeClr val="tx2">
                  <a:lumMod val="75000"/>
                  <a:lumOff val="25000"/>
                </a:schemeClr>
              </a:solidFill>
              <a:round/>
            </a:ln>
            <a:effectLst/>
          </c:spPr>
          <c:marker>
            <c:symbol val="circle"/>
            <c:size val="8"/>
            <c:spPr>
              <a:solidFill>
                <a:schemeClr val="tx2">
                  <a:lumMod val="75000"/>
                  <a:lumOff val="25000"/>
                </a:schemeClr>
              </a:solidFill>
              <a:ln w="9525">
                <a:noFill/>
              </a:ln>
              <a:effectLst/>
            </c:spPr>
          </c:marker>
          <c:dPt>
            <c:idx val="6"/>
            <c:marker>
              <c:symbol val="circle"/>
              <c:size val="8"/>
              <c:spPr>
                <a:solidFill>
                  <a:schemeClr val="tx2">
                    <a:lumMod val="75000"/>
                    <a:lumOff val="25000"/>
                  </a:schemeClr>
                </a:solidFill>
                <a:ln w="9525">
                  <a:noFill/>
                </a:ln>
                <a:effectLst/>
              </c:spPr>
            </c:marker>
            <c:bubble3D val="0"/>
            <c:spPr>
              <a:ln w="28575" cap="rnd">
                <a:noFill/>
                <a:round/>
              </a:ln>
              <a:effectLst/>
            </c:spPr>
            <c:extLst>
              <c:ext xmlns:c16="http://schemas.microsoft.com/office/drawing/2014/chart" uri="{C3380CC4-5D6E-409C-BE32-E72D297353CC}">
                <c16:uniqueId val="{00000012-ECC0-4FFE-BF71-984270DC51F6}"/>
              </c:ext>
            </c:extLst>
          </c:dPt>
          <c:dPt>
            <c:idx val="12"/>
            <c:marker>
              <c:symbol val="circle"/>
              <c:size val="8"/>
              <c:spPr>
                <a:solidFill>
                  <a:schemeClr val="tx2">
                    <a:lumMod val="75000"/>
                    <a:lumOff val="25000"/>
                  </a:schemeClr>
                </a:solidFill>
                <a:ln w="9525">
                  <a:noFill/>
                </a:ln>
                <a:effectLst/>
              </c:spPr>
            </c:marker>
            <c:bubble3D val="0"/>
            <c:spPr>
              <a:ln w="28575" cap="rnd">
                <a:noFill/>
                <a:round/>
              </a:ln>
              <a:effectLst/>
            </c:spPr>
            <c:extLst>
              <c:ext xmlns:c16="http://schemas.microsoft.com/office/drawing/2014/chart" uri="{C3380CC4-5D6E-409C-BE32-E72D297353CC}">
                <c16:uniqueId val="{00000014-ECC0-4FFE-BF71-984270DC51F6}"/>
              </c:ext>
            </c:extLst>
          </c:dPt>
          <c:val>
            <c:numRef>
              <c:f>'3.4. ábra'!$T$13:$T$30</c:f>
              <c:numCache>
                <c:formatCode>0.0</c:formatCode>
                <c:ptCount val="18"/>
                <c:pt idx="0">
                  <c:v>0.88444775167428513</c:v>
                </c:pt>
                <c:pt idx="1">
                  <c:v>1.8118124672603457</c:v>
                </c:pt>
                <c:pt idx="2">
                  <c:v>2.2649167226874916</c:v>
                </c:pt>
                <c:pt idx="3">
                  <c:v>3.1485567497266205</c:v>
                </c:pt>
                <c:pt idx="4">
                  <c:v>4.7793844261020642</c:v>
                </c:pt>
                <c:pt idx="5">
                  <c:v>5.6849073439996678</c:v>
                </c:pt>
                <c:pt idx="6">
                  <c:v>1.1415890279499381</c:v>
                </c:pt>
                <c:pt idx="7">
                  <c:v>1.8639429010965423</c:v>
                </c:pt>
                <c:pt idx="8">
                  <c:v>2.1526353525753255</c:v>
                </c:pt>
                <c:pt idx="9">
                  <c:v>3.0738185350169136</c:v>
                </c:pt>
                <c:pt idx="10">
                  <c:v>4.3984421658269053</c:v>
                </c:pt>
                <c:pt idx="11">
                  <c:v>5.806495540273712</c:v>
                </c:pt>
                <c:pt idx="12">
                  <c:v>0.25810221821812074</c:v>
                </c:pt>
                <c:pt idx="13">
                  <c:v>1.669355232927604</c:v>
                </c:pt>
                <c:pt idx="14">
                  <c:v>2.6082965758139771</c:v>
                </c:pt>
                <c:pt idx="15">
                  <c:v>3.4027164782596313</c:v>
                </c:pt>
                <c:pt idx="16">
                  <c:v>6.3386585869714924</c:v>
                </c:pt>
                <c:pt idx="17">
                  <c:v>5.2957329032820466</c:v>
                </c:pt>
              </c:numCache>
            </c:numRef>
          </c:val>
          <c:smooth val="0"/>
          <c:extLst>
            <c:ext xmlns:c16="http://schemas.microsoft.com/office/drawing/2014/chart" uri="{C3380CC4-5D6E-409C-BE32-E72D297353CC}">
              <c16:uniqueId val="{00000015-ECC0-4FFE-BF71-984270DC51F6}"/>
            </c:ext>
          </c:extLst>
        </c:ser>
        <c:dLbls>
          <c:showLegendKey val="0"/>
          <c:showVal val="0"/>
          <c:showCatName val="0"/>
          <c:showSerName val="0"/>
          <c:showPercent val="0"/>
          <c:showBubbleSize val="0"/>
        </c:dLbls>
        <c:marker val="1"/>
        <c:smooth val="0"/>
        <c:axId val="1257439504"/>
        <c:axId val="1257436224"/>
      </c:lineChart>
      <c:catAx>
        <c:axId val="11950816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95081008"/>
        <c:crosses val="autoZero"/>
        <c:auto val="1"/>
        <c:lblAlgn val="ctr"/>
        <c:lblOffset val="100"/>
        <c:noMultiLvlLbl val="0"/>
      </c:catAx>
      <c:valAx>
        <c:axId val="119508100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1255926299212079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95081664"/>
        <c:crosses val="autoZero"/>
        <c:crossBetween val="between"/>
        <c:majorUnit val="18000"/>
      </c:valAx>
      <c:valAx>
        <c:axId val="1257436224"/>
        <c:scaling>
          <c:orientation val="minMax"/>
          <c:max val="10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57439504"/>
        <c:crosses val="max"/>
        <c:crossBetween val="between"/>
      </c:valAx>
      <c:catAx>
        <c:axId val="1257439504"/>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791751855153878"/>
              <c:y val="1.0175504526854947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257436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2"/>
        <c:delete val="1"/>
      </c:legendEntry>
      <c:legendEntry>
        <c:idx val="13"/>
        <c:delete val="1"/>
      </c:legendEntry>
      <c:layout>
        <c:manualLayout>
          <c:xMode val="edge"/>
          <c:yMode val="edge"/>
          <c:x val="8.8557925296234657E-2"/>
          <c:y val="0.88728164086661654"/>
          <c:w val="0.84982529311901212"/>
          <c:h val="8.809316186299048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16005918126899"/>
          <c:y val="5.5599439061797283E-2"/>
          <c:w val="0.80393876662111197"/>
          <c:h val="0.62064506417547716"/>
        </c:manualLayout>
      </c:layout>
      <c:barChart>
        <c:barDir val="col"/>
        <c:grouping val="stacked"/>
        <c:varyColors val="0"/>
        <c:ser>
          <c:idx val="0"/>
          <c:order val="0"/>
          <c:tx>
            <c:strRef>
              <c:f>'3.4. ábra'!$F$12</c:f>
              <c:strCache>
                <c:ptCount val="1"/>
                <c:pt idx="0">
                  <c:v>AA++</c:v>
                </c:pt>
              </c:strCache>
            </c:strRef>
          </c:tx>
          <c:spPr>
            <a:solidFill>
              <a:schemeClr val="accent6">
                <a:lumMod val="75000"/>
              </a:schemeClr>
            </a:solidFill>
            <a:ln>
              <a:noFill/>
            </a:ln>
            <a:effectLst/>
          </c:spPr>
          <c:invertIfNegative val="0"/>
          <c:cat>
            <c:multiLvlStrRef>
              <c:f>'3.4. ábra'!$B$13:$C$30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 ábra'!$F$13:$F$30</c:f>
              <c:numCache>
                <c:formatCode>General</c:formatCode>
                <c:ptCount val="18"/>
                <c:pt idx="0">
                  <c:v>227</c:v>
                </c:pt>
                <c:pt idx="1">
                  <c:v>269</c:v>
                </c:pt>
                <c:pt idx="2">
                  <c:v>416</c:v>
                </c:pt>
                <c:pt idx="3">
                  <c:v>374</c:v>
                </c:pt>
                <c:pt idx="4">
                  <c:v>740</c:v>
                </c:pt>
                <c:pt idx="5">
                  <c:v>470</c:v>
                </c:pt>
                <c:pt idx="6">
                  <c:v>227</c:v>
                </c:pt>
                <c:pt idx="7">
                  <c:v>175</c:v>
                </c:pt>
                <c:pt idx="8">
                  <c:v>184</c:v>
                </c:pt>
                <c:pt idx="9">
                  <c:v>261</c:v>
                </c:pt>
                <c:pt idx="10">
                  <c:v>459</c:v>
                </c:pt>
                <c:pt idx="11">
                  <c:v>373</c:v>
                </c:pt>
                <c:pt idx="12">
                  <c:v>0</c:v>
                </c:pt>
                <c:pt idx="13">
                  <c:v>94</c:v>
                </c:pt>
                <c:pt idx="14">
                  <c:v>232</c:v>
                </c:pt>
                <c:pt idx="15">
                  <c:v>113</c:v>
                </c:pt>
                <c:pt idx="16">
                  <c:v>281</c:v>
                </c:pt>
                <c:pt idx="17">
                  <c:v>97</c:v>
                </c:pt>
              </c:numCache>
            </c:numRef>
          </c:val>
          <c:extLst>
            <c:ext xmlns:c16="http://schemas.microsoft.com/office/drawing/2014/chart" uri="{C3380CC4-5D6E-409C-BE32-E72D297353CC}">
              <c16:uniqueId val="{00000000-23CF-4B32-B9F3-C2BA3FBFD89E}"/>
            </c:ext>
          </c:extLst>
        </c:ser>
        <c:ser>
          <c:idx val="1"/>
          <c:order val="1"/>
          <c:tx>
            <c:strRef>
              <c:f>'3.4. ábra'!$G$12</c:f>
              <c:strCache>
                <c:ptCount val="1"/>
                <c:pt idx="0">
                  <c:v>AA+</c:v>
                </c:pt>
              </c:strCache>
            </c:strRef>
          </c:tx>
          <c:spPr>
            <a:solidFill>
              <a:srgbClr val="00B050"/>
            </a:solidFill>
            <a:ln>
              <a:noFill/>
            </a:ln>
            <a:effectLst/>
          </c:spPr>
          <c:invertIfNegative val="0"/>
          <c:cat>
            <c:multiLvlStrRef>
              <c:f>'3.4. ábra'!$B$13:$C$30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 ábra'!$G$13:$G$30</c:f>
              <c:numCache>
                <c:formatCode>General</c:formatCode>
                <c:ptCount val="18"/>
                <c:pt idx="0">
                  <c:v>297</c:v>
                </c:pt>
                <c:pt idx="1">
                  <c:v>529</c:v>
                </c:pt>
                <c:pt idx="2">
                  <c:v>645</c:v>
                </c:pt>
                <c:pt idx="3">
                  <c:v>492</c:v>
                </c:pt>
                <c:pt idx="4">
                  <c:v>702</c:v>
                </c:pt>
                <c:pt idx="5">
                  <c:v>660</c:v>
                </c:pt>
                <c:pt idx="6">
                  <c:v>297</c:v>
                </c:pt>
                <c:pt idx="7">
                  <c:v>361</c:v>
                </c:pt>
                <c:pt idx="8">
                  <c:v>445</c:v>
                </c:pt>
                <c:pt idx="9">
                  <c:v>267</c:v>
                </c:pt>
                <c:pt idx="10">
                  <c:v>446</c:v>
                </c:pt>
                <c:pt idx="11">
                  <c:v>421</c:v>
                </c:pt>
                <c:pt idx="12">
                  <c:v>0</c:v>
                </c:pt>
                <c:pt idx="13">
                  <c:v>168</c:v>
                </c:pt>
                <c:pt idx="14">
                  <c:v>200</c:v>
                </c:pt>
                <c:pt idx="15">
                  <c:v>225</c:v>
                </c:pt>
                <c:pt idx="16">
                  <c:v>256</c:v>
                </c:pt>
                <c:pt idx="17">
                  <c:v>239</c:v>
                </c:pt>
              </c:numCache>
            </c:numRef>
          </c:val>
          <c:extLst>
            <c:ext xmlns:c16="http://schemas.microsoft.com/office/drawing/2014/chart" uri="{C3380CC4-5D6E-409C-BE32-E72D297353CC}">
              <c16:uniqueId val="{00000001-23CF-4B32-B9F3-C2BA3FBFD89E}"/>
            </c:ext>
          </c:extLst>
        </c:ser>
        <c:ser>
          <c:idx val="2"/>
          <c:order val="2"/>
          <c:tx>
            <c:strRef>
              <c:f>'3.4. ábra'!$H$12</c:f>
              <c:strCache>
                <c:ptCount val="1"/>
                <c:pt idx="0">
                  <c:v>AA</c:v>
                </c:pt>
              </c:strCache>
            </c:strRef>
          </c:tx>
          <c:spPr>
            <a:solidFill>
              <a:srgbClr val="92D050"/>
            </a:solidFill>
            <a:ln>
              <a:noFill/>
            </a:ln>
            <a:effectLst/>
          </c:spPr>
          <c:invertIfNegative val="0"/>
          <c:cat>
            <c:multiLvlStrRef>
              <c:f>'3.4. ábra'!$B$13:$C$30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 ábra'!$H$13:$H$30</c:f>
              <c:numCache>
                <c:formatCode>General</c:formatCode>
                <c:ptCount val="18"/>
                <c:pt idx="0">
                  <c:v>196</c:v>
                </c:pt>
                <c:pt idx="1">
                  <c:v>407</c:v>
                </c:pt>
                <c:pt idx="2">
                  <c:v>378</c:v>
                </c:pt>
                <c:pt idx="3">
                  <c:v>379</c:v>
                </c:pt>
                <c:pt idx="4">
                  <c:v>482</c:v>
                </c:pt>
                <c:pt idx="5">
                  <c:v>504</c:v>
                </c:pt>
                <c:pt idx="6">
                  <c:v>196</c:v>
                </c:pt>
                <c:pt idx="7">
                  <c:v>310</c:v>
                </c:pt>
                <c:pt idx="8">
                  <c:v>242</c:v>
                </c:pt>
                <c:pt idx="9">
                  <c:v>223</c:v>
                </c:pt>
                <c:pt idx="10">
                  <c:v>348</c:v>
                </c:pt>
                <c:pt idx="11">
                  <c:v>326</c:v>
                </c:pt>
                <c:pt idx="12">
                  <c:v>0</c:v>
                </c:pt>
                <c:pt idx="13">
                  <c:v>97</c:v>
                </c:pt>
                <c:pt idx="14">
                  <c:v>136</c:v>
                </c:pt>
                <c:pt idx="15">
                  <c:v>156</c:v>
                </c:pt>
                <c:pt idx="16">
                  <c:v>134</c:v>
                </c:pt>
                <c:pt idx="17">
                  <c:v>178</c:v>
                </c:pt>
              </c:numCache>
            </c:numRef>
          </c:val>
          <c:extLst>
            <c:ext xmlns:c16="http://schemas.microsoft.com/office/drawing/2014/chart" uri="{C3380CC4-5D6E-409C-BE32-E72D297353CC}">
              <c16:uniqueId val="{00000002-23CF-4B32-B9F3-C2BA3FBFD89E}"/>
            </c:ext>
          </c:extLst>
        </c:ser>
        <c:ser>
          <c:idx val="3"/>
          <c:order val="3"/>
          <c:tx>
            <c:strRef>
              <c:f>'3.4. ábra'!$I$12</c:f>
              <c:strCache>
                <c:ptCount val="1"/>
                <c:pt idx="0">
                  <c:v>BB</c:v>
                </c:pt>
              </c:strCache>
            </c:strRef>
          </c:tx>
          <c:spPr>
            <a:solidFill>
              <a:schemeClr val="accent6">
                <a:lumMod val="60000"/>
                <a:lumOff val="40000"/>
              </a:schemeClr>
            </a:solidFill>
            <a:ln>
              <a:solidFill>
                <a:sysClr val="windowText" lastClr="000000">
                  <a:lumMod val="100000"/>
                </a:sysClr>
              </a:solidFill>
            </a:ln>
            <a:effectLst/>
          </c:spPr>
          <c:invertIfNegative val="0"/>
          <c:cat>
            <c:multiLvlStrRef>
              <c:f>'3.4. ábra'!$B$13:$C$30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 ábra'!$I$13:$I$30</c:f>
              <c:numCache>
                <c:formatCode>General</c:formatCode>
                <c:ptCount val="18"/>
                <c:pt idx="0">
                  <c:v>528</c:v>
                </c:pt>
                <c:pt idx="1">
                  <c:v>1562</c:v>
                </c:pt>
                <c:pt idx="2">
                  <c:v>2166</c:v>
                </c:pt>
                <c:pt idx="3">
                  <c:v>3621</c:v>
                </c:pt>
                <c:pt idx="4">
                  <c:v>5146</c:v>
                </c:pt>
                <c:pt idx="5">
                  <c:v>7903</c:v>
                </c:pt>
                <c:pt idx="6">
                  <c:v>422</c:v>
                </c:pt>
                <c:pt idx="7">
                  <c:v>1238</c:v>
                </c:pt>
                <c:pt idx="8">
                  <c:v>1711</c:v>
                </c:pt>
                <c:pt idx="9">
                  <c:v>2920</c:v>
                </c:pt>
                <c:pt idx="10">
                  <c:v>3976</c:v>
                </c:pt>
                <c:pt idx="11">
                  <c:v>6195</c:v>
                </c:pt>
                <c:pt idx="12">
                  <c:v>106</c:v>
                </c:pt>
                <c:pt idx="13">
                  <c:v>324</c:v>
                </c:pt>
                <c:pt idx="14">
                  <c:v>455</c:v>
                </c:pt>
                <c:pt idx="15">
                  <c:v>701</c:v>
                </c:pt>
                <c:pt idx="16">
                  <c:v>1170</c:v>
                </c:pt>
                <c:pt idx="17">
                  <c:v>1708</c:v>
                </c:pt>
              </c:numCache>
            </c:numRef>
          </c:val>
          <c:extLst>
            <c:ext xmlns:c16="http://schemas.microsoft.com/office/drawing/2014/chart" uri="{C3380CC4-5D6E-409C-BE32-E72D297353CC}">
              <c16:uniqueId val="{00000003-23CF-4B32-B9F3-C2BA3FBFD89E}"/>
            </c:ext>
          </c:extLst>
        </c:ser>
        <c:ser>
          <c:idx val="4"/>
          <c:order val="4"/>
          <c:tx>
            <c:strRef>
              <c:f>'3.4. ábra'!$J$12</c:f>
              <c:strCache>
                <c:ptCount val="1"/>
                <c:pt idx="0">
                  <c:v>CC</c:v>
                </c:pt>
              </c:strCache>
            </c:strRef>
          </c:tx>
          <c:spPr>
            <a:solidFill>
              <a:srgbClr val="FFFF00"/>
            </a:solidFill>
            <a:ln>
              <a:solidFill>
                <a:sysClr val="windowText" lastClr="000000">
                  <a:lumMod val="100000"/>
                </a:sysClr>
              </a:solidFill>
            </a:ln>
            <a:effectLst/>
          </c:spPr>
          <c:invertIfNegative val="0"/>
          <c:cat>
            <c:multiLvlStrRef>
              <c:f>'3.4. ábra'!$B$13:$C$30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 ábra'!$J$13:$J$30</c:f>
              <c:numCache>
                <c:formatCode>General</c:formatCode>
                <c:ptCount val="18"/>
                <c:pt idx="0">
                  <c:v>26001</c:v>
                </c:pt>
                <c:pt idx="1">
                  <c:v>28273</c:v>
                </c:pt>
                <c:pt idx="2">
                  <c:v>30787</c:v>
                </c:pt>
                <c:pt idx="3">
                  <c:v>33541</c:v>
                </c:pt>
                <c:pt idx="4">
                  <c:v>40449</c:v>
                </c:pt>
                <c:pt idx="5">
                  <c:v>27928</c:v>
                </c:pt>
                <c:pt idx="6">
                  <c:v>16688</c:v>
                </c:pt>
                <c:pt idx="7">
                  <c:v>18902</c:v>
                </c:pt>
                <c:pt idx="8">
                  <c:v>21392</c:v>
                </c:pt>
                <c:pt idx="9">
                  <c:v>23659</c:v>
                </c:pt>
                <c:pt idx="10">
                  <c:v>30363</c:v>
                </c:pt>
                <c:pt idx="11">
                  <c:v>19441</c:v>
                </c:pt>
                <c:pt idx="12">
                  <c:v>9313</c:v>
                </c:pt>
                <c:pt idx="13">
                  <c:v>9371</c:v>
                </c:pt>
                <c:pt idx="14">
                  <c:v>9395</c:v>
                </c:pt>
                <c:pt idx="15">
                  <c:v>9882</c:v>
                </c:pt>
                <c:pt idx="16">
                  <c:v>10086</c:v>
                </c:pt>
                <c:pt idx="17">
                  <c:v>8487</c:v>
                </c:pt>
              </c:numCache>
            </c:numRef>
          </c:val>
          <c:extLst>
            <c:ext xmlns:c16="http://schemas.microsoft.com/office/drawing/2014/chart" uri="{C3380CC4-5D6E-409C-BE32-E72D297353CC}">
              <c16:uniqueId val="{00000004-23CF-4B32-B9F3-C2BA3FBFD89E}"/>
            </c:ext>
          </c:extLst>
        </c:ser>
        <c:ser>
          <c:idx val="5"/>
          <c:order val="5"/>
          <c:tx>
            <c:strRef>
              <c:f>'3.4. ábra'!$K$12</c:f>
              <c:strCache>
                <c:ptCount val="1"/>
                <c:pt idx="0">
                  <c:v>DD</c:v>
                </c:pt>
              </c:strCache>
            </c:strRef>
          </c:tx>
          <c:spPr>
            <a:solidFill>
              <a:schemeClr val="accent4">
                <a:lumMod val="40000"/>
                <a:lumOff val="60000"/>
              </a:schemeClr>
            </a:solidFill>
            <a:ln>
              <a:solidFill>
                <a:sysClr val="windowText" lastClr="000000">
                  <a:lumMod val="100000"/>
                </a:sysClr>
              </a:solidFill>
            </a:ln>
            <a:effectLst/>
          </c:spPr>
          <c:invertIfNegative val="0"/>
          <c:cat>
            <c:multiLvlStrRef>
              <c:f>'3.4. ábra'!$B$13:$C$30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 ábra'!$K$13:$K$30</c:f>
              <c:numCache>
                <c:formatCode>General</c:formatCode>
                <c:ptCount val="18"/>
                <c:pt idx="0">
                  <c:v>17698</c:v>
                </c:pt>
                <c:pt idx="1">
                  <c:v>18684</c:v>
                </c:pt>
                <c:pt idx="2">
                  <c:v>18515</c:v>
                </c:pt>
                <c:pt idx="3">
                  <c:v>17186</c:v>
                </c:pt>
                <c:pt idx="4">
                  <c:v>15936</c:v>
                </c:pt>
                <c:pt idx="5">
                  <c:v>15868</c:v>
                </c:pt>
                <c:pt idx="6">
                  <c:v>12009</c:v>
                </c:pt>
                <c:pt idx="7">
                  <c:v>12978</c:v>
                </c:pt>
                <c:pt idx="8">
                  <c:v>13201</c:v>
                </c:pt>
                <c:pt idx="9">
                  <c:v>12588</c:v>
                </c:pt>
                <c:pt idx="10">
                  <c:v>12390</c:v>
                </c:pt>
                <c:pt idx="11">
                  <c:v>11067</c:v>
                </c:pt>
                <c:pt idx="12">
                  <c:v>5689</c:v>
                </c:pt>
                <c:pt idx="13">
                  <c:v>5706</c:v>
                </c:pt>
                <c:pt idx="14">
                  <c:v>5314</c:v>
                </c:pt>
                <c:pt idx="15">
                  <c:v>4598</c:v>
                </c:pt>
                <c:pt idx="16">
                  <c:v>3546</c:v>
                </c:pt>
                <c:pt idx="17">
                  <c:v>4801</c:v>
                </c:pt>
              </c:numCache>
            </c:numRef>
          </c:val>
          <c:extLst>
            <c:ext xmlns:c16="http://schemas.microsoft.com/office/drawing/2014/chart" uri="{C3380CC4-5D6E-409C-BE32-E72D297353CC}">
              <c16:uniqueId val="{00000005-23CF-4B32-B9F3-C2BA3FBFD89E}"/>
            </c:ext>
          </c:extLst>
        </c:ser>
        <c:ser>
          <c:idx val="6"/>
          <c:order val="6"/>
          <c:tx>
            <c:strRef>
              <c:f>'3.4. ábra'!$L$12</c:f>
              <c:strCache>
                <c:ptCount val="1"/>
                <c:pt idx="0">
                  <c:v>EE</c:v>
                </c:pt>
              </c:strCache>
            </c:strRef>
          </c:tx>
          <c:spPr>
            <a:solidFill>
              <a:schemeClr val="accent4">
                <a:lumMod val="60000"/>
                <a:lumOff val="40000"/>
              </a:schemeClr>
            </a:solidFill>
            <a:ln>
              <a:solidFill>
                <a:sysClr val="windowText" lastClr="000000">
                  <a:lumMod val="100000"/>
                </a:sysClr>
              </a:solidFill>
            </a:ln>
            <a:effectLst/>
          </c:spPr>
          <c:invertIfNegative val="0"/>
          <c:cat>
            <c:multiLvlStrRef>
              <c:f>'3.4. ábra'!$B$13:$C$30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 ábra'!$L$13:$L$30</c:f>
              <c:numCache>
                <c:formatCode>General</c:formatCode>
                <c:ptCount val="18"/>
                <c:pt idx="0">
                  <c:v>18437</c:v>
                </c:pt>
                <c:pt idx="1">
                  <c:v>20208</c:v>
                </c:pt>
                <c:pt idx="2">
                  <c:v>19889</c:v>
                </c:pt>
                <c:pt idx="3">
                  <c:v>18189</c:v>
                </c:pt>
                <c:pt idx="4">
                  <c:v>16089</c:v>
                </c:pt>
                <c:pt idx="5">
                  <c:v>16932</c:v>
                </c:pt>
                <c:pt idx="6">
                  <c:v>12157</c:v>
                </c:pt>
                <c:pt idx="7">
                  <c:v>13917</c:v>
                </c:pt>
                <c:pt idx="8">
                  <c:v>14324</c:v>
                </c:pt>
                <c:pt idx="9">
                  <c:v>13538</c:v>
                </c:pt>
                <c:pt idx="10">
                  <c:v>12459</c:v>
                </c:pt>
                <c:pt idx="11">
                  <c:v>12359</c:v>
                </c:pt>
                <c:pt idx="12">
                  <c:v>6280</c:v>
                </c:pt>
                <c:pt idx="13">
                  <c:v>6291</c:v>
                </c:pt>
                <c:pt idx="14">
                  <c:v>5565</c:v>
                </c:pt>
                <c:pt idx="15">
                  <c:v>4651</c:v>
                </c:pt>
                <c:pt idx="16">
                  <c:v>3630</c:v>
                </c:pt>
                <c:pt idx="17">
                  <c:v>4573</c:v>
                </c:pt>
              </c:numCache>
            </c:numRef>
          </c:val>
          <c:extLst>
            <c:ext xmlns:c16="http://schemas.microsoft.com/office/drawing/2014/chart" uri="{C3380CC4-5D6E-409C-BE32-E72D297353CC}">
              <c16:uniqueId val="{00000006-23CF-4B32-B9F3-C2BA3FBFD89E}"/>
            </c:ext>
          </c:extLst>
        </c:ser>
        <c:ser>
          <c:idx val="7"/>
          <c:order val="7"/>
          <c:tx>
            <c:strRef>
              <c:f>'3.4. ábra'!$M$12</c:f>
              <c:strCache>
                <c:ptCount val="1"/>
                <c:pt idx="0">
                  <c:v>FF</c:v>
                </c:pt>
              </c:strCache>
            </c:strRef>
          </c:tx>
          <c:spPr>
            <a:solidFill>
              <a:schemeClr val="accent5">
                <a:lumMod val="75000"/>
              </a:schemeClr>
            </a:solidFill>
            <a:ln>
              <a:solidFill>
                <a:sysClr val="windowText" lastClr="000000">
                  <a:lumMod val="100000"/>
                </a:sysClr>
              </a:solidFill>
            </a:ln>
            <a:effectLst/>
          </c:spPr>
          <c:invertIfNegative val="0"/>
          <c:cat>
            <c:multiLvlStrRef>
              <c:f>'3.4. ábra'!$B$13:$C$30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 ábra'!$M$13:$M$30</c:f>
              <c:numCache>
                <c:formatCode>General</c:formatCode>
                <c:ptCount val="18"/>
                <c:pt idx="0">
                  <c:v>18014</c:v>
                </c:pt>
                <c:pt idx="1">
                  <c:v>18807</c:v>
                </c:pt>
                <c:pt idx="2">
                  <c:v>19349</c:v>
                </c:pt>
                <c:pt idx="3">
                  <c:v>17682</c:v>
                </c:pt>
                <c:pt idx="4">
                  <c:v>15361</c:v>
                </c:pt>
                <c:pt idx="5">
                  <c:v>16798</c:v>
                </c:pt>
                <c:pt idx="6">
                  <c:v>11456</c:v>
                </c:pt>
                <c:pt idx="7">
                  <c:v>12649</c:v>
                </c:pt>
                <c:pt idx="8">
                  <c:v>13697</c:v>
                </c:pt>
                <c:pt idx="9">
                  <c:v>12987</c:v>
                </c:pt>
                <c:pt idx="10">
                  <c:v>12039</c:v>
                </c:pt>
                <c:pt idx="11">
                  <c:v>12262</c:v>
                </c:pt>
                <c:pt idx="12">
                  <c:v>6558</c:v>
                </c:pt>
                <c:pt idx="13">
                  <c:v>6158</c:v>
                </c:pt>
                <c:pt idx="14">
                  <c:v>5652</c:v>
                </c:pt>
                <c:pt idx="15">
                  <c:v>4695</c:v>
                </c:pt>
                <c:pt idx="16">
                  <c:v>3322</c:v>
                </c:pt>
                <c:pt idx="17">
                  <c:v>4536</c:v>
                </c:pt>
              </c:numCache>
            </c:numRef>
          </c:val>
          <c:extLst>
            <c:ext xmlns:c16="http://schemas.microsoft.com/office/drawing/2014/chart" uri="{C3380CC4-5D6E-409C-BE32-E72D297353CC}">
              <c16:uniqueId val="{00000007-23CF-4B32-B9F3-C2BA3FBFD89E}"/>
            </c:ext>
          </c:extLst>
        </c:ser>
        <c:ser>
          <c:idx val="8"/>
          <c:order val="8"/>
          <c:tx>
            <c:strRef>
              <c:f>'3.4. ábra'!$N$12</c:f>
              <c:strCache>
                <c:ptCount val="1"/>
                <c:pt idx="0">
                  <c:v>GG</c:v>
                </c:pt>
              </c:strCache>
            </c:strRef>
          </c:tx>
          <c:spPr>
            <a:solidFill>
              <a:schemeClr val="accent3">
                <a:lumMod val="40000"/>
                <a:lumOff val="60000"/>
              </a:schemeClr>
            </a:solidFill>
            <a:ln>
              <a:solidFill>
                <a:sysClr val="windowText" lastClr="000000">
                  <a:lumMod val="100000"/>
                </a:sysClr>
              </a:solidFill>
            </a:ln>
            <a:effectLst/>
          </c:spPr>
          <c:invertIfNegative val="0"/>
          <c:cat>
            <c:multiLvlStrRef>
              <c:f>'3.4. ábra'!$B$13:$C$30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 ábra'!$N$13:$N$30</c:f>
              <c:numCache>
                <c:formatCode>General</c:formatCode>
                <c:ptCount val="18"/>
                <c:pt idx="0">
                  <c:v>16121</c:v>
                </c:pt>
                <c:pt idx="1">
                  <c:v>17749</c:v>
                </c:pt>
                <c:pt idx="2">
                  <c:v>18383</c:v>
                </c:pt>
                <c:pt idx="3">
                  <c:v>16959</c:v>
                </c:pt>
                <c:pt idx="4">
                  <c:v>14487</c:v>
                </c:pt>
                <c:pt idx="5">
                  <c:v>16235</c:v>
                </c:pt>
                <c:pt idx="6">
                  <c:v>10886</c:v>
                </c:pt>
                <c:pt idx="7">
                  <c:v>12560</c:v>
                </c:pt>
                <c:pt idx="8">
                  <c:v>13457</c:v>
                </c:pt>
                <c:pt idx="9">
                  <c:v>13000</c:v>
                </c:pt>
                <c:pt idx="10">
                  <c:v>11751</c:v>
                </c:pt>
                <c:pt idx="11">
                  <c:v>12457</c:v>
                </c:pt>
                <c:pt idx="12">
                  <c:v>5235</c:v>
                </c:pt>
                <c:pt idx="13">
                  <c:v>5189</c:v>
                </c:pt>
                <c:pt idx="14">
                  <c:v>4926</c:v>
                </c:pt>
                <c:pt idx="15">
                  <c:v>3959</c:v>
                </c:pt>
                <c:pt idx="16">
                  <c:v>2736</c:v>
                </c:pt>
                <c:pt idx="17">
                  <c:v>3778</c:v>
                </c:pt>
              </c:numCache>
            </c:numRef>
          </c:val>
          <c:extLst>
            <c:ext xmlns:c16="http://schemas.microsoft.com/office/drawing/2014/chart" uri="{C3380CC4-5D6E-409C-BE32-E72D297353CC}">
              <c16:uniqueId val="{00000008-23CF-4B32-B9F3-C2BA3FBFD89E}"/>
            </c:ext>
          </c:extLst>
        </c:ser>
        <c:ser>
          <c:idx val="9"/>
          <c:order val="9"/>
          <c:tx>
            <c:strRef>
              <c:f>'3.4. ábra'!$O$12</c:f>
              <c:strCache>
                <c:ptCount val="1"/>
                <c:pt idx="0">
                  <c:v>HH</c:v>
                </c:pt>
              </c:strCache>
            </c:strRef>
          </c:tx>
          <c:spPr>
            <a:solidFill>
              <a:schemeClr val="accent3">
                <a:lumMod val="60000"/>
                <a:lumOff val="40000"/>
              </a:schemeClr>
            </a:solidFill>
            <a:ln>
              <a:solidFill>
                <a:sysClr val="windowText" lastClr="000000">
                  <a:lumMod val="100000"/>
                </a:sysClr>
              </a:solidFill>
            </a:ln>
            <a:effectLst/>
          </c:spPr>
          <c:invertIfNegative val="0"/>
          <c:cat>
            <c:multiLvlStrRef>
              <c:f>'3.4. ábra'!$B$13:$C$30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 ábra'!$O$13:$O$30</c:f>
              <c:numCache>
                <c:formatCode>General</c:formatCode>
                <c:ptCount val="18"/>
                <c:pt idx="0">
                  <c:v>20419</c:v>
                </c:pt>
                <c:pt idx="1">
                  <c:v>21671</c:v>
                </c:pt>
                <c:pt idx="2">
                  <c:v>22674</c:v>
                </c:pt>
                <c:pt idx="3">
                  <c:v>21812</c:v>
                </c:pt>
                <c:pt idx="4">
                  <c:v>18110</c:v>
                </c:pt>
                <c:pt idx="5">
                  <c:v>21273</c:v>
                </c:pt>
                <c:pt idx="6">
                  <c:v>16019</c:v>
                </c:pt>
                <c:pt idx="7">
                  <c:v>17506</c:v>
                </c:pt>
                <c:pt idx="8">
                  <c:v>18653</c:v>
                </c:pt>
                <c:pt idx="9">
                  <c:v>18406</c:v>
                </c:pt>
                <c:pt idx="10">
                  <c:v>16014</c:v>
                </c:pt>
                <c:pt idx="11">
                  <c:v>18071</c:v>
                </c:pt>
                <c:pt idx="12">
                  <c:v>4400</c:v>
                </c:pt>
                <c:pt idx="13">
                  <c:v>4165</c:v>
                </c:pt>
                <c:pt idx="14">
                  <c:v>4021</c:v>
                </c:pt>
                <c:pt idx="15">
                  <c:v>3406</c:v>
                </c:pt>
                <c:pt idx="16">
                  <c:v>2096</c:v>
                </c:pt>
                <c:pt idx="17">
                  <c:v>3202</c:v>
                </c:pt>
              </c:numCache>
            </c:numRef>
          </c:val>
          <c:extLst>
            <c:ext xmlns:c16="http://schemas.microsoft.com/office/drawing/2014/chart" uri="{C3380CC4-5D6E-409C-BE32-E72D297353CC}">
              <c16:uniqueId val="{00000009-23CF-4B32-B9F3-C2BA3FBFD89E}"/>
            </c:ext>
          </c:extLst>
        </c:ser>
        <c:ser>
          <c:idx val="10"/>
          <c:order val="10"/>
          <c:tx>
            <c:strRef>
              <c:f>'3.4. ábra'!$P$12</c:f>
              <c:strCache>
                <c:ptCount val="1"/>
                <c:pt idx="0">
                  <c:v>II</c:v>
                </c:pt>
              </c:strCache>
            </c:strRef>
          </c:tx>
          <c:spPr>
            <a:solidFill>
              <a:schemeClr val="accent3">
                <a:lumMod val="75000"/>
              </a:schemeClr>
            </a:solidFill>
            <a:ln>
              <a:solidFill>
                <a:sysClr val="windowText" lastClr="000000">
                  <a:lumMod val="100000"/>
                </a:sysClr>
              </a:solidFill>
            </a:ln>
            <a:effectLst/>
          </c:spPr>
          <c:invertIfNegative val="0"/>
          <c:cat>
            <c:multiLvlStrRef>
              <c:f>'3.4. ábra'!$B$13:$C$30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 ábra'!$P$13:$P$30</c:f>
              <c:numCache>
                <c:formatCode>General</c:formatCode>
                <c:ptCount val="18"/>
                <c:pt idx="0">
                  <c:v>15345</c:v>
                </c:pt>
                <c:pt idx="1">
                  <c:v>16248</c:v>
                </c:pt>
                <c:pt idx="2">
                  <c:v>17209</c:v>
                </c:pt>
                <c:pt idx="3">
                  <c:v>16186</c:v>
                </c:pt>
                <c:pt idx="4">
                  <c:v>13661</c:v>
                </c:pt>
                <c:pt idx="5">
                  <c:v>15784</c:v>
                </c:pt>
                <c:pt idx="6">
                  <c:v>13222</c:v>
                </c:pt>
                <c:pt idx="7">
                  <c:v>14309</c:v>
                </c:pt>
                <c:pt idx="8">
                  <c:v>15297</c:v>
                </c:pt>
                <c:pt idx="9">
                  <c:v>14622</c:v>
                </c:pt>
                <c:pt idx="10">
                  <c:v>12614</c:v>
                </c:pt>
                <c:pt idx="11">
                  <c:v>14263</c:v>
                </c:pt>
                <c:pt idx="12">
                  <c:v>2123</c:v>
                </c:pt>
                <c:pt idx="13">
                  <c:v>1939</c:v>
                </c:pt>
                <c:pt idx="14">
                  <c:v>1912</c:v>
                </c:pt>
                <c:pt idx="15">
                  <c:v>1564</c:v>
                </c:pt>
                <c:pt idx="16">
                  <c:v>1047</c:v>
                </c:pt>
                <c:pt idx="17">
                  <c:v>1521</c:v>
                </c:pt>
              </c:numCache>
            </c:numRef>
          </c:val>
          <c:extLst>
            <c:ext xmlns:c16="http://schemas.microsoft.com/office/drawing/2014/chart" uri="{C3380CC4-5D6E-409C-BE32-E72D297353CC}">
              <c16:uniqueId val="{0000000A-23CF-4B32-B9F3-C2BA3FBFD89E}"/>
            </c:ext>
          </c:extLst>
        </c:ser>
        <c:ser>
          <c:idx val="11"/>
          <c:order val="11"/>
          <c:tx>
            <c:strRef>
              <c:f>'3.4. ábra'!$Q$12</c:f>
              <c:strCache>
                <c:ptCount val="1"/>
                <c:pt idx="0">
                  <c:v>JJ</c:v>
                </c:pt>
              </c:strCache>
            </c:strRef>
          </c:tx>
          <c:spPr>
            <a:solidFill>
              <a:schemeClr val="tx1"/>
            </a:solidFill>
            <a:ln>
              <a:solidFill>
                <a:sysClr val="windowText" lastClr="000000">
                  <a:lumMod val="100000"/>
                </a:sysClr>
              </a:solidFill>
            </a:ln>
            <a:effectLst/>
          </c:spPr>
          <c:invertIfNegative val="0"/>
          <c:cat>
            <c:multiLvlStrRef>
              <c:f>'3.4. ábra'!$B$13:$C$30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Hungary</c:v>
                  </c:pt>
                  <c:pt idx="6">
                    <c:v>Countriside</c:v>
                  </c:pt>
                  <c:pt idx="12">
                    <c:v>Budapest</c:v>
                  </c:pt>
                </c:lvl>
              </c:multiLvlStrCache>
            </c:multiLvlStrRef>
          </c:cat>
          <c:val>
            <c:numRef>
              <c:f>'3.4. ábra'!$Q$13:$Q$30</c:f>
              <c:numCache>
                <c:formatCode>General</c:formatCode>
                <c:ptCount val="18"/>
                <c:pt idx="0">
                  <c:v>7822</c:v>
                </c:pt>
                <c:pt idx="1">
                  <c:v>8313</c:v>
                </c:pt>
                <c:pt idx="2">
                  <c:v>8756</c:v>
                </c:pt>
                <c:pt idx="3">
                  <c:v>8126</c:v>
                </c:pt>
                <c:pt idx="4">
                  <c:v>6764</c:v>
                </c:pt>
                <c:pt idx="5">
                  <c:v>7755</c:v>
                </c:pt>
                <c:pt idx="6">
                  <c:v>6457</c:v>
                </c:pt>
                <c:pt idx="7">
                  <c:v>6901</c:v>
                </c:pt>
                <c:pt idx="8">
                  <c:v>7343</c:v>
                </c:pt>
                <c:pt idx="9">
                  <c:v>6957</c:v>
                </c:pt>
                <c:pt idx="10">
                  <c:v>6024</c:v>
                </c:pt>
                <c:pt idx="11">
                  <c:v>6723</c:v>
                </c:pt>
                <c:pt idx="12">
                  <c:v>1365</c:v>
                </c:pt>
                <c:pt idx="13">
                  <c:v>1412</c:v>
                </c:pt>
                <c:pt idx="14">
                  <c:v>1413</c:v>
                </c:pt>
                <c:pt idx="15">
                  <c:v>1169</c:v>
                </c:pt>
                <c:pt idx="16">
                  <c:v>740</c:v>
                </c:pt>
                <c:pt idx="17">
                  <c:v>1032</c:v>
                </c:pt>
              </c:numCache>
            </c:numRef>
          </c:val>
          <c:extLst>
            <c:ext xmlns:c16="http://schemas.microsoft.com/office/drawing/2014/chart" uri="{C3380CC4-5D6E-409C-BE32-E72D297353CC}">
              <c16:uniqueId val="{0000000B-23CF-4B32-B9F3-C2BA3FBFD89E}"/>
            </c:ext>
          </c:extLst>
        </c:ser>
        <c:dLbls>
          <c:showLegendKey val="0"/>
          <c:showVal val="0"/>
          <c:showCatName val="0"/>
          <c:showSerName val="0"/>
          <c:showPercent val="0"/>
          <c:showBubbleSize val="0"/>
        </c:dLbls>
        <c:gapWidth val="40"/>
        <c:overlap val="100"/>
        <c:axId val="1195081664"/>
        <c:axId val="1195081008"/>
      </c:barChart>
      <c:lineChart>
        <c:grouping val="standard"/>
        <c:varyColors val="0"/>
        <c:ser>
          <c:idx val="12"/>
          <c:order val="12"/>
          <c:tx>
            <c:strRef>
              <c:f>'3.4. ábra'!$S$11</c:f>
              <c:strCache>
                <c:ptCount val="1"/>
                <c:pt idx="0">
                  <c:v>Share of certificates with a rating of at least CC (right hand scale)</c:v>
                </c:pt>
              </c:strCache>
            </c:strRef>
          </c:tx>
          <c:spPr>
            <a:ln w="28575" cap="rnd">
              <a:solidFill>
                <a:schemeClr val="accent1">
                  <a:lumMod val="80000"/>
                  <a:lumOff val="20000"/>
                </a:schemeClr>
              </a:solidFill>
              <a:round/>
            </a:ln>
            <a:effectLst/>
          </c:spPr>
          <c:marker>
            <c:symbol val="diamond"/>
            <c:size val="11"/>
            <c:spPr>
              <a:solidFill>
                <a:schemeClr val="accent1">
                  <a:lumMod val="80000"/>
                  <a:lumOff val="20000"/>
                </a:schemeClr>
              </a:solidFill>
              <a:ln w="9525">
                <a:solidFill>
                  <a:sysClr val="windowText" lastClr="000000">
                    <a:lumMod val="100000"/>
                  </a:sysClr>
                </a:solidFill>
              </a:ln>
              <a:effectLst/>
            </c:spPr>
          </c:marker>
          <c:dPt>
            <c:idx val="6"/>
            <c:marker>
              <c:symbol val="diamond"/>
              <c:size val="11"/>
              <c:spPr>
                <a:solidFill>
                  <a:schemeClr val="accent1">
                    <a:lumMod val="80000"/>
                    <a:lumOff val="20000"/>
                  </a:schemeClr>
                </a:solidFill>
                <a:ln w="9525">
                  <a:solidFill>
                    <a:sysClr val="windowText" lastClr="000000">
                      <a:lumMod val="100000"/>
                    </a:sysClr>
                  </a:solidFill>
                </a:ln>
                <a:effectLst/>
              </c:spPr>
            </c:marker>
            <c:bubble3D val="0"/>
            <c:spPr>
              <a:ln w="28575" cap="rnd">
                <a:noFill/>
                <a:round/>
              </a:ln>
              <a:effectLst/>
            </c:spPr>
            <c:extLst>
              <c:ext xmlns:c16="http://schemas.microsoft.com/office/drawing/2014/chart" uri="{C3380CC4-5D6E-409C-BE32-E72D297353CC}">
                <c16:uniqueId val="{0000000D-23CF-4B32-B9F3-C2BA3FBFD89E}"/>
              </c:ext>
            </c:extLst>
          </c:dPt>
          <c:dPt>
            <c:idx val="12"/>
            <c:marker>
              <c:symbol val="diamond"/>
              <c:size val="11"/>
              <c:spPr>
                <a:solidFill>
                  <a:schemeClr val="accent1">
                    <a:lumMod val="80000"/>
                    <a:lumOff val="20000"/>
                  </a:schemeClr>
                </a:solidFill>
                <a:ln w="9525">
                  <a:solidFill>
                    <a:sysClr val="windowText" lastClr="000000">
                      <a:lumMod val="100000"/>
                    </a:sysClr>
                  </a:solidFill>
                </a:ln>
                <a:effectLst/>
              </c:spPr>
            </c:marker>
            <c:bubble3D val="0"/>
            <c:spPr>
              <a:ln w="28575" cap="rnd">
                <a:noFill/>
                <a:round/>
              </a:ln>
              <a:effectLst/>
            </c:spPr>
            <c:extLst>
              <c:ext xmlns:c16="http://schemas.microsoft.com/office/drawing/2014/chart" uri="{C3380CC4-5D6E-409C-BE32-E72D297353CC}">
                <c16:uniqueId val="{0000000F-23CF-4B32-B9F3-C2BA3FBFD89E}"/>
              </c:ext>
            </c:extLst>
          </c:dPt>
          <c:cat>
            <c:multiLvlStrRef>
              <c:f>'3.4. ábra'!$D$13:$E$30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 ábra'!$S$13:$S$30</c:f>
              <c:numCache>
                <c:formatCode>0.0</c:formatCode>
                <c:ptCount val="18"/>
                <c:pt idx="0">
                  <c:v>19.311151270330605</c:v>
                </c:pt>
                <c:pt idx="1">
                  <c:v>20.324777370350969</c:v>
                </c:pt>
                <c:pt idx="2">
                  <c:v>21.60749401571934</c:v>
                </c:pt>
                <c:pt idx="3">
                  <c:v>24.851339721896899</c:v>
                </c:pt>
                <c:pt idx="4">
                  <c:v>32.123277021774257</c:v>
                </c:pt>
                <c:pt idx="5">
                  <c:v>25.143704994915851</c:v>
                </c:pt>
                <c:pt idx="6">
                  <c:v>17.823583509936423</c:v>
                </c:pt>
                <c:pt idx="7">
                  <c:v>18.77001234280808</c:v>
                </c:pt>
                <c:pt idx="8">
                  <c:v>19.987327630767179</c:v>
                </c:pt>
                <c:pt idx="9">
                  <c:v>22.884080785075529</c:v>
                </c:pt>
                <c:pt idx="10">
                  <c:v>29.93867920560551</c:v>
                </c:pt>
                <c:pt idx="11">
                  <c:v>23.09389255804453</c:v>
                </c:pt>
                <c:pt idx="12">
                  <c:v>22.934573522608293</c:v>
                </c:pt>
                <c:pt idx="13">
                  <c:v>24.57349562496945</c:v>
                </c:pt>
                <c:pt idx="14">
                  <c:v>26.562300808240487</c:v>
                </c:pt>
                <c:pt idx="15">
                  <c:v>31.541330903499532</c:v>
                </c:pt>
                <c:pt idx="16">
                  <c:v>41.065280264426384</c:v>
                </c:pt>
                <c:pt idx="17">
                  <c:v>31.704659373229305</c:v>
                </c:pt>
              </c:numCache>
            </c:numRef>
          </c:val>
          <c:smooth val="0"/>
          <c:extLst>
            <c:ext xmlns:c16="http://schemas.microsoft.com/office/drawing/2014/chart" uri="{C3380CC4-5D6E-409C-BE32-E72D297353CC}">
              <c16:uniqueId val="{00000010-23CF-4B32-B9F3-C2BA3FBFD89E}"/>
            </c:ext>
          </c:extLst>
        </c:ser>
        <c:ser>
          <c:idx val="13"/>
          <c:order val="13"/>
          <c:tx>
            <c:strRef>
              <c:f>'3.4. ábra'!$T$12</c:f>
              <c:strCache>
                <c:ptCount val="1"/>
                <c:pt idx="0">
                  <c:v>A legalább BB besorolású tanúsítványok aránya (jobb skála)</c:v>
                </c:pt>
              </c:strCache>
            </c:strRef>
          </c:tx>
          <c:spPr>
            <a:ln w="28575" cap="rnd">
              <a:solidFill>
                <a:schemeClr val="tx2">
                  <a:lumMod val="75000"/>
                  <a:lumOff val="25000"/>
                </a:schemeClr>
              </a:solidFill>
              <a:round/>
            </a:ln>
            <a:effectLst/>
          </c:spPr>
          <c:marker>
            <c:symbol val="circle"/>
            <c:size val="8"/>
            <c:spPr>
              <a:solidFill>
                <a:schemeClr val="tx2">
                  <a:lumMod val="75000"/>
                  <a:lumOff val="25000"/>
                </a:schemeClr>
              </a:solidFill>
              <a:ln w="9525">
                <a:noFill/>
              </a:ln>
              <a:effectLst/>
            </c:spPr>
          </c:marker>
          <c:dPt>
            <c:idx val="6"/>
            <c:marker>
              <c:symbol val="circle"/>
              <c:size val="8"/>
              <c:spPr>
                <a:solidFill>
                  <a:schemeClr val="tx2">
                    <a:lumMod val="75000"/>
                    <a:lumOff val="25000"/>
                  </a:schemeClr>
                </a:solidFill>
                <a:ln w="9525">
                  <a:noFill/>
                </a:ln>
                <a:effectLst/>
              </c:spPr>
            </c:marker>
            <c:bubble3D val="0"/>
            <c:spPr>
              <a:ln w="28575" cap="rnd">
                <a:noFill/>
                <a:round/>
              </a:ln>
              <a:effectLst/>
            </c:spPr>
            <c:extLst>
              <c:ext xmlns:c16="http://schemas.microsoft.com/office/drawing/2014/chart" uri="{C3380CC4-5D6E-409C-BE32-E72D297353CC}">
                <c16:uniqueId val="{00000012-23CF-4B32-B9F3-C2BA3FBFD89E}"/>
              </c:ext>
            </c:extLst>
          </c:dPt>
          <c:dPt>
            <c:idx val="12"/>
            <c:marker>
              <c:symbol val="circle"/>
              <c:size val="8"/>
              <c:spPr>
                <a:solidFill>
                  <a:schemeClr val="tx2">
                    <a:lumMod val="75000"/>
                    <a:lumOff val="25000"/>
                  </a:schemeClr>
                </a:solidFill>
                <a:ln w="9525">
                  <a:noFill/>
                </a:ln>
                <a:effectLst/>
              </c:spPr>
            </c:marker>
            <c:bubble3D val="0"/>
            <c:spPr>
              <a:ln w="28575" cap="rnd">
                <a:noFill/>
                <a:round/>
              </a:ln>
              <a:effectLst/>
            </c:spPr>
            <c:extLst>
              <c:ext xmlns:c16="http://schemas.microsoft.com/office/drawing/2014/chart" uri="{C3380CC4-5D6E-409C-BE32-E72D297353CC}">
                <c16:uniqueId val="{00000014-23CF-4B32-B9F3-C2BA3FBFD89E}"/>
              </c:ext>
            </c:extLst>
          </c:dPt>
          <c:cat>
            <c:multiLvlStrRef>
              <c:f>'3.4. ábra'!$D$13:$E$30</c:f>
              <c:multiLvlStrCache>
                <c:ptCount val="18"/>
                <c:lvl>
                  <c:pt idx="0">
                    <c:v>2016</c:v>
                  </c:pt>
                  <c:pt idx="1">
                    <c:v>2017</c:v>
                  </c:pt>
                  <c:pt idx="2">
                    <c:v>2018</c:v>
                  </c:pt>
                  <c:pt idx="3">
                    <c:v>2019</c:v>
                  </c:pt>
                  <c:pt idx="4">
                    <c:v>2020</c:v>
                  </c:pt>
                  <c:pt idx="5">
                    <c:v>2021</c:v>
                  </c:pt>
                  <c:pt idx="6">
                    <c:v>2016</c:v>
                  </c:pt>
                  <c:pt idx="7">
                    <c:v>2017</c:v>
                  </c:pt>
                  <c:pt idx="8">
                    <c:v>2018</c:v>
                  </c:pt>
                  <c:pt idx="9">
                    <c:v>2019</c:v>
                  </c:pt>
                  <c:pt idx="10">
                    <c:v>2020</c:v>
                  </c:pt>
                  <c:pt idx="11">
                    <c:v>2021</c:v>
                  </c:pt>
                  <c:pt idx="12">
                    <c:v>2016</c:v>
                  </c:pt>
                  <c:pt idx="13">
                    <c:v>2017</c:v>
                  </c:pt>
                  <c:pt idx="14">
                    <c:v>2018</c:v>
                  </c:pt>
                  <c:pt idx="15">
                    <c:v>2019</c:v>
                  </c:pt>
                  <c:pt idx="16">
                    <c:v>2020</c:v>
                  </c:pt>
                  <c:pt idx="17">
                    <c:v>2021</c:v>
                  </c:pt>
                </c:lvl>
                <c:lvl>
                  <c:pt idx="0">
                    <c:v>Országos</c:v>
                  </c:pt>
                  <c:pt idx="6">
                    <c:v>Vidék</c:v>
                  </c:pt>
                  <c:pt idx="12">
                    <c:v>Budapest</c:v>
                  </c:pt>
                </c:lvl>
              </c:multiLvlStrCache>
            </c:multiLvlStrRef>
          </c:cat>
          <c:val>
            <c:numRef>
              <c:f>'3.4. ábra'!$T$13:$T$30</c:f>
              <c:numCache>
                <c:formatCode>0.0</c:formatCode>
                <c:ptCount val="18"/>
                <c:pt idx="0">
                  <c:v>0.88444775167428513</c:v>
                </c:pt>
                <c:pt idx="1">
                  <c:v>1.8118124672603457</c:v>
                </c:pt>
                <c:pt idx="2">
                  <c:v>2.2649167226874916</c:v>
                </c:pt>
                <c:pt idx="3">
                  <c:v>3.1485567497266205</c:v>
                </c:pt>
                <c:pt idx="4">
                  <c:v>4.7793844261020642</c:v>
                </c:pt>
                <c:pt idx="5">
                  <c:v>5.6849073439996678</c:v>
                </c:pt>
                <c:pt idx="6">
                  <c:v>1.1415890279499381</c:v>
                </c:pt>
                <c:pt idx="7">
                  <c:v>1.8639429010965423</c:v>
                </c:pt>
                <c:pt idx="8">
                  <c:v>2.1526353525753255</c:v>
                </c:pt>
                <c:pt idx="9">
                  <c:v>3.0738185350169136</c:v>
                </c:pt>
                <c:pt idx="10">
                  <c:v>4.3984421658269053</c:v>
                </c:pt>
                <c:pt idx="11">
                  <c:v>5.806495540273712</c:v>
                </c:pt>
                <c:pt idx="12">
                  <c:v>0.25810221821812074</c:v>
                </c:pt>
                <c:pt idx="13">
                  <c:v>1.669355232927604</c:v>
                </c:pt>
                <c:pt idx="14">
                  <c:v>2.6082965758139771</c:v>
                </c:pt>
                <c:pt idx="15">
                  <c:v>3.4027164782596313</c:v>
                </c:pt>
                <c:pt idx="16">
                  <c:v>6.3386585869714924</c:v>
                </c:pt>
                <c:pt idx="17">
                  <c:v>5.2957329032820466</c:v>
                </c:pt>
              </c:numCache>
            </c:numRef>
          </c:val>
          <c:smooth val="0"/>
          <c:extLst>
            <c:ext xmlns:c16="http://schemas.microsoft.com/office/drawing/2014/chart" uri="{C3380CC4-5D6E-409C-BE32-E72D297353CC}">
              <c16:uniqueId val="{00000015-23CF-4B32-B9F3-C2BA3FBFD89E}"/>
            </c:ext>
          </c:extLst>
        </c:ser>
        <c:dLbls>
          <c:showLegendKey val="0"/>
          <c:showVal val="0"/>
          <c:showCatName val="0"/>
          <c:showSerName val="0"/>
          <c:showPercent val="0"/>
          <c:showBubbleSize val="0"/>
        </c:dLbls>
        <c:marker val="1"/>
        <c:smooth val="0"/>
        <c:axId val="1257439504"/>
        <c:axId val="1257436224"/>
      </c:lineChart>
      <c:catAx>
        <c:axId val="11950816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95081008"/>
        <c:crosses val="autoZero"/>
        <c:auto val="1"/>
        <c:lblAlgn val="ctr"/>
        <c:lblOffset val="100"/>
        <c:noMultiLvlLbl val="0"/>
      </c:catAx>
      <c:valAx>
        <c:axId val="119508100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1291288845450761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95081664"/>
        <c:crosses val="autoZero"/>
        <c:crossBetween val="between"/>
        <c:majorUnit val="18000"/>
      </c:valAx>
      <c:valAx>
        <c:axId val="1257436224"/>
        <c:scaling>
          <c:orientation val="minMax"/>
          <c:max val="10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57439504"/>
        <c:crosses val="max"/>
        <c:crossBetween val="between"/>
      </c:valAx>
      <c:catAx>
        <c:axId val="1257439504"/>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628874103218463"/>
              <c:y val="1.0176182093198174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2574362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2"/>
        <c:delete val="1"/>
      </c:legendEntry>
      <c:legendEntry>
        <c:idx val="13"/>
        <c:delete val="1"/>
      </c:legendEntry>
      <c:layout>
        <c:manualLayout>
          <c:xMode val="edge"/>
          <c:yMode val="edge"/>
          <c:x val="8.8557925296234657E-2"/>
          <c:y val="0.88728164086661654"/>
          <c:w val="0.84982529311901212"/>
          <c:h val="8.809316186299048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42295189102266"/>
          <c:y val="5.8361238617589045E-2"/>
          <c:w val="0.81732050755525021"/>
          <c:h val="0.55229354418857435"/>
        </c:manualLayout>
      </c:layout>
      <c:barChart>
        <c:barDir val="col"/>
        <c:grouping val="clustered"/>
        <c:varyColors val="0"/>
        <c:ser>
          <c:idx val="0"/>
          <c:order val="0"/>
          <c:tx>
            <c:strRef>
              <c:f>'3.5. ábra'!$C$13</c:f>
              <c:strCache>
                <c:ptCount val="1"/>
                <c:pt idx="0">
                  <c:v>Modern irodaállomány</c:v>
                </c:pt>
              </c:strCache>
            </c:strRef>
          </c:tx>
          <c:spPr>
            <a:solidFill>
              <a:srgbClr val="002060"/>
            </a:solidFill>
            <a:ln>
              <a:solidFill>
                <a:schemeClr val="tx1"/>
              </a:solidFill>
            </a:ln>
            <a:effectLst/>
          </c:spPr>
          <c:invertIfNegative val="0"/>
          <c:cat>
            <c:strRef>
              <c:f>'3.5. ábra'!$D$12:$L$12</c:f>
              <c:strCache>
                <c:ptCount val="9"/>
                <c:pt idx="0">
                  <c:v>Agglomeráció</c:v>
                </c:pt>
                <c:pt idx="1">
                  <c:v>Nem-központi Pest</c:v>
                </c:pt>
                <c:pt idx="2">
                  <c:v>Észak-Buda</c:v>
                </c:pt>
                <c:pt idx="3">
                  <c:v>Belváros</c:v>
                </c:pt>
                <c:pt idx="4">
                  <c:v>Dél-Buda</c:v>
                </c:pt>
                <c:pt idx="5">
                  <c:v>Pest központ</c:v>
                </c:pt>
                <c:pt idx="6">
                  <c:v>Váci úti irodafolyosó</c:v>
                </c:pt>
                <c:pt idx="7">
                  <c:v>Buda központ</c:v>
                </c:pt>
                <c:pt idx="8">
                  <c:v>Budapest összesen</c:v>
                </c:pt>
              </c:strCache>
            </c:strRef>
          </c:cat>
          <c:val>
            <c:numRef>
              <c:f>'3.5. ábra'!$D$13:$L$13</c:f>
              <c:numCache>
                <c:formatCode>#,##0</c:formatCode>
                <c:ptCount val="9"/>
                <c:pt idx="0">
                  <c:v>105.907</c:v>
                </c:pt>
                <c:pt idx="1">
                  <c:v>388.63600000000002</c:v>
                </c:pt>
                <c:pt idx="2">
                  <c:v>234.09299999999999</c:v>
                </c:pt>
                <c:pt idx="3">
                  <c:v>297.48</c:v>
                </c:pt>
                <c:pt idx="4">
                  <c:v>460.49200000000002</c:v>
                </c:pt>
                <c:pt idx="5">
                  <c:v>561.04499999999996</c:v>
                </c:pt>
                <c:pt idx="6">
                  <c:v>923.255</c:v>
                </c:pt>
                <c:pt idx="7">
                  <c:v>345.18374999999997</c:v>
                </c:pt>
                <c:pt idx="8">
                  <c:v>3316.09175</c:v>
                </c:pt>
              </c:numCache>
            </c:numRef>
          </c:val>
          <c:extLst>
            <c:ext xmlns:c16="http://schemas.microsoft.com/office/drawing/2014/chart" uri="{C3380CC4-5D6E-409C-BE32-E72D297353CC}">
              <c16:uniqueId val="{00000000-3FB7-4AC1-8C59-53E256BB34B0}"/>
            </c:ext>
          </c:extLst>
        </c:ser>
        <c:ser>
          <c:idx val="1"/>
          <c:order val="1"/>
          <c:tx>
            <c:strRef>
              <c:f>'3.5. ábra'!$C$14</c:f>
              <c:strCache>
                <c:ptCount val="1"/>
                <c:pt idx="0">
                  <c:v>Zöld minősítésű irodaállomány</c:v>
                </c:pt>
              </c:strCache>
            </c:strRef>
          </c:tx>
          <c:spPr>
            <a:solidFill>
              <a:schemeClr val="accent6">
                <a:lumMod val="75000"/>
              </a:schemeClr>
            </a:solidFill>
            <a:ln>
              <a:solidFill>
                <a:schemeClr val="tx1"/>
              </a:solidFill>
            </a:ln>
            <a:effectLst/>
          </c:spPr>
          <c:invertIfNegative val="0"/>
          <c:cat>
            <c:strRef>
              <c:f>'3.5. ábra'!$D$12:$L$12</c:f>
              <c:strCache>
                <c:ptCount val="9"/>
                <c:pt idx="0">
                  <c:v>Agglomeráció</c:v>
                </c:pt>
                <c:pt idx="1">
                  <c:v>Nem-központi Pest</c:v>
                </c:pt>
                <c:pt idx="2">
                  <c:v>Észak-Buda</c:v>
                </c:pt>
                <c:pt idx="3">
                  <c:v>Belváros</c:v>
                </c:pt>
                <c:pt idx="4">
                  <c:v>Dél-Buda</c:v>
                </c:pt>
                <c:pt idx="5">
                  <c:v>Pest központ</c:v>
                </c:pt>
                <c:pt idx="6">
                  <c:v>Váci úti irodafolyosó</c:v>
                </c:pt>
                <c:pt idx="7">
                  <c:v>Buda központ</c:v>
                </c:pt>
                <c:pt idx="8">
                  <c:v>Budapest összesen</c:v>
                </c:pt>
              </c:strCache>
            </c:strRef>
          </c:cat>
          <c:val>
            <c:numRef>
              <c:f>'3.5. ábra'!$D$14:$L$14</c:f>
              <c:numCache>
                <c:formatCode>#,##0</c:formatCode>
                <c:ptCount val="9"/>
                <c:pt idx="0">
                  <c:v>8.5609999999999999</c:v>
                </c:pt>
                <c:pt idx="1">
                  <c:v>58.341999999999999</c:v>
                </c:pt>
                <c:pt idx="2">
                  <c:v>44.936</c:v>
                </c:pt>
                <c:pt idx="3">
                  <c:v>98.215000000000003</c:v>
                </c:pt>
                <c:pt idx="4">
                  <c:v>210.45</c:v>
                </c:pt>
                <c:pt idx="5">
                  <c:v>327.125</c:v>
                </c:pt>
                <c:pt idx="6">
                  <c:v>576.51300000000003</c:v>
                </c:pt>
                <c:pt idx="7">
                  <c:v>218.85575</c:v>
                </c:pt>
                <c:pt idx="8">
                  <c:v>1542.99775</c:v>
                </c:pt>
              </c:numCache>
            </c:numRef>
          </c:val>
          <c:extLst>
            <c:ext xmlns:c16="http://schemas.microsoft.com/office/drawing/2014/chart" uri="{C3380CC4-5D6E-409C-BE32-E72D297353CC}">
              <c16:uniqueId val="{00000001-3FB7-4AC1-8C59-53E256BB34B0}"/>
            </c:ext>
          </c:extLst>
        </c:ser>
        <c:dLbls>
          <c:showLegendKey val="0"/>
          <c:showVal val="0"/>
          <c:showCatName val="0"/>
          <c:showSerName val="0"/>
          <c:showPercent val="0"/>
          <c:showBubbleSize val="0"/>
        </c:dLbls>
        <c:gapWidth val="219"/>
        <c:overlap val="-27"/>
        <c:axId val="963718504"/>
        <c:axId val="963719160"/>
      </c:barChart>
      <c:lineChart>
        <c:grouping val="standard"/>
        <c:varyColors val="0"/>
        <c:ser>
          <c:idx val="2"/>
          <c:order val="2"/>
          <c:tx>
            <c:strRef>
              <c:f>'3.5. ábra'!$C$15</c:f>
              <c:strCache>
                <c:ptCount val="1"/>
                <c:pt idx="0">
                  <c:v>Zöld minősítésű irodaterületek aránya (jobb tengely)</c:v>
                </c:pt>
              </c:strCache>
            </c:strRef>
          </c:tx>
          <c:spPr>
            <a:ln w="28575" cap="rnd">
              <a:noFill/>
              <a:round/>
            </a:ln>
            <a:effectLst/>
          </c:spPr>
          <c:marker>
            <c:symbol val="diamond"/>
            <c:size val="10"/>
            <c:spPr>
              <a:solidFill>
                <a:srgbClr val="C00000"/>
              </a:solidFill>
              <a:ln w="9525">
                <a:solidFill>
                  <a:schemeClr val="tx1"/>
                </a:solidFill>
              </a:ln>
              <a:effectLst/>
            </c:spPr>
          </c:marker>
          <c:cat>
            <c:strRef>
              <c:f>'3.5. ábra'!$D$12:$L$12</c:f>
              <c:strCache>
                <c:ptCount val="9"/>
                <c:pt idx="0">
                  <c:v>Agglomeráció</c:v>
                </c:pt>
                <c:pt idx="1">
                  <c:v>Nem-központi Pest</c:v>
                </c:pt>
                <c:pt idx="2">
                  <c:v>Észak-Buda</c:v>
                </c:pt>
                <c:pt idx="3">
                  <c:v>Belváros</c:v>
                </c:pt>
                <c:pt idx="4">
                  <c:v>Dél-Buda</c:v>
                </c:pt>
                <c:pt idx="5">
                  <c:v>Pest központ</c:v>
                </c:pt>
                <c:pt idx="6">
                  <c:v>Váci úti irodafolyosó</c:v>
                </c:pt>
                <c:pt idx="7">
                  <c:v>Buda központ</c:v>
                </c:pt>
                <c:pt idx="8">
                  <c:v>Budapest összesen</c:v>
                </c:pt>
              </c:strCache>
            </c:strRef>
          </c:cat>
          <c:val>
            <c:numRef>
              <c:f>'3.5. ábra'!$D$15:$L$15</c:f>
              <c:numCache>
                <c:formatCode>0</c:formatCode>
                <c:ptCount val="9"/>
                <c:pt idx="0">
                  <c:v>8.0835072280396947</c:v>
                </c:pt>
                <c:pt idx="1">
                  <c:v>15.011990654494179</c:v>
                </c:pt>
                <c:pt idx="2">
                  <c:v>19.195789707509409</c:v>
                </c:pt>
                <c:pt idx="3">
                  <c:v>33.015664918649996</c:v>
                </c:pt>
                <c:pt idx="4">
                  <c:v>45.701119672002982</c:v>
                </c:pt>
                <c:pt idx="5">
                  <c:v>58.306374711475904</c:v>
                </c:pt>
                <c:pt idx="6">
                  <c:v>62.443528602607081</c:v>
                </c:pt>
                <c:pt idx="7">
                  <c:v>63.402680456423575</c:v>
                </c:pt>
                <c:pt idx="8">
                  <c:v>46.530610921727359</c:v>
                </c:pt>
              </c:numCache>
            </c:numRef>
          </c:val>
          <c:smooth val="0"/>
          <c:extLst>
            <c:ext xmlns:c16="http://schemas.microsoft.com/office/drawing/2014/chart" uri="{C3380CC4-5D6E-409C-BE32-E72D297353CC}">
              <c16:uniqueId val="{00000002-3FB7-4AC1-8C59-53E256BB34B0}"/>
            </c:ext>
          </c:extLst>
        </c:ser>
        <c:dLbls>
          <c:showLegendKey val="0"/>
          <c:showVal val="0"/>
          <c:showCatName val="0"/>
          <c:showSerName val="0"/>
          <c:showPercent val="0"/>
          <c:showBubbleSize val="0"/>
        </c:dLbls>
        <c:marker val="1"/>
        <c:smooth val="0"/>
        <c:axId val="963731952"/>
        <c:axId val="963728016"/>
      </c:lineChart>
      <c:catAx>
        <c:axId val="96371850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18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63719160"/>
        <c:crosses val="autoZero"/>
        <c:auto val="1"/>
        <c:lblAlgn val="ctr"/>
        <c:lblOffset val="100"/>
        <c:noMultiLvlLbl val="0"/>
      </c:catAx>
      <c:valAx>
        <c:axId val="9637191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Ezer nm</a:t>
                </a:r>
              </a:p>
            </c:rich>
          </c:tx>
          <c:layout>
            <c:manualLayout>
              <c:xMode val="edge"/>
              <c:yMode val="edge"/>
              <c:x val="0.10406998801435258"/>
              <c:y val="6.619776870082622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63718504"/>
        <c:crosses val="autoZero"/>
        <c:crossBetween val="between"/>
        <c:majorUnit val="250"/>
      </c:valAx>
      <c:valAx>
        <c:axId val="963728016"/>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a:t>
                </a:r>
              </a:p>
            </c:rich>
          </c:tx>
          <c:layout>
            <c:manualLayout>
              <c:xMode val="edge"/>
              <c:yMode val="edge"/>
              <c:x val="0.89075133410422214"/>
              <c:y val="6.765029716890736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63731952"/>
        <c:crosses val="max"/>
        <c:crossBetween val="between"/>
        <c:majorUnit val="5"/>
      </c:valAx>
      <c:catAx>
        <c:axId val="963731952"/>
        <c:scaling>
          <c:orientation val="minMax"/>
        </c:scaling>
        <c:delete val="1"/>
        <c:axPos val="b"/>
        <c:numFmt formatCode="General" sourceLinked="1"/>
        <c:majorTickMark val="out"/>
        <c:minorTickMark val="none"/>
        <c:tickLblPos val="nextTo"/>
        <c:crossAx val="963728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5920116939421369"/>
          <c:y val="0.8315428371668675"/>
          <c:w val="0.68162083333333334"/>
          <c:h val="0.1587592592592592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42295189102266"/>
          <c:y val="6.2774423197644119E-2"/>
          <c:w val="0.81732050755525021"/>
          <c:h val="0.58318583624895981"/>
        </c:manualLayout>
      </c:layout>
      <c:barChart>
        <c:barDir val="col"/>
        <c:grouping val="clustered"/>
        <c:varyColors val="0"/>
        <c:ser>
          <c:idx val="0"/>
          <c:order val="0"/>
          <c:tx>
            <c:strRef>
              <c:f>'3.5. ábra'!$B$13</c:f>
              <c:strCache>
                <c:ptCount val="1"/>
                <c:pt idx="0">
                  <c:v>Modern office stock</c:v>
                </c:pt>
              </c:strCache>
            </c:strRef>
          </c:tx>
          <c:spPr>
            <a:solidFill>
              <a:srgbClr val="002060"/>
            </a:solidFill>
            <a:ln>
              <a:solidFill>
                <a:schemeClr val="tx1"/>
              </a:solidFill>
            </a:ln>
            <a:effectLst/>
          </c:spPr>
          <c:invertIfNegative val="0"/>
          <c:cat>
            <c:strRef>
              <c:f>'3.5. ábra'!$D$11:$L$11</c:f>
              <c:strCache>
                <c:ptCount val="9"/>
                <c:pt idx="0">
                  <c:v>Periphery</c:v>
                </c:pt>
                <c:pt idx="1">
                  <c:v>Non-central Pest</c:v>
                </c:pt>
                <c:pt idx="2">
                  <c:v>North Buda</c:v>
                </c:pt>
                <c:pt idx="3">
                  <c:v>CBD</c:v>
                </c:pt>
                <c:pt idx="4">
                  <c:v>South Buda</c:v>
                </c:pt>
                <c:pt idx="5">
                  <c:v>Central Pest</c:v>
                </c:pt>
                <c:pt idx="6">
                  <c:v>Váci út corridor</c:v>
                </c:pt>
                <c:pt idx="7">
                  <c:v>Central Buda</c:v>
                </c:pt>
                <c:pt idx="8">
                  <c:v>Budapest total</c:v>
                </c:pt>
              </c:strCache>
            </c:strRef>
          </c:cat>
          <c:val>
            <c:numRef>
              <c:f>'3.5. ábra'!$D$13:$L$13</c:f>
              <c:numCache>
                <c:formatCode>#,##0</c:formatCode>
                <c:ptCount val="9"/>
                <c:pt idx="0">
                  <c:v>105.907</c:v>
                </c:pt>
                <c:pt idx="1">
                  <c:v>388.63600000000002</c:v>
                </c:pt>
                <c:pt idx="2">
                  <c:v>234.09299999999999</c:v>
                </c:pt>
                <c:pt idx="3">
                  <c:v>297.48</c:v>
                </c:pt>
                <c:pt idx="4">
                  <c:v>460.49200000000002</c:v>
                </c:pt>
                <c:pt idx="5">
                  <c:v>561.04499999999996</c:v>
                </c:pt>
                <c:pt idx="6">
                  <c:v>923.255</c:v>
                </c:pt>
                <c:pt idx="7">
                  <c:v>345.18374999999997</c:v>
                </c:pt>
                <c:pt idx="8">
                  <c:v>3316.09175</c:v>
                </c:pt>
              </c:numCache>
            </c:numRef>
          </c:val>
          <c:extLst>
            <c:ext xmlns:c16="http://schemas.microsoft.com/office/drawing/2014/chart" uri="{C3380CC4-5D6E-409C-BE32-E72D297353CC}">
              <c16:uniqueId val="{00000000-7137-45AE-ACDA-F1493894B7A7}"/>
            </c:ext>
          </c:extLst>
        </c:ser>
        <c:ser>
          <c:idx val="1"/>
          <c:order val="1"/>
          <c:tx>
            <c:strRef>
              <c:f>'3.5. ábra'!$B$14</c:f>
              <c:strCache>
                <c:ptCount val="1"/>
                <c:pt idx="0">
                  <c:v>Green certified office stock</c:v>
                </c:pt>
              </c:strCache>
            </c:strRef>
          </c:tx>
          <c:spPr>
            <a:solidFill>
              <a:schemeClr val="accent6">
                <a:lumMod val="75000"/>
              </a:schemeClr>
            </a:solidFill>
            <a:ln>
              <a:solidFill>
                <a:schemeClr val="tx1"/>
              </a:solidFill>
            </a:ln>
            <a:effectLst/>
          </c:spPr>
          <c:invertIfNegative val="0"/>
          <c:cat>
            <c:strRef>
              <c:f>'3.5. ábra'!$D$11:$L$11</c:f>
              <c:strCache>
                <c:ptCount val="9"/>
                <c:pt idx="0">
                  <c:v>Periphery</c:v>
                </c:pt>
                <c:pt idx="1">
                  <c:v>Non-central Pest</c:v>
                </c:pt>
                <c:pt idx="2">
                  <c:v>North Buda</c:v>
                </c:pt>
                <c:pt idx="3">
                  <c:v>CBD</c:v>
                </c:pt>
                <c:pt idx="4">
                  <c:v>South Buda</c:v>
                </c:pt>
                <c:pt idx="5">
                  <c:v>Central Pest</c:v>
                </c:pt>
                <c:pt idx="6">
                  <c:v>Váci út corridor</c:v>
                </c:pt>
                <c:pt idx="7">
                  <c:v>Central Buda</c:v>
                </c:pt>
                <c:pt idx="8">
                  <c:v>Budapest total</c:v>
                </c:pt>
              </c:strCache>
            </c:strRef>
          </c:cat>
          <c:val>
            <c:numRef>
              <c:f>'3.5. ábra'!$D$14:$L$14</c:f>
              <c:numCache>
                <c:formatCode>#,##0</c:formatCode>
                <c:ptCount val="9"/>
                <c:pt idx="0">
                  <c:v>8.5609999999999999</c:v>
                </c:pt>
                <c:pt idx="1">
                  <c:v>58.341999999999999</c:v>
                </c:pt>
                <c:pt idx="2">
                  <c:v>44.936</c:v>
                </c:pt>
                <c:pt idx="3">
                  <c:v>98.215000000000003</c:v>
                </c:pt>
                <c:pt idx="4">
                  <c:v>210.45</c:v>
                </c:pt>
                <c:pt idx="5">
                  <c:v>327.125</c:v>
                </c:pt>
                <c:pt idx="6">
                  <c:v>576.51300000000003</c:v>
                </c:pt>
                <c:pt idx="7">
                  <c:v>218.85575</c:v>
                </c:pt>
                <c:pt idx="8">
                  <c:v>1542.99775</c:v>
                </c:pt>
              </c:numCache>
            </c:numRef>
          </c:val>
          <c:extLst>
            <c:ext xmlns:c16="http://schemas.microsoft.com/office/drawing/2014/chart" uri="{C3380CC4-5D6E-409C-BE32-E72D297353CC}">
              <c16:uniqueId val="{00000001-7137-45AE-ACDA-F1493894B7A7}"/>
            </c:ext>
          </c:extLst>
        </c:ser>
        <c:dLbls>
          <c:showLegendKey val="0"/>
          <c:showVal val="0"/>
          <c:showCatName val="0"/>
          <c:showSerName val="0"/>
          <c:showPercent val="0"/>
          <c:showBubbleSize val="0"/>
        </c:dLbls>
        <c:gapWidth val="219"/>
        <c:overlap val="-27"/>
        <c:axId val="963718504"/>
        <c:axId val="963719160"/>
      </c:barChart>
      <c:lineChart>
        <c:grouping val="standard"/>
        <c:varyColors val="0"/>
        <c:ser>
          <c:idx val="2"/>
          <c:order val="2"/>
          <c:tx>
            <c:strRef>
              <c:f>'3.5. ábra'!$B$15</c:f>
              <c:strCache>
                <c:ptCount val="1"/>
                <c:pt idx="0">
                  <c:v>Ratio of green certified office stock (right-hand scale)</c:v>
                </c:pt>
              </c:strCache>
            </c:strRef>
          </c:tx>
          <c:spPr>
            <a:ln w="28575" cap="rnd">
              <a:noFill/>
              <a:round/>
            </a:ln>
            <a:effectLst/>
          </c:spPr>
          <c:marker>
            <c:symbol val="diamond"/>
            <c:size val="10"/>
            <c:spPr>
              <a:solidFill>
                <a:srgbClr val="C00000"/>
              </a:solidFill>
              <a:ln w="9525">
                <a:solidFill>
                  <a:schemeClr val="tx1"/>
                </a:solidFill>
              </a:ln>
              <a:effectLst/>
            </c:spPr>
          </c:marker>
          <c:cat>
            <c:strRef>
              <c:f>'3.5. ábra'!$D$11:$L$11</c:f>
              <c:strCache>
                <c:ptCount val="9"/>
                <c:pt idx="0">
                  <c:v>Periphery</c:v>
                </c:pt>
                <c:pt idx="1">
                  <c:v>Non-central Pest</c:v>
                </c:pt>
                <c:pt idx="2">
                  <c:v>North Buda</c:v>
                </c:pt>
                <c:pt idx="3">
                  <c:v>CBD</c:v>
                </c:pt>
                <c:pt idx="4">
                  <c:v>South Buda</c:v>
                </c:pt>
                <c:pt idx="5">
                  <c:v>Central Pest</c:v>
                </c:pt>
                <c:pt idx="6">
                  <c:v>Váci út corridor</c:v>
                </c:pt>
                <c:pt idx="7">
                  <c:v>Central Buda</c:v>
                </c:pt>
                <c:pt idx="8">
                  <c:v>Budapest total</c:v>
                </c:pt>
              </c:strCache>
            </c:strRef>
          </c:cat>
          <c:val>
            <c:numRef>
              <c:f>'3.5. ábra'!$D$15:$L$15</c:f>
              <c:numCache>
                <c:formatCode>0</c:formatCode>
                <c:ptCount val="9"/>
                <c:pt idx="0">
                  <c:v>8.0835072280396947</c:v>
                </c:pt>
                <c:pt idx="1">
                  <c:v>15.011990654494179</c:v>
                </c:pt>
                <c:pt idx="2">
                  <c:v>19.195789707509409</c:v>
                </c:pt>
                <c:pt idx="3">
                  <c:v>33.015664918649996</c:v>
                </c:pt>
                <c:pt idx="4">
                  <c:v>45.701119672002982</c:v>
                </c:pt>
                <c:pt idx="5">
                  <c:v>58.306374711475904</c:v>
                </c:pt>
                <c:pt idx="6">
                  <c:v>62.443528602607081</c:v>
                </c:pt>
                <c:pt idx="7">
                  <c:v>63.402680456423575</c:v>
                </c:pt>
                <c:pt idx="8">
                  <c:v>46.530610921727359</c:v>
                </c:pt>
              </c:numCache>
            </c:numRef>
          </c:val>
          <c:smooth val="0"/>
          <c:extLst>
            <c:ext xmlns:c16="http://schemas.microsoft.com/office/drawing/2014/chart" uri="{C3380CC4-5D6E-409C-BE32-E72D297353CC}">
              <c16:uniqueId val="{00000002-7137-45AE-ACDA-F1493894B7A7}"/>
            </c:ext>
          </c:extLst>
        </c:ser>
        <c:dLbls>
          <c:showLegendKey val="0"/>
          <c:showVal val="0"/>
          <c:showCatName val="0"/>
          <c:showSerName val="0"/>
          <c:showPercent val="0"/>
          <c:showBubbleSize val="0"/>
        </c:dLbls>
        <c:marker val="1"/>
        <c:smooth val="0"/>
        <c:axId val="963731952"/>
        <c:axId val="963728016"/>
      </c:lineChart>
      <c:catAx>
        <c:axId val="96371850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18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63719160"/>
        <c:crosses val="autoZero"/>
        <c:auto val="1"/>
        <c:lblAlgn val="ctr"/>
        <c:lblOffset val="100"/>
        <c:noMultiLvlLbl val="0"/>
      </c:catAx>
      <c:valAx>
        <c:axId val="9637191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Thousand sq. m.</a:t>
                </a:r>
              </a:p>
            </c:rich>
          </c:tx>
          <c:layout>
            <c:manualLayout>
              <c:xMode val="edge"/>
              <c:yMode val="edge"/>
              <c:x val="0.10406998801435258"/>
              <c:y val="4.413184580055081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63718504"/>
        <c:crosses val="autoZero"/>
        <c:crossBetween val="between"/>
        <c:majorUnit val="250"/>
      </c:valAx>
      <c:valAx>
        <c:axId val="963728016"/>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b="0">
                    <a:solidFill>
                      <a:sysClr val="windowText" lastClr="000000"/>
                    </a:solidFill>
                  </a:rPr>
                  <a:t>Per cent</a:t>
                </a:r>
              </a:p>
            </c:rich>
          </c:tx>
          <c:layout>
            <c:manualLayout>
              <c:xMode val="edge"/>
              <c:yMode val="edge"/>
              <c:x val="0.81613882598828458"/>
              <c:y val="4.5584374268631883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63731952"/>
        <c:crosses val="max"/>
        <c:crossBetween val="between"/>
        <c:majorUnit val="5"/>
      </c:valAx>
      <c:catAx>
        <c:axId val="963731952"/>
        <c:scaling>
          <c:orientation val="minMax"/>
        </c:scaling>
        <c:delete val="1"/>
        <c:axPos val="b"/>
        <c:numFmt formatCode="General" sourceLinked="1"/>
        <c:majorTickMark val="out"/>
        <c:minorTickMark val="none"/>
        <c:tickLblPos val="nextTo"/>
        <c:crossAx val="963728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6275309384506029"/>
          <c:y val="0.82933624487684021"/>
          <c:w val="0.68162083333333334"/>
          <c:h val="0.1587592592592592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3987250000000002"/>
          <c:h val="0.52602981481481492"/>
        </c:manualLayout>
      </c:layout>
      <c:barChart>
        <c:barDir val="col"/>
        <c:grouping val="stacked"/>
        <c:varyColors val="0"/>
        <c:ser>
          <c:idx val="0"/>
          <c:order val="0"/>
          <c:tx>
            <c:strRef>
              <c:f>'3.6. ábra'!$D$12</c:f>
              <c:strCache>
                <c:ptCount val="1"/>
                <c:pt idx="0">
                  <c:v>Építés</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 ábra'!$C$13:$C$32</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val>
            <c:numRef>
              <c:f>'3.6. ábra'!$D$13:$D$32</c:f>
              <c:numCache>
                <c:formatCode>0.0</c:formatCode>
                <c:ptCount val="20"/>
                <c:pt idx="0">
                  <c:v>12.800502999999999</c:v>
                </c:pt>
                <c:pt idx="1">
                  <c:v>18.626369</c:v>
                </c:pt>
                <c:pt idx="2">
                  <c:v>19.323661999999999</c:v>
                </c:pt>
                <c:pt idx="3">
                  <c:v>17.132992999999999</c:v>
                </c:pt>
                <c:pt idx="4">
                  <c:v>14.931774000000001</c:v>
                </c:pt>
                <c:pt idx="5">
                  <c:v>20.393056999999999</c:v>
                </c:pt>
                <c:pt idx="6">
                  <c:v>23.334277999999998</c:v>
                </c:pt>
                <c:pt idx="7">
                  <c:v>19.234763999999998</c:v>
                </c:pt>
                <c:pt idx="8">
                  <c:v>20.334799</c:v>
                </c:pt>
                <c:pt idx="9">
                  <c:v>30.263190999999999</c:v>
                </c:pt>
                <c:pt idx="10">
                  <c:v>24.678553000000001</c:v>
                </c:pt>
                <c:pt idx="11">
                  <c:v>24.579234000000003</c:v>
                </c:pt>
                <c:pt idx="12">
                  <c:v>27.123128000000001</c:v>
                </c:pt>
                <c:pt idx="13">
                  <c:v>16.707528</c:v>
                </c:pt>
                <c:pt idx="14">
                  <c:v>16.384315999999998</c:v>
                </c:pt>
                <c:pt idx="15">
                  <c:v>15.981509000000001</c:v>
                </c:pt>
                <c:pt idx="16">
                  <c:v>13.584959000000001</c:v>
                </c:pt>
                <c:pt idx="17">
                  <c:v>27.913059999999998</c:v>
                </c:pt>
                <c:pt idx="18">
                  <c:v>32.585897000000003</c:v>
                </c:pt>
                <c:pt idx="19">
                  <c:v>34.942985</c:v>
                </c:pt>
              </c:numCache>
            </c:numRef>
          </c:val>
          <c:extLst>
            <c:ext xmlns:c16="http://schemas.microsoft.com/office/drawing/2014/chart" uri="{C3380CC4-5D6E-409C-BE32-E72D297353CC}">
              <c16:uniqueId val="{00000000-49FD-480E-9106-C2EA6E7223C1}"/>
            </c:ext>
          </c:extLst>
        </c:ser>
        <c:ser>
          <c:idx val="1"/>
          <c:order val="1"/>
          <c:tx>
            <c:strRef>
              <c:f>'3.6. ábra'!$E$12</c:f>
              <c:strCache>
                <c:ptCount val="1"/>
                <c:pt idx="0">
                  <c:v>Új lakás vásárlása</c:v>
                </c:pt>
              </c:strCache>
            </c:strRef>
          </c:tx>
          <c:spPr>
            <a:solidFill>
              <a:schemeClr val="accent6">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 ábra'!$C$13:$C$32</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val>
            <c:numRef>
              <c:f>'3.6. ábra'!$E$13:$E$32</c:f>
              <c:numCache>
                <c:formatCode>0.0</c:formatCode>
                <c:ptCount val="20"/>
                <c:pt idx="0">
                  <c:v>10.970846000000002</c:v>
                </c:pt>
                <c:pt idx="1">
                  <c:v>10.103024</c:v>
                </c:pt>
                <c:pt idx="2">
                  <c:v>11.777018</c:v>
                </c:pt>
                <c:pt idx="3">
                  <c:v>14.964037999999999</c:v>
                </c:pt>
                <c:pt idx="4">
                  <c:v>14.423311999999999</c:v>
                </c:pt>
                <c:pt idx="5">
                  <c:v>16.766570000000002</c:v>
                </c:pt>
                <c:pt idx="6">
                  <c:v>20.370744999999999</c:v>
                </c:pt>
                <c:pt idx="7">
                  <c:v>18.216228000000001</c:v>
                </c:pt>
                <c:pt idx="8">
                  <c:v>23.882058999999998</c:v>
                </c:pt>
                <c:pt idx="9">
                  <c:v>24.085725</c:v>
                </c:pt>
                <c:pt idx="10">
                  <c:v>22.751777000000004</c:v>
                </c:pt>
                <c:pt idx="11">
                  <c:v>35.094338</c:v>
                </c:pt>
                <c:pt idx="12">
                  <c:v>28.057634</c:v>
                </c:pt>
                <c:pt idx="13">
                  <c:v>26.223915999999996</c:v>
                </c:pt>
                <c:pt idx="14">
                  <c:v>26.362461</c:v>
                </c:pt>
                <c:pt idx="15">
                  <c:v>25.459419</c:v>
                </c:pt>
                <c:pt idx="16">
                  <c:v>22.842538000000001</c:v>
                </c:pt>
                <c:pt idx="17">
                  <c:v>37.63673</c:v>
                </c:pt>
                <c:pt idx="18">
                  <c:v>38.734020000000001</c:v>
                </c:pt>
                <c:pt idx="19">
                  <c:v>38.545000000000002</c:v>
                </c:pt>
              </c:numCache>
            </c:numRef>
          </c:val>
          <c:extLst>
            <c:ext xmlns:c16="http://schemas.microsoft.com/office/drawing/2014/chart" uri="{C3380CC4-5D6E-409C-BE32-E72D297353CC}">
              <c16:uniqueId val="{00000001-49FD-480E-9106-C2EA6E7223C1}"/>
            </c:ext>
          </c:extLst>
        </c:ser>
        <c:ser>
          <c:idx val="2"/>
          <c:order val="2"/>
          <c:tx>
            <c:strRef>
              <c:f>'3.6. ábra'!$F$12</c:f>
              <c:strCache>
                <c:ptCount val="1"/>
                <c:pt idx="0">
                  <c:v>Felújítás, korszerűsítés</c:v>
                </c:pt>
              </c:strCache>
            </c:strRef>
          </c:tx>
          <c:spPr>
            <a:solidFill>
              <a:schemeClr val="accent6">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 ábra'!$C$13:$C$32</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val>
            <c:numRef>
              <c:f>'3.6. ábra'!$F$13:$F$32</c:f>
              <c:numCache>
                <c:formatCode>0.0</c:formatCode>
                <c:ptCount val="20"/>
                <c:pt idx="0">
                  <c:v>4.424652</c:v>
                </c:pt>
                <c:pt idx="1">
                  <c:v>7.2406609999999993</c:v>
                </c:pt>
                <c:pt idx="2">
                  <c:v>7.8106659999999994</c:v>
                </c:pt>
                <c:pt idx="3">
                  <c:v>6.0254759999999994</c:v>
                </c:pt>
                <c:pt idx="4">
                  <c:v>5.5785420000000006</c:v>
                </c:pt>
                <c:pt idx="5">
                  <c:v>9.6704699999999999</c:v>
                </c:pt>
                <c:pt idx="6">
                  <c:v>9.2741329999999991</c:v>
                </c:pt>
                <c:pt idx="7">
                  <c:v>6.8158339999999997</c:v>
                </c:pt>
                <c:pt idx="8">
                  <c:v>5.5029970000000006</c:v>
                </c:pt>
                <c:pt idx="9">
                  <c:v>10.108815999999999</c:v>
                </c:pt>
                <c:pt idx="10">
                  <c:v>7.6262559999999997</c:v>
                </c:pt>
                <c:pt idx="11">
                  <c:v>6.9194979999999999</c:v>
                </c:pt>
                <c:pt idx="12">
                  <c:v>8.1205309999999997</c:v>
                </c:pt>
                <c:pt idx="13">
                  <c:v>8.6783549999999998</c:v>
                </c:pt>
                <c:pt idx="14">
                  <c:v>8.4892079999999996</c:v>
                </c:pt>
                <c:pt idx="15">
                  <c:v>7.576092</c:v>
                </c:pt>
                <c:pt idx="16">
                  <c:v>12.060180000000001</c:v>
                </c:pt>
                <c:pt idx="17">
                  <c:v>37.723240000000004</c:v>
                </c:pt>
                <c:pt idx="18">
                  <c:v>30.073537000000002</c:v>
                </c:pt>
                <c:pt idx="19">
                  <c:v>17.38409</c:v>
                </c:pt>
              </c:numCache>
            </c:numRef>
          </c:val>
          <c:extLst>
            <c:ext xmlns:c16="http://schemas.microsoft.com/office/drawing/2014/chart" uri="{C3380CC4-5D6E-409C-BE32-E72D297353CC}">
              <c16:uniqueId val="{00000002-49FD-480E-9106-C2EA6E7223C1}"/>
            </c:ext>
          </c:extLst>
        </c:ser>
        <c:ser>
          <c:idx val="3"/>
          <c:order val="3"/>
          <c:tx>
            <c:strRef>
              <c:f>'3.6. ábra'!$G$12</c:f>
              <c:strCache>
                <c:ptCount val="1"/>
                <c:pt idx="0">
                  <c:v>Használt lakás vásárlása</c:v>
                </c:pt>
              </c:strCache>
            </c:strRef>
          </c:tx>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 ábra'!$C$13:$C$32</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val>
            <c:numRef>
              <c:f>'3.6. ábra'!$G$13:$G$32</c:f>
              <c:numCache>
                <c:formatCode>0.0</c:formatCode>
                <c:ptCount val="20"/>
                <c:pt idx="0">
                  <c:v>86.110910000000004</c:v>
                </c:pt>
                <c:pt idx="1">
                  <c:v>117.14525</c:v>
                </c:pt>
                <c:pt idx="2">
                  <c:v>126.45395000000001</c:v>
                </c:pt>
                <c:pt idx="3">
                  <c:v>125.99259000000001</c:v>
                </c:pt>
                <c:pt idx="4">
                  <c:v>125.19937</c:v>
                </c:pt>
                <c:pt idx="5">
                  <c:v>171.81513000000001</c:v>
                </c:pt>
                <c:pt idx="6">
                  <c:v>177.51352</c:v>
                </c:pt>
                <c:pt idx="7">
                  <c:v>150.69021000000001</c:v>
                </c:pt>
                <c:pt idx="8">
                  <c:v>142.56562000000002</c:v>
                </c:pt>
                <c:pt idx="9">
                  <c:v>177.28818000000001</c:v>
                </c:pt>
                <c:pt idx="10">
                  <c:v>156.99699999999999</c:v>
                </c:pt>
                <c:pt idx="11">
                  <c:v>156.01362</c:v>
                </c:pt>
                <c:pt idx="12">
                  <c:v>164.71036000000001</c:v>
                </c:pt>
                <c:pt idx="13">
                  <c:v>138.50182000000001</c:v>
                </c:pt>
                <c:pt idx="14">
                  <c:v>177.41373000000002</c:v>
                </c:pt>
                <c:pt idx="15">
                  <c:v>176.38998000000001</c:v>
                </c:pt>
                <c:pt idx="16">
                  <c:v>174.83536000000001</c:v>
                </c:pt>
                <c:pt idx="17">
                  <c:v>247.89530999999999</c:v>
                </c:pt>
                <c:pt idx="18">
                  <c:v>263.08131000000003</c:v>
                </c:pt>
                <c:pt idx="19">
                  <c:v>219.66361000000001</c:v>
                </c:pt>
              </c:numCache>
            </c:numRef>
          </c:val>
          <c:extLst>
            <c:ext xmlns:c16="http://schemas.microsoft.com/office/drawing/2014/chart" uri="{C3380CC4-5D6E-409C-BE32-E72D297353CC}">
              <c16:uniqueId val="{00000003-49FD-480E-9106-C2EA6E7223C1}"/>
            </c:ext>
          </c:extLst>
        </c:ser>
        <c:ser>
          <c:idx val="5"/>
          <c:order val="4"/>
          <c:tx>
            <c:strRef>
              <c:f>'3.6. ábra'!$H$12</c:f>
              <c:strCache>
                <c:ptCount val="1"/>
                <c:pt idx="0">
                  <c:v>Bővítés és egyéb</c:v>
                </c:pt>
              </c:strCache>
            </c:strRef>
          </c:tx>
          <c:spPr>
            <a:solidFill>
              <a:schemeClr val="tx2">
                <a:lumMod val="25000"/>
                <a:lumOff val="75000"/>
              </a:schemeClr>
            </a:solidFill>
            <a:ln>
              <a:solidFill>
                <a:schemeClr val="tx1"/>
              </a:solidFill>
            </a:ln>
            <a:effectLst/>
          </c:spPr>
          <c:invertIfNegative val="0"/>
          <c:cat>
            <c:strRef>
              <c:f>'3.6. ábra'!$C$13:$C$32</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val>
            <c:numRef>
              <c:f>'3.6. ábra'!$H$13:$H$32</c:f>
              <c:numCache>
                <c:formatCode>0.0</c:formatCode>
                <c:ptCount val="20"/>
                <c:pt idx="0">
                  <c:v>10.050536000000001</c:v>
                </c:pt>
                <c:pt idx="1">
                  <c:v>14.154126999999999</c:v>
                </c:pt>
                <c:pt idx="2">
                  <c:v>13.310783000000001</c:v>
                </c:pt>
                <c:pt idx="3">
                  <c:v>12.955665</c:v>
                </c:pt>
                <c:pt idx="4">
                  <c:v>10.890598000000001</c:v>
                </c:pt>
                <c:pt idx="5">
                  <c:v>12.514405</c:v>
                </c:pt>
                <c:pt idx="6">
                  <c:v>11.589614000000001</c:v>
                </c:pt>
                <c:pt idx="7">
                  <c:v>11.041523999999999</c:v>
                </c:pt>
                <c:pt idx="8">
                  <c:v>9.7674599999999998</c:v>
                </c:pt>
                <c:pt idx="9">
                  <c:v>9.9512300000000007</c:v>
                </c:pt>
                <c:pt idx="10">
                  <c:v>9.0201779999999996</c:v>
                </c:pt>
                <c:pt idx="11">
                  <c:v>9.6997180000000007</c:v>
                </c:pt>
                <c:pt idx="12">
                  <c:v>11.259191</c:v>
                </c:pt>
                <c:pt idx="13">
                  <c:v>11.334631</c:v>
                </c:pt>
                <c:pt idx="14">
                  <c:v>11.943047</c:v>
                </c:pt>
                <c:pt idx="15">
                  <c:v>10.693085</c:v>
                </c:pt>
                <c:pt idx="16">
                  <c:v>8.6388830000000016</c:v>
                </c:pt>
                <c:pt idx="17">
                  <c:v>12.437759</c:v>
                </c:pt>
                <c:pt idx="18">
                  <c:v>14.184757000000001</c:v>
                </c:pt>
                <c:pt idx="19">
                  <c:v>12.835659</c:v>
                </c:pt>
              </c:numCache>
            </c:numRef>
          </c:val>
          <c:extLst>
            <c:ext xmlns:c16="http://schemas.microsoft.com/office/drawing/2014/chart" uri="{C3380CC4-5D6E-409C-BE32-E72D297353CC}">
              <c16:uniqueId val="{00000004-49FD-480E-9106-C2EA6E7223C1}"/>
            </c:ext>
          </c:extLst>
        </c:ser>
        <c:dLbls>
          <c:showLegendKey val="0"/>
          <c:showVal val="0"/>
          <c:showCatName val="0"/>
          <c:showSerName val="0"/>
          <c:showPercent val="0"/>
          <c:showBubbleSize val="0"/>
        </c:dLbls>
        <c:gapWidth val="44"/>
        <c:overlap val="100"/>
        <c:axId val="943807752"/>
        <c:axId val="943808408"/>
        <c:extLst/>
      </c:barChart>
      <c:barChart>
        <c:barDir val="col"/>
        <c:grouping val="stacked"/>
        <c:varyColors val="0"/>
        <c:ser>
          <c:idx val="8"/>
          <c:order val="6"/>
          <c:tx>
            <c:v>fikt</c:v>
          </c:tx>
          <c:spPr>
            <a:solidFill>
              <a:schemeClr val="accent3">
                <a:lumMod val="60000"/>
              </a:schemeClr>
            </a:solidFill>
            <a:ln>
              <a:noFill/>
            </a:ln>
            <a:effectLst/>
          </c:spPr>
          <c:invertIfNegative val="0"/>
          <c:extLst>
            <c:ext xmlns:c16="http://schemas.microsoft.com/office/drawing/2014/chart" uri="{C3380CC4-5D6E-409C-BE32-E72D297353CC}">
              <c16:uniqueId val="{00000005-49FD-480E-9106-C2EA6E7223C1}"/>
            </c:ext>
          </c:extLst>
        </c:ser>
        <c:dLbls>
          <c:showLegendKey val="0"/>
          <c:showVal val="0"/>
          <c:showCatName val="0"/>
          <c:showSerName val="0"/>
          <c:showPercent val="0"/>
          <c:showBubbleSize val="0"/>
        </c:dLbls>
        <c:gapWidth val="150"/>
        <c:overlap val="100"/>
        <c:axId val="831535464"/>
        <c:axId val="832022840"/>
      </c:barChart>
      <c:lineChart>
        <c:grouping val="standard"/>
        <c:varyColors val="0"/>
        <c:ser>
          <c:idx val="7"/>
          <c:order val="5"/>
          <c:tx>
            <c:strRef>
              <c:f>'3.6. ábra'!$I$12</c:f>
              <c:strCache>
                <c:ptCount val="1"/>
                <c:pt idx="0">
                  <c:v>Új lakás vásárlás, építés és felújítási cél aránya (jobb skála)</c:v>
                </c:pt>
              </c:strCache>
            </c:strRef>
          </c:tx>
          <c:spPr>
            <a:ln w="41275" cap="flat" cmpd="sng" algn="ctr">
              <a:solidFill>
                <a:schemeClr val="accent6">
                  <a:lumMod val="75000"/>
                </a:schemeClr>
              </a:solidFill>
              <a:prstDash val="solid"/>
              <a:round/>
              <a:headEnd type="none" w="med" len="med"/>
              <a:tailEnd type="none" w="med" len="med"/>
            </a:ln>
            <a:effectLst/>
          </c:spPr>
          <c:marker>
            <c:symbol val="diamond"/>
            <c:size val="13"/>
            <c:spPr>
              <a:solidFill>
                <a:schemeClr val="accent6">
                  <a:lumMod val="40000"/>
                  <a:lumOff val="60000"/>
                </a:schemeClr>
              </a:solidFill>
              <a:ln w="9525">
                <a:solidFill>
                  <a:schemeClr val="accent6">
                    <a:lumMod val="50000"/>
                  </a:schemeClr>
                </a:solidFill>
              </a:ln>
              <a:effectLst/>
            </c:spPr>
          </c:marker>
          <c:cat>
            <c:strRef>
              <c:f>'3.6. ábra'!$C$13:$C$32</c:f>
              <c:strCache>
                <c:ptCount val="20"/>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strCache>
            </c:strRef>
          </c:cat>
          <c:val>
            <c:numRef>
              <c:f>'3.6. ábra'!$I$13:$I$32</c:f>
              <c:numCache>
                <c:formatCode>0.0</c:formatCode>
                <c:ptCount val="20"/>
                <c:pt idx="0">
                  <c:v>22.67335143990211</c:v>
                </c:pt>
                <c:pt idx="1">
                  <c:v>21.504260392922607</c:v>
                </c:pt>
                <c:pt idx="2">
                  <c:v>21.777591168205564</c:v>
                </c:pt>
                <c:pt idx="3">
                  <c:v>21.529532357239191</c:v>
                </c:pt>
                <c:pt idx="4">
                  <c:v>20.426203645022177</c:v>
                </c:pt>
                <c:pt idx="5">
                  <c:v>20.258769489648611</c:v>
                </c:pt>
                <c:pt idx="6">
                  <c:v>21.884771496502285</c:v>
                </c:pt>
                <c:pt idx="7">
                  <c:v>21.488900699111682</c:v>
                </c:pt>
                <c:pt idx="8">
                  <c:v>24.607341140577841</c:v>
                </c:pt>
                <c:pt idx="9">
                  <c:v>25.609242714404761</c:v>
                </c:pt>
                <c:pt idx="10">
                  <c:v>24.904169994590582</c:v>
                </c:pt>
                <c:pt idx="11">
                  <c:v>28.666049539193089</c:v>
                </c:pt>
                <c:pt idx="12">
                  <c:v>26.455915790559086</c:v>
                </c:pt>
                <c:pt idx="13">
                  <c:v>25.619637496354486</c:v>
                </c:pt>
                <c:pt idx="14">
                  <c:v>21.295730002052178</c:v>
                </c:pt>
                <c:pt idx="15">
                  <c:v>20.761119166899075</c:v>
                </c:pt>
                <c:pt idx="16">
                  <c:v>20.903291798929757</c:v>
                </c:pt>
                <c:pt idx="17">
                  <c:v>28.402447121768443</c:v>
                </c:pt>
                <c:pt idx="18">
                  <c:v>26.776945613893595</c:v>
                </c:pt>
                <c:pt idx="19">
                  <c:v>28.101461890822339</c:v>
                </c:pt>
              </c:numCache>
            </c:numRef>
          </c:val>
          <c:smooth val="0"/>
          <c:extLst>
            <c:ext xmlns:c16="http://schemas.microsoft.com/office/drawing/2014/chart" uri="{C3380CC4-5D6E-409C-BE32-E72D297353CC}">
              <c16:uniqueId val="{00000006-49FD-480E-9106-C2EA6E7223C1}"/>
            </c:ext>
          </c:extLst>
        </c:ser>
        <c:dLbls>
          <c:showLegendKey val="0"/>
          <c:showVal val="0"/>
          <c:showCatName val="0"/>
          <c:showSerName val="0"/>
          <c:showPercent val="0"/>
          <c:showBubbleSize val="0"/>
        </c:dLbls>
        <c:marker val="1"/>
        <c:smooth val="0"/>
        <c:axId val="831535464"/>
        <c:axId val="832022840"/>
      </c:lineChart>
      <c:catAx>
        <c:axId val="94380775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43808408"/>
        <c:crosses val="autoZero"/>
        <c:auto val="1"/>
        <c:lblAlgn val="ctr"/>
        <c:lblOffset val="100"/>
        <c:noMultiLvlLbl val="0"/>
      </c:catAx>
      <c:valAx>
        <c:axId val="943808408"/>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Mrd Ft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3807752"/>
        <c:crosses val="autoZero"/>
        <c:crossBetween val="between"/>
        <c:majorUnit val="100"/>
      </c:valAx>
      <c:valAx>
        <c:axId val="832022840"/>
        <c:scaling>
          <c:orientation val="minMax"/>
          <c:max val="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a:t>
                </a:r>
              </a:p>
            </c:rich>
          </c:tx>
          <c:layout>
            <c:manualLayout>
              <c:xMode val="edge"/>
              <c:yMode val="edge"/>
              <c:x val="0.8890000000000000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535464"/>
        <c:crosses val="max"/>
        <c:crossBetween val="between"/>
        <c:majorUnit val="10"/>
      </c:valAx>
      <c:catAx>
        <c:axId val="831535464"/>
        <c:scaling>
          <c:orientation val="minMax"/>
        </c:scaling>
        <c:delete val="1"/>
        <c:axPos val="b"/>
        <c:majorTickMark val="out"/>
        <c:minorTickMark val="none"/>
        <c:tickLblPos val="nextTo"/>
        <c:crossAx val="832022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7.6414166666666672E-2"/>
          <c:y val="0.73225925925925928"/>
          <c:w val="0.84893541666666672"/>
          <c:h val="0.2559814814814814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3987250000000002"/>
          <c:h val="0.52602981481481492"/>
        </c:manualLayout>
      </c:layout>
      <c:barChart>
        <c:barDir val="col"/>
        <c:grouping val="stacked"/>
        <c:varyColors val="0"/>
        <c:ser>
          <c:idx val="0"/>
          <c:order val="0"/>
          <c:tx>
            <c:strRef>
              <c:f>'3.6. ábra'!$D$11</c:f>
              <c:strCache>
                <c:ptCount val="1"/>
                <c:pt idx="0">
                  <c:v>Construcion of new homes</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 ábra'!$B$13:$B$32</c:f>
              <c:strCache>
                <c:ptCount val="20"/>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strCache>
            </c:strRef>
          </c:cat>
          <c:val>
            <c:numRef>
              <c:f>'3.6. ábra'!$D$13:$D$32</c:f>
              <c:numCache>
                <c:formatCode>0.0</c:formatCode>
                <c:ptCount val="20"/>
                <c:pt idx="0">
                  <c:v>12.800502999999999</c:v>
                </c:pt>
                <c:pt idx="1">
                  <c:v>18.626369</c:v>
                </c:pt>
                <c:pt idx="2">
                  <c:v>19.323661999999999</c:v>
                </c:pt>
                <c:pt idx="3">
                  <c:v>17.132992999999999</c:v>
                </c:pt>
                <c:pt idx="4">
                  <c:v>14.931774000000001</c:v>
                </c:pt>
                <c:pt idx="5">
                  <c:v>20.393056999999999</c:v>
                </c:pt>
                <c:pt idx="6">
                  <c:v>23.334277999999998</c:v>
                </c:pt>
                <c:pt idx="7">
                  <c:v>19.234763999999998</c:v>
                </c:pt>
                <c:pt idx="8">
                  <c:v>20.334799</c:v>
                </c:pt>
                <c:pt idx="9">
                  <c:v>30.263190999999999</c:v>
                </c:pt>
                <c:pt idx="10">
                  <c:v>24.678553000000001</c:v>
                </c:pt>
                <c:pt idx="11">
                  <c:v>24.579234000000003</c:v>
                </c:pt>
                <c:pt idx="12">
                  <c:v>27.123128000000001</c:v>
                </c:pt>
                <c:pt idx="13">
                  <c:v>16.707528</c:v>
                </c:pt>
                <c:pt idx="14">
                  <c:v>16.384315999999998</c:v>
                </c:pt>
                <c:pt idx="15">
                  <c:v>15.981509000000001</c:v>
                </c:pt>
                <c:pt idx="16">
                  <c:v>13.584959000000001</c:v>
                </c:pt>
                <c:pt idx="17">
                  <c:v>27.913059999999998</c:v>
                </c:pt>
                <c:pt idx="18">
                  <c:v>32.585897000000003</c:v>
                </c:pt>
                <c:pt idx="19">
                  <c:v>34.942985</c:v>
                </c:pt>
              </c:numCache>
            </c:numRef>
          </c:val>
          <c:extLst>
            <c:ext xmlns:c16="http://schemas.microsoft.com/office/drawing/2014/chart" uri="{C3380CC4-5D6E-409C-BE32-E72D297353CC}">
              <c16:uniqueId val="{00000000-0165-4260-B109-6AF1FEF722F8}"/>
            </c:ext>
          </c:extLst>
        </c:ser>
        <c:ser>
          <c:idx val="1"/>
          <c:order val="1"/>
          <c:tx>
            <c:strRef>
              <c:f>'3.6. ábra'!$E$11</c:f>
              <c:strCache>
                <c:ptCount val="1"/>
                <c:pt idx="0">
                  <c:v>Puchases of new homes</c:v>
                </c:pt>
              </c:strCache>
            </c:strRef>
          </c:tx>
          <c:spPr>
            <a:solidFill>
              <a:schemeClr val="accent6">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 ábra'!$B$13:$B$32</c:f>
              <c:strCache>
                <c:ptCount val="20"/>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strCache>
            </c:strRef>
          </c:cat>
          <c:val>
            <c:numRef>
              <c:f>'3.6. ábra'!$E$13:$E$32</c:f>
              <c:numCache>
                <c:formatCode>0.0</c:formatCode>
                <c:ptCount val="20"/>
                <c:pt idx="0">
                  <c:v>10.970846000000002</c:v>
                </c:pt>
                <c:pt idx="1">
                  <c:v>10.103024</c:v>
                </c:pt>
                <c:pt idx="2">
                  <c:v>11.777018</c:v>
                </c:pt>
                <c:pt idx="3">
                  <c:v>14.964037999999999</c:v>
                </c:pt>
                <c:pt idx="4">
                  <c:v>14.423311999999999</c:v>
                </c:pt>
                <c:pt idx="5">
                  <c:v>16.766570000000002</c:v>
                </c:pt>
                <c:pt idx="6">
                  <c:v>20.370744999999999</c:v>
                </c:pt>
                <c:pt idx="7">
                  <c:v>18.216228000000001</c:v>
                </c:pt>
                <c:pt idx="8">
                  <c:v>23.882058999999998</c:v>
                </c:pt>
                <c:pt idx="9">
                  <c:v>24.085725</c:v>
                </c:pt>
                <c:pt idx="10">
                  <c:v>22.751777000000004</c:v>
                </c:pt>
                <c:pt idx="11">
                  <c:v>35.094338</c:v>
                </c:pt>
                <c:pt idx="12">
                  <c:v>28.057634</c:v>
                </c:pt>
                <c:pt idx="13">
                  <c:v>26.223915999999996</c:v>
                </c:pt>
                <c:pt idx="14">
                  <c:v>26.362461</c:v>
                </c:pt>
                <c:pt idx="15">
                  <c:v>25.459419</c:v>
                </c:pt>
                <c:pt idx="16">
                  <c:v>22.842538000000001</c:v>
                </c:pt>
                <c:pt idx="17">
                  <c:v>37.63673</c:v>
                </c:pt>
                <c:pt idx="18">
                  <c:v>38.734020000000001</c:v>
                </c:pt>
                <c:pt idx="19">
                  <c:v>38.545000000000002</c:v>
                </c:pt>
              </c:numCache>
            </c:numRef>
          </c:val>
          <c:extLst>
            <c:ext xmlns:c16="http://schemas.microsoft.com/office/drawing/2014/chart" uri="{C3380CC4-5D6E-409C-BE32-E72D297353CC}">
              <c16:uniqueId val="{00000001-0165-4260-B109-6AF1FEF722F8}"/>
            </c:ext>
          </c:extLst>
        </c:ser>
        <c:ser>
          <c:idx val="2"/>
          <c:order val="2"/>
          <c:tx>
            <c:strRef>
              <c:f>'3.6. ábra'!$F$11</c:f>
              <c:strCache>
                <c:ptCount val="1"/>
                <c:pt idx="0">
                  <c:v>Renovation and modernization</c:v>
                </c:pt>
              </c:strCache>
            </c:strRef>
          </c:tx>
          <c:spPr>
            <a:solidFill>
              <a:schemeClr val="accent6">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 ábra'!$B$13:$B$32</c:f>
              <c:strCache>
                <c:ptCount val="20"/>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strCache>
            </c:strRef>
          </c:cat>
          <c:val>
            <c:numRef>
              <c:f>'3.6. ábra'!$F$13:$F$32</c:f>
              <c:numCache>
                <c:formatCode>0.0</c:formatCode>
                <c:ptCount val="20"/>
                <c:pt idx="0">
                  <c:v>4.424652</c:v>
                </c:pt>
                <c:pt idx="1">
                  <c:v>7.2406609999999993</c:v>
                </c:pt>
                <c:pt idx="2">
                  <c:v>7.8106659999999994</c:v>
                </c:pt>
                <c:pt idx="3">
                  <c:v>6.0254759999999994</c:v>
                </c:pt>
                <c:pt idx="4">
                  <c:v>5.5785420000000006</c:v>
                </c:pt>
                <c:pt idx="5">
                  <c:v>9.6704699999999999</c:v>
                </c:pt>
                <c:pt idx="6">
                  <c:v>9.2741329999999991</c:v>
                </c:pt>
                <c:pt idx="7">
                  <c:v>6.8158339999999997</c:v>
                </c:pt>
                <c:pt idx="8">
                  <c:v>5.5029970000000006</c:v>
                </c:pt>
                <c:pt idx="9">
                  <c:v>10.108815999999999</c:v>
                </c:pt>
                <c:pt idx="10">
                  <c:v>7.6262559999999997</c:v>
                </c:pt>
                <c:pt idx="11">
                  <c:v>6.9194979999999999</c:v>
                </c:pt>
                <c:pt idx="12">
                  <c:v>8.1205309999999997</c:v>
                </c:pt>
                <c:pt idx="13">
                  <c:v>8.6783549999999998</c:v>
                </c:pt>
                <c:pt idx="14">
                  <c:v>8.4892079999999996</c:v>
                </c:pt>
                <c:pt idx="15">
                  <c:v>7.576092</c:v>
                </c:pt>
                <c:pt idx="16">
                  <c:v>12.060180000000001</c:v>
                </c:pt>
                <c:pt idx="17">
                  <c:v>37.723240000000004</c:v>
                </c:pt>
                <c:pt idx="18">
                  <c:v>30.073537000000002</c:v>
                </c:pt>
                <c:pt idx="19">
                  <c:v>17.38409</c:v>
                </c:pt>
              </c:numCache>
            </c:numRef>
          </c:val>
          <c:extLst>
            <c:ext xmlns:c16="http://schemas.microsoft.com/office/drawing/2014/chart" uri="{C3380CC4-5D6E-409C-BE32-E72D297353CC}">
              <c16:uniqueId val="{00000002-0165-4260-B109-6AF1FEF722F8}"/>
            </c:ext>
          </c:extLst>
        </c:ser>
        <c:ser>
          <c:idx val="3"/>
          <c:order val="3"/>
          <c:tx>
            <c:strRef>
              <c:f>'3.6. ábra'!$G$11</c:f>
              <c:strCache>
                <c:ptCount val="1"/>
                <c:pt idx="0">
                  <c:v>Puchases of used homes</c:v>
                </c:pt>
              </c:strCache>
            </c:strRef>
          </c:tx>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'3.6. ábra'!$B$13:$B$32</c:f>
              <c:strCache>
                <c:ptCount val="20"/>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strCache>
            </c:strRef>
          </c:cat>
          <c:val>
            <c:numRef>
              <c:f>'3.6. ábra'!$G$13:$G$32</c:f>
              <c:numCache>
                <c:formatCode>0.0</c:formatCode>
                <c:ptCount val="20"/>
                <c:pt idx="0">
                  <c:v>86.110910000000004</c:v>
                </c:pt>
                <c:pt idx="1">
                  <c:v>117.14525</c:v>
                </c:pt>
                <c:pt idx="2">
                  <c:v>126.45395000000001</c:v>
                </c:pt>
                <c:pt idx="3">
                  <c:v>125.99259000000001</c:v>
                </c:pt>
                <c:pt idx="4">
                  <c:v>125.19937</c:v>
                </c:pt>
                <c:pt idx="5">
                  <c:v>171.81513000000001</c:v>
                </c:pt>
                <c:pt idx="6">
                  <c:v>177.51352</c:v>
                </c:pt>
                <c:pt idx="7">
                  <c:v>150.69021000000001</c:v>
                </c:pt>
                <c:pt idx="8">
                  <c:v>142.56562000000002</c:v>
                </c:pt>
                <c:pt idx="9">
                  <c:v>177.28818000000001</c:v>
                </c:pt>
                <c:pt idx="10">
                  <c:v>156.99699999999999</c:v>
                </c:pt>
                <c:pt idx="11">
                  <c:v>156.01362</c:v>
                </c:pt>
                <c:pt idx="12">
                  <c:v>164.71036000000001</c:v>
                </c:pt>
                <c:pt idx="13">
                  <c:v>138.50182000000001</c:v>
                </c:pt>
                <c:pt idx="14">
                  <c:v>177.41373000000002</c:v>
                </c:pt>
                <c:pt idx="15">
                  <c:v>176.38998000000001</c:v>
                </c:pt>
                <c:pt idx="16">
                  <c:v>174.83536000000001</c:v>
                </c:pt>
                <c:pt idx="17">
                  <c:v>247.89530999999999</c:v>
                </c:pt>
                <c:pt idx="18">
                  <c:v>263.08131000000003</c:v>
                </c:pt>
                <c:pt idx="19">
                  <c:v>219.66361000000001</c:v>
                </c:pt>
              </c:numCache>
            </c:numRef>
          </c:val>
          <c:extLst>
            <c:ext xmlns:c16="http://schemas.microsoft.com/office/drawing/2014/chart" uri="{C3380CC4-5D6E-409C-BE32-E72D297353CC}">
              <c16:uniqueId val="{00000003-0165-4260-B109-6AF1FEF722F8}"/>
            </c:ext>
          </c:extLst>
        </c:ser>
        <c:ser>
          <c:idx val="5"/>
          <c:order val="4"/>
          <c:tx>
            <c:strRef>
              <c:f>'3.6. ábra'!$H$11</c:f>
              <c:strCache>
                <c:ptCount val="1"/>
                <c:pt idx="0">
                  <c:v>Expansion and other</c:v>
                </c:pt>
              </c:strCache>
            </c:strRef>
          </c:tx>
          <c:spPr>
            <a:solidFill>
              <a:schemeClr val="tx2">
                <a:lumMod val="25000"/>
                <a:lumOff val="75000"/>
              </a:schemeClr>
            </a:solidFill>
            <a:ln>
              <a:solidFill>
                <a:schemeClr val="tx1"/>
              </a:solidFill>
            </a:ln>
            <a:effectLst/>
          </c:spPr>
          <c:invertIfNegative val="0"/>
          <c:cat>
            <c:strRef>
              <c:f>'3.6. ábra'!$B$13:$B$32</c:f>
              <c:strCache>
                <c:ptCount val="20"/>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strCache>
            </c:strRef>
          </c:cat>
          <c:val>
            <c:numRef>
              <c:f>'3.6. ábra'!$H$13:$H$32</c:f>
              <c:numCache>
                <c:formatCode>0.0</c:formatCode>
                <c:ptCount val="20"/>
                <c:pt idx="0">
                  <c:v>10.050536000000001</c:v>
                </c:pt>
                <c:pt idx="1">
                  <c:v>14.154126999999999</c:v>
                </c:pt>
                <c:pt idx="2">
                  <c:v>13.310783000000001</c:v>
                </c:pt>
                <c:pt idx="3">
                  <c:v>12.955665</c:v>
                </c:pt>
                <c:pt idx="4">
                  <c:v>10.890598000000001</c:v>
                </c:pt>
                <c:pt idx="5">
                  <c:v>12.514405</c:v>
                </c:pt>
                <c:pt idx="6">
                  <c:v>11.589614000000001</c:v>
                </c:pt>
                <c:pt idx="7">
                  <c:v>11.041523999999999</c:v>
                </c:pt>
                <c:pt idx="8">
                  <c:v>9.7674599999999998</c:v>
                </c:pt>
                <c:pt idx="9">
                  <c:v>9.9512300000000007</c:v>
                </c:pt>
                <c:pt idx="10">
                  <c:v>9.0201779999999996</c:v>
                </c:pt>
                <c:pt idx="11">
                  <c:v>9.6997180000000007</c:v>
                </c:pt>
                <c:pt idx="12">
                  <c:v>11.259191</c:v>
                </c:pt>
                <c:pt idx="13">
                  <c:v>11.334631</c:v>
                </c:pt>
                <c:pt idx="14">
                  <c:v>11.943047</c:v>
                </c:pt>
                <c:pt idx="15">
                  <c:v>10.693085</c:v>
                </c:pt>
                <c:pt idx="16">
                  <c:v>8.6388830000000016</c:v>
                </c:pt>
                <c:pt idx="17">
                  <c:v>12.437759</c:v>
                </c:pt>
                <c:pt idx="18">
                  <c:v>14.184757000000001</c:v>
                </c:pt>
                <c:pt idx="19">
                  <c:v>12.835659</c:v>
                </c:pt>
              </c:numCache>
            </c:numRef>
          </c:val>
          <c:extLst>
            <c:ext xmlns:c16="http://schemas.microsoft.com/office/drawing/2014/chart" uri="{C3380CC4-5D6E-409C-BE32-E72D297353CC}">
              <c16:uniqueId val="{00000004-0165-4260-B109-6AF1FEF722F8}"/>
            </c:ext>
          </c:extLst>
        </c:ser>
        <c:dLbls>
          <c:showLegendKey val="0"/>
          <c:showVal val="0"/>
          <c:showCatName val="0"/>
          <c:showSerName val="0"/>
          <c:showPercent val="0"/>
          <c:showBubbleSize val="0"/>
        </c:dLbls>
        <c:gapWidth val="44"/>
        <c:overlap val="100"/>
        <c:axId val="943807752"/>
        <c:axId val="943808408"/>
        <c:extLst/>
      </c:barChart>
      <c:barChart>
        <c:barDir val="col"/>
        <c:grouping val="stacked"/>
        <c:varyColors val="0"/>
        <c:ser>
          <c:idx val="8"/>
          <c:order val="6"/>
          <c:tx>
            <c:v>fikt</c:v>
          </c:tx>
          <c:spPr>
            <a:solidFill>
              <a:schemeClr val="accent3">
                <a:lumMod val="60000"/>
              </a:schemeClr>
            </a:solidFill>
            <a:ln>
              <a:noFill/>
            </a:ln>
            <a:effectLst/>
          </c:spPr>
          <c:invertIfNegative val="0"/>
          <c:extLst>
            <c:ext xmlns:c16="http://schemas.microsoft.com/office/drawing/2014/chart" uri="{C3380CC4-5D6E-409C-BE32-E72D297353CC}">
              <c16:uniqueId val="{00000005-0165-4260-B109-6AF1FEF722F8}"/>
            </c:ext>
          </c:extLst>
        </c:ser>
        <c:dLbls>
          <c:showLegendKey val="0"/>
          <c:showVal val="0"/>
          <c:showCatName val="0"/>
          <c:showSerName val="0"/>
          <c:showPercent val="0"/>
          <c:showBubbleSize val="0"/>
        </c:dLbls>
        <c:gapWidth val="150"/>
        <c:overlap val="100"/>
        <c:axId val="831535464"/>
        <c:axId val="832022840"/>
      </c:barChart>
      <c:lineChart>
        <c:grouping val="standard"/>
        <c:varyColors val="0"/>
        <c:ser>
          <c:idx val="7"/>
          <c:order val="5"/>
          <c:tx>
            <c:strRef>
              <c:f>'3.6. ábra'!$I$11</c:f>
              <c:strCache>
                <c:ptCount val="1"/>
                <c:pt idx="0">
                  <c:v>Share of constructions, purchases of new homes and renovations (RHS)</c:v>
                </c:pt>
              </c:strCache>
            </c:strRef>
          </c:tx>
          <c:spPr>
            <a:ln w="41275" cap="flat" cmpd="sng" algn="ctr">
              <a:solidFill>
                <a:schemeClr val="accent6">
                  <a:lumMod val="75000"/>
                </a:schemeClr>
              </a:solidFill>
              <a:prstDash val="solid"/>
              <a:round/>
              <a:headEnd type="none" w="med" len="med"/>
              <a:tailEnd type="none" w="med" len="med"/>
            </a:ln>
            <a:effectLst/>
          </c:spPr>
          <c:marker>
            <c:symbol val="diamond"/>
            <c:size val="13"/>
            <c:spPr>
              <a:solidFill>
                <a:schemeClr val="accent6">
                  <a:lumMod val="40000"/>
                  <a:lumOff val="60000"/>
                </a:schemeClr>
              </a:solidFill>
              <a:ln w="9525">
                <a:solidFill>
                  <a:schemeClr val="accent6">
                    <a:lumMod val="50000"/>
                  </a:schemeClr>
                </a:solidFill>
              </a:ln>
              <a:effectLst/>
            </c:spPr>
          </c:marker>
          <c:cat>
            <c:strRef>
              <c:f>'3.6. ábra'!$B$13:$B$32</c:f>
              <c:strCache>
                <c:ptCount val="20"/>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strCache>
            </c:strRef>
          </c:cat>
          <c:val>
            <c:numRef>
              <c:f>'3.6. ábra'!$I$13:$I$32</c:f>
              <c:numCache>
                <c:formatCode>0.0</c:formatCode>
                <c:ptCount val="20"/>
                <c:pt idx="0">
                  <c:v>22.67335143990211</c:v>
                </c:pt>
                <c:pt idx="1">
                  <c:v>21.504260392922607</c:v>
                </c:pt>
                <c:pt idx="2">
                  <c:v>21.777591168205564</c:v>
                </c:pt>
                <c:pt idx="3">
                  <c:v>21.529532357239191</c:v>
                </c:pt>
                <c:pt idx="4">
                  <c:v>20.426203645022177</c:v>
                </c:pt>
                <c:pt idx="5">
                  <c:v>20.258769489648611</c:v>
                </c:pt>
                <c:pt idx="6">
                  <c:v>21.884771496502285</c:v>
                </c:pt>
                <c:pt idx="7">
                  <c:v>21.488900699111682</c:v>
                </c:pt>
                <c:pt idx="8">
                  <c:v>24.607341140577841</c:v>
                </c:pt>
                <c:pt idx="9">
                  <c:v>25.609242714404761</c:v>
                </c:pt>
                <c:pt idx="10">
                  <c:v>24.904169994590582</c:v>
                </c:pt>
                <c:pt idx="11">
                  <c:v>28.666049539193089</c:v>
                </c:pt>
                <c:pt idx="12">
                  <c:v>26.455915790559086</c:v>
                </c:pt>
                <c:pt idx="13">
                  <c:v>25.619637496354486</c:v>
                </c:pt>
                <c:pt idx="14">
                  <c:v>21.295730002052178</c:v>
                </c:pt>
                <c:pt idx="15">
                  <c:v>20.761119166899075</c:v>
                </c:pt>
                <c:pt idx="16">
                  <c:v>20.903291798929757</c:v>
                </c:pt>
                <c:pt idx="17">
                  <c:v>28.402447121768443</c:v>
                </c:pt>
                <c:pt idx="18">
                  <c:v>26.776945613893595</c:v>
                </c:pt>
                <c:pt idx="19">
                  <c:v>28.101461890822339</c:v>
                </c:pt>
              </c:numCache>
            </c:numRef>
          </c:val>
          <c:smooth val="0"/>
          <c:extLst>
            <c:ext xmlns:c16="http://schemas.microsoft.com/office/drawing/2014/chart" uri="{C3380CC4-5D6E-409C-BE32-E72D297353CC}">
              <c16:uniqueId val="{00000006-0165-4260-B109-6AF1FEF722F8}"/>
            </c:ext>
          </c:extLst>
        </c:ser>
        <c:dLbls>
          <c:showLegendKey val="0"/>
          <c:showVal val="0"/>
          <c:showCatName val="0"/>
          <c:showSerName val="0"/>
          <c:showPercent val="0"/>
          <c:showBubbleSize val="0"/>
        </c:dLbls>
        <c:marker val="1"/>
        <c:smooth val="0"/>
        <c:axId val="831535464"/>
        <c:axId val="832022840"/>
      </c:lineChart>
      <c:catAx>
        <c:axId val="94380775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43808408"/>
        <c:crosses val="autoZero"/>
        <c:auto val="1"/>
        <c:lblAlgn val="ctr"/>
        <c:lblOffset val="100"/>
        <c:noMultiLvlLbl val="0"/>
      </c:catAx>
      <c:valAx>
        <c:axId val="943808408"/>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endParaRPr lang="en-US"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3807752"/>
        <c:crosses val="autoZero"/>
        <c:crossBetween val="between"/>
        <c:majorUnit val="100"/>
      </c:valAx>
      <c:valAx>
        <c:axId val="832022840"/>
        <c:scaling>
          <c:orientation val="minMax"/>
          <c:max val="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en-US" b="0"/>
              </a:p>
            </c:rich>
          </c:tx>
          <c:layout>
            <c:manualLayout>
              <c:xMode val="edge"/>
              <c:yMode val="edge"/>
              <c:x val="0.8184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535464"/>
        <c:crosses val="max"/>
        <c:crossBetween val="between"/>
        <c:majorUnit val="10"/>
      </c:valAx>
      <c:catAx>
        <c:axId val="831535464"/>
        <c:scaling>
          <c:orientation val="minMax"/>
        </c:scaling>
        <c:delete val="1"/>
        <c:axPos val="b"/>
        <c:majorTickMark val="out"/>
        <c:minorTickMark val="none"/>
        <c:tickLblPos val="nextTo"/>
        <c:crossAx val="832022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6.5830833333333338E-2"/>
          <c:y val="0.7416666666666667"/>
          <c:w val="0.88597708333333336"/>
          <c:h val="0.2512777777777777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58033710726749E-2"/>
          <c:y val="5.6418708558608324E-2"/>
          <c:w val="0.85418232764435198"/>
          <c:h val="0.50773491641295487"/>
        </c:manualLayout>
      </c:layout>
      <c:barChart>
        <c:barDir val="col"/>
        <c:grouping val="stacked"/>
        <c:varyColors val="0"/>
        <c:ser>
          <c:idx val="0"/>
          <c:order val="0"/>
          <c:tx>
            <c:strRef>
              <c:f>'3.7. ábra'!$C$12</c:f>
              <c:strCache>
                <c:ptCount val="1"/>
                <c:pt idx="0">
                  <c:v>Fűtési- és melegvíz-rendszer korszerűsítése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'3.7. ábra'!$B$13:$B$23</c:f>
              <c:numCache>
                <c:formatCode>m/d/yyyy</c:formatCode>
                <c:ptCount val="11"/>
                <c:pt idx="0">
                  <c:v>44256</c:v>
                </c:pt>
                <c:pt idx="1">
                  <c:v>44287</c:v>
                </c:pt>
                <c:pt idx="2">
                  <c:v>44317</c:v>
                </c:pt>
                <c:pt idx="3">
                  <c:v>44348</c:v>
                </c:pt>
                <c:pt idx="4">
                  <c:v>44378</c:v>
                </c:pt>
                <c:pt idx="5">
                  <c:v>44409</c:v>
                </c:pt>
                <c:pt idx="6">
                  <c:v>44440</c:v>
                </c:pt>
                <c:pt idx="7">
                  <c:v>44470</c:v>
                </c:pt>
                <c:pt idx="8">
                  <c:v>44501</c:v>
                </c:pt>
                <c:pt idx="9">
                  <c:v>44531</c:v>
                </c:pt>
                <c:pt idx="10">
                  <c:v>44562</c:v>
                </c:pt>
              </c:numCache>
            </c:numRef>
          </c:cat>
          <c:val>
            <c:numRef>
              <c:f>'3.7. ábra'!$C$13:$C$23</c:f>
              <c:numCache>
                <c:formatCode>0.00</c:formatCode>
                <c:ptCount val="11"/>
                <c:pt idx="0">
                  <c:v>8.4449151893125727</c:v>
                </c:pt>
                <c:pt idx="1">
                  <c:v>6.8730404710020094</c:v>
                </c:pt>
                <c:pt idx="2">
                  <c:v>6.8103266703149909</c:v>
                </c:pt>
                <c:pt idx="3">
                  <c:v>5.8265175358395034</c:v>
                </c:pt>
                <c:pt idx="4">
                  <c:v>5.9475592960407537</c:v>
                </c:pt>
                <c:pt idx="5">
                  <c:v>6.8598063639014555</c:v>
                </c:pt>
                <c:pt idx="6">
                  <c:v>5.9874917540085661</c:v>
                </c:pt>
                <c:pt idx="7">
                  <c:v>6.5134728470347376</c:v>
                </c:pt>
                <c:pt idx="8">
                  <c:v>6.4403945349195038</c:v>
                </c:pt>
                <c:pt idx="9">
                  <c:v>6.7067845394315029</c:v>
                </c:pt>
                <c:pt idx="10">
                  <c:v>6.7325333186105452</c:v>
                </c:pt>
              </c:numCache>
            </c:numRef>
          </c:val>
          <c:extLst>
            <c:ext xmlns:c16="http://schemas.microsoft.com/office/drawing/2014/chart" uri="{C3380CC4-5D6E-409C-BE32-E72D297353CC}">
              <c16:uniqueId val="{00000000-B090-4CFC-A958-8A8677E28C66}"/>
            </c:ext>
          </c:extLst>
        </c:ser>
        <c:ser>
          <c:idx val="1"/>
          <c:order val="1"/>
          <c:tx>
            <c:strRef>
              <c:f>'3.7. ábra'!$D$12</c:f>
              <c:strCache>
                <c:ptCount val="1"/>
                <c:pt idx="0">
                  <c:v>Épület szigetelése</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'3.7. ábra'!$B$13:$B$23</c:f>
              <c:numCache>
                <c:formatCode>m/d/yyyy</c:formatCode>
                <c:ptCount val="11"/>
                <c:pt idx="0">
                  <c:v>44256</c:v>
                </c:pt>
                <c:pt idx="1">
                  <c:v>44287</c:v>
                </c:pt>
                <c:pt idx="2">
                  <c:v>44317</c:v>
                </c:pt>
                <c:pt idx="3">
                  <c:v>44348</c:v>
                </c:pt>
                <c:pt idx="4">
                  <c:v>44378</c:v>
                </c:pt>
                <c:pt idx="5">
                  <c:v>44409</c:v>
                </c:pt>
                <c:pt idx="6">
                  <c:v>44440</c:v>
                </c:pt>
                <c:pt idx="7">
                  <c:v>44470</c:v>
                </c:pt>
                <c:pt idx="8">
                  <c:v>44501</c:v>
                </c:pt>
                <c:pt idx="9">
                  <c:v>44531</c:v>
                </c:pt>
                <c:pt idx="10">
                  <c:v>44562</c:v>
                </c:pt>
              </c:numCache>
            </c:numRef>
          </c:cat>
          <c:val>
            <c:numRef>
              <c:f>'3.7. ábra'!$D$13:$D$23</c:f>
              <c:numCache>
                <c:formatCode>0.00</c:formatCode>
                <c:ptCount val="11"/>
                <c:pt idx="0">
                  <c:v>4.4298205053245594</c:v>
                </c:pt>
                <c:pt idx="1">
                  <c:v>2.8973141326016196</c:v>
                </c:pt>
                <c:pt idx="2">
                  <c:v>5.6867861799481227</c:v>
                </c:pt>
                <c:pt idx="3">
                  <c:v>6.3065653894779237</c:v>
                </c:pt>
                <c:pt idx="4">
                  <c:v>6.8708742241683565</c:v>
                </c:pt>
                <c:pt idx="5">
                  <c:v>4.5260352251968534</c:v>
                </c:pt>
                <c:pt idx="6">
                  <c:v>7.5415962697246304</c:v>
                </c:pt>
                <c:pt idx="7">
                  <c:v>7.6668376181554132</c:v>
                </c:pt>
                <c:pt idx="8">
                  <c:v>8.4355660248704574</c:v>
                </c:pt>
                <c:pt idx="9">
                  <c:v>8.9707052260681923</c:v>
                </c:pt>
                <c:pt idx="10">
                  <c:v>8.4197724202948905</c:v>
                </c:pt>
              </c:numCache>
            </c:numRef>
          </c:val>
          <c:extLst>
            <c:ext xmlns:c16="http://schemas.microsoft.com/office/drawing/2014/chart" uri="{C3380CC4-5D6E-409C-BE32-E72D297353CC}">
              <c16:uniqueId val="{00000001-B090-4CFC-A958-8A8677E28C66}"/>
            </c:ext>
          </c:extLst>
        </c:ser>
        <c:ser>
          <c:idx val="2"/>
          <c:order val="2"/>
          <c:tx>
            <c:strRef>
              <c:f>'3.7. ábra'!$E$12</c:f>
              <c:strCache>
                <c:ptCount val="1"/>
                <c:pt idx="0">
                  <c:v>Külső nyílászáró cseréje</c:v>
                </c:pt>
              </c:strCache>
            </c:strRef>
          </c:tx>
          <c:spPr>
            <a:solidFill>
              <a:srgbClr val="009EE0"/>
            </a:solidFill>
            <a:ln w="9525" cap="flat" cmpd="sng" algn="ctr">
              <a:solidFill>
                <a:sysClr val="windowText" lastClr="000000">
                  <a:lumMod val="100000"/>
                </a:sysClr>
              </a:solidFill>
              <a:prstDash val="solid"/>
              <a:round/>
              <a:headEnd type="none" w="med" len="med"/>
              <a:tailEnd type="none" w="med" len="med"/>
            </a:ln>
            <a:effectLst/>
          </c:spPr>
          <c:invertIfNegative val="0"/>
          <c:cat>
            <c:numRef>
              <c:f>'3.7. ábra'!$B$13:$B$23</c:f>
              <c:numCache>
                <c:formatCode>m/d/yyyy</c:formatCode>
                <c:ptCount val="11"/>
                <c:pt idx="0">
                  <c:v>44256</c:v>
                </c:pt>
                <c:pt idx="1">
                  <c:v>44287</c:v>
                </c:pt>
                <c:pt idx="2">
                  <c:v>44317</c:v>
                </c:pt>
                <c:pt idx="3">
                  <c:v>44348</c:v>
                </c:pt>
                <c:pt idx="4">
                  <c:v>44378</c:v>
                </c:pt>
                <c:pt idx="5">
                  <c:v>44409</c:v>
                </c:pt>
                <c:pt idx="6">
                  <c:v>44440</c:v>
                </c:pt>
                <c:pt idx="7">
                  <c:v>44470</c:v>
                </c:pt>
                <c:pt idx="8">
                  <c:v>44501</c:v>
                </c:pt>
                <c:pt idx="9">
                  <c:v>44531</c:v>
                </c:pt>
                <c:pt idx="10">
                  <c:v>44562</c:v>
                </c:pt>
              </c:numCache>
            </c:numRef>
          </c:cat>
          <c:val>
            <c:numRef>
              <c:f>'3.7. ábra'!$E$13:$E$23</c:f>
              <c:numCache>
                <c:formatCode>0.00</c:formatCode>
                <c:ptCount val="11"/>
                <c:pt idx="0">
                  <c:v>7.2468374229049832</c:v>
                </c:pt>
                <c:pt idx="1">
                  <c:v>8.2721480488190213</c:v>
                </c:pt>
                <c:pt idx="2">
                  <c:v>8.2716669375388356</c:v>
                </c:pt>
                <c:pt idx="3">
                  <c:v>8.7963515854579963</c:v>
                </c:pt>
                <c:pt idx="4">
                  <c:v>7.2754625950420095</c:v>
                </c:pt>
                <c:pt idx="5">
                  <c:v>8.520004472508532</c:v>
                </c:pt>
                <c:pt idx="6">
                  <c:v>8.1323911939648905</c:v>
                </c:pt>
                <c:pt idx="7">
                  <c:v>8.2661823270518457</c:v>
                </c:pt>
                <c:pt idx="8">
                  <c:v>8.1052861943234333</c:v>
                </c:pt>
                <c:pt idx="9">
                  <c:v>8.2541240567284344</c:v>
                </c:pt>
                <c:pt idx="10">
                  <c:v>8.2836059291598616</c:v>
                </c:pt>
              </c:numCache>
            </c:numRef>
          </c:val>
          <c:extLst>
            <c:ext xmlns:c16="http://schemas.microsoft.com/office/drawing/2014/chart" uri="{C3380CC4-5D6E-409C-BE32-E72D297353CC}">
              <c16:uniqueId val="{00000002-B090-4CFC-A958-8A8677E28C66}"/>
            </c:ext>
          </c:extLst>
        </c:ser>
        <c:ser>
          <c:idx val="3"/>
          <c:order val="3"/>
          <c:tx>
            <c:strRef>
              <c:f>'3.7. ábra'!$F$12</c:f>
              <c:strCache>
                <c:ptCount val="1"/>
                <c:pt idx="0">
                  <c:v>Tető cseréje, felújítása</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'3.7. ábra'!$B$13:$B$23</c:f>
              <c:numCache>
                <c:formatCode>m/d/yyyy</c:formatCode>
                <c:ptCount val="11"/>
                <c:pt idx="0">
                  <c:v>44256</c:v>
                </c:pt>
                <c:pt idx="1">
                  <c:v>44287</c:v>
                </c:pt>
                <c:pt idx="2">
                  <c:v>44317</c:v>
                </c:pt>
                <c:pt idx="3">
                  <c:v>44348</c:v>
                </c:pt>
                <c:pt idx="4">
                  <c:v>44378</c:v>
                </c:pt>
                <c:pt idx="5">
                  <c:v>44409</c:v>
                </c:pt>
                <c:pt idx="6">
                  <c:v>44440</c:v>
                </c:pt>
                <c:pt idx="7">
                  <c:v>44470</c:v>
                </c:pt>
                <c:pt idx="8">
                  <c:v>44501</c:v>
                </c:pt>
                <c:pt idx="9">
                  <c:v>44531</c:v>
                </c:pt>
                <c:pt idx="10">
                  <c:v>44562</c:v>
                </c:pt>
              </c:numCache>
            </c:numRef>
          </c:cat>
          <c:val>
            <c:numRef>
              <c:f>'3.7. ábra'!$F$13:$F$23</c:f>
              <c:numCache>
                <c:formatCode>0.00</c:formatCode>
                <c:ptCount val="11"/>
                <c:pt idx="0">
                  <c:v>11.243780253968803</c:v>
                </c:pt>
                <c:pt idx="1">
                  <c:v>15.068243880831691</c:v>
                </c:pt>
                <c:pt idx="2">
                  <c:v>14.955276874373402</c:v>
                </c:pt>
                <c:pt idx="3">
                  <c:v>11.601242290193387</c:v>
                </c:pt>
                <c:pt idx="4">
                  <c:v>11.926178099810999</c:v>
                </c:pt>
                <c:pt idx="5">
                  <c:v>13.512351860577537</c:v>
                </c:pt>
                <c:pt idx="6">
                  <c:v>13.457926147195721</c:v>
                </c:pt>
                <c:pt idx="7">
                  <c:v>13.125026282199043</c:v>
                </c:pt>
                <c:pt idx="8">
                  <c:v>13.245853365726459</c:v>
                </c:pt>
                <c:pt idx="9">
                  <c:v>11.999503116155349</c:v>
                </c:pt>
                <c:pt idx="10">
                  <c:v>11.09931012911832</c:v>
                </c:pt>
              </c:numCache>
            </c:numRef>
          </c:val>
          <c:extLst>
            <c:ext xmlns:c16="http://schemas.microsoft.com/office/drawing/2014/chart" uri="{C3380CC4-5D6E-409C-BE32-E72D297353CC}">
              <c16:uniqueId val="{00000003-B090-4CFC-A958-8A8677E28C66}"/>
            </c:ext>
          </c:extLst>
        </c:ser>
        <c:ser>
          <c:idx val="4"/>
          <c:order val="4"/>
          <c:tx>
            <c:strRef>
              <c:f>'3.7. ábra'!$G$12</c:f>
              <c:strCache>
                <c:ptCount val="1"/>
                <c:pt idx="0">
                  <c:v>Napelemes rendszer telepítése</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'3.7. ábra'!$B$13:$B$23</c:f>
              <c:numCache>
                <c:formatCode>m/d/yyyy</c:formatCode>
                <c:ptCount val="11"/>
                <c:pt idx="0">
                  <c:v>44256</c:v>
                </c:pt>
                <c:pt idx="1">
                  <c:v>44287</c:v>
                </c:pt>
                <c:pt idx="2">
                  <c:v>44317</c:v>
                </c:pt>
                <c:pt idx="3">
                  <c:v>44348</c:v>
                </c:pt>
                <c:pt idx="4">
                  <c:v>44378</c:v>
                </c:pt>
                <c:pt idx="5">
                  <c:v>44409</c:v>
                </c:pt>
                <c:pt idx="6">
                  <c:v>44440</c:v>
                </c:pt>
                <c:pt idx="7">
                  <c:v>44470</c:v>
                </c:pt>
                <c:pt idx="8">
                  <c:v>44501</c:v>
                </c:pt>
                <c:pt idx="9">
                  <c:v>44531</c:v>
                </c:pt>
                <c:pt idx="10">
                  <c:v>44562</c:v>
                </c:pt>
              </c:numCache>
            </c:numRef>
          </c:cat>
          <c:val>
            <c:numRef>
              <c:f>'3.7. ábra'!$G$13:$G$23</c:f>
              <c:numCache>
                <c:formatCode>0.00</c:formatCode>
                <c:ptCount val="11"/>
                <c:pt idx="0">
                  <c:v>16.785712027640169</c:v>
                </c:pt>
                <c:pt idx="1">
                  <c:v>12.806259828262961</c:v>
                </c:pt>
                <c:pt idx="2">
                  <c:v>14.015181162123246</c:v>
                </c:pt>
                <c:pt idx="3">
                  <c:v>16.722104730561842</c:v>
                </c:pt>
                <c:pt idx="4">
                  <c:v>20.063289941912483</c:v>
                </c:pt>
                <c:pt idx="5">
                  <c:v>23.027536023215493</c:v>
                </c:pt>
                <c:pt idx="6">
                  <c:v>12.611896622535706</c:v>
                </c:pt>
                <c:pt idx="7">
                  <c:v>10.155067042695762</c:v>
                </c:pt>
                <c:pt idx="8">
                  <c:v>8.5607837921207164</c:v>
                </c:pt>
                <c:pt idx="9">
                  <c:v>8.2604002056738537</c:v>
                </c:pt>
                <c:pt idx="10">
                  <c:v>7.931738299450064</c:v>
                </c:pt>
              </c:numCache>
            </c:numRef>
          </c:val>
          <c:extLst>
            <c:ext xmlns:c16="http://schemas.microsoft.com/office/drawing/2014/chart" uri="{C3380CC4-5D6E-409C-BE32-E72D297353CC}">
              <c16:uniqueId val="{00000004-B090-4CFC-A958-8A8677E28C66}"/>
            </c:ext>
          </c:extLst>
        </c:ser>
        <c:dLbls>
          <c:showLegendKey val="0"/>
          <c:showVal val="0"/>
          <c:showCatName val="0"/>
          <c:showSerName val="0"/>
          <c:showPercent val="0"/>
          <c:showBubbleSize val="0"/>
        </c:dLbls>
        <c:gapWidth val="150"/>
        <c:overlap val="100"/>
        <c:axId val="1638143680"/>
        <c:axId val="1638141712"/>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B090-4CFC-A958-8A8677E28C66}"/>
            </c:ext>
          </c:extLst>
        </c:ser>
        <c:dLbls>
          <c:showLegendKey val="0"/>
          <c:showVal val="0"/>
          <c:showCatName val="0"/>
          <c:showSerName val="0"/>
          <c:showPercent val="0"/>
          <c:showBubbleSize val="0"/>
        </c:dLbls>
        <c:gapWidth val="150"/>
        <c:overlap val="100"/>
        <c:axId val="2126913344"/>
        <c:axId val="1638960728"/>
      </c:barChart>
      <c:dateAx>
        <c:axId val="1638143680"/>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638141712"/>
        <c:crosses val="autoZero"/>
        <c:auto val="1"/>
        <c:lblOffset val="100"/>
        <c:baseTimeUnit val="months"/>
        <c:majorUnit val="1"/>
        <c:majorTimeUnit val="months"/>
      </c:dateAx>
      <c:valAx>
        <c:axId val="16381417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6418119451670832E-2"/>
              <c:y val="6.71353335551207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38143680"/>
        <c:crosses val="autoZero"/>
        <c:crossBetween val="between"/>
      </c:valAx>
      <c:valAx>
        <c:axId val="1638960728"/>
        <c:scaling>
          <c:orientation val="minMax"/>
          <c:max val="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389964784193265"/>
              <c:y val="4.47568890367471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26913344"/>
        <c:crosses val="max"/>
        <c:crossBetween val="between"/>
        <c:majorUnit val="10"/>
      </c:valAx>
      <c:catAx>
        <c:axId val="2126913344"/>
        <c:scaling>
          <c:orientation val="minMax"/>
        </c:scaling>
        <c:delete val="1"/>
        <c:axPos val="b"/>
        <c:majorTickMark val="out"/>
        <c:minorTickMark val="none"/>
        <c:tickLblPos val="nextTo"/>
        <c:crossAx val="16389607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6047125386148615E-2"/>
          <c:y val="0.7811787968871533"/>
          <c:w val="0.8350142704974326"/>
          <c:h val="0.2045770755908929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58033710726749E-2"/>
          <c:y val="5.6418708558608324E-2"/>
          <c:w val="0.85418232764435198"/>
          <c:h val="0.50773491641295487"/>
        </c:manualLayout>
      </c:layout>
      <c:barChart>
        <c:barDir val="col"/>
        <c:grouping val="stacked"/>
        <c:varyColors val="0"/>
        <c:ser>
          <c:idx val="0"/>
          <c:order val="0"/>
          <c:tx>
            <c:strRef>
              <c:f>'3.7. ábra'!$C$11</c:f>
              <c:strCache>
                <c:ptCount val="1"/>
                <c:pt idx="0">
                  <c:v>Modernization of heating and hot water system</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numRef>
              <c:f>'3.7. ábra'!$B$13:$B$23</c:f>
              <c:numCache>
                <c:formatCode>m/d/yyyy</c:formatCode>
                <c:ptCount val="11"/>
                <c:pt idx="0">
                  <c:v>44256</c:v>
                </c:pt>
                <c:pt idx="1">
                  <c:v>44287</c:v>
                </c:pt>
                <c:pt idx="2">
                  <c:v>44317</c:v>
                </c:pt>
                <c:pt idx="3">
                  <c:v>44348</c:v>
                </c:pt>
                <c:pt idx="4">
                  <c:v>44378</c:v>
                </c:pt>
                <c:pt idx="5">
                  <c:v>44409</c:v>
                </c:pt>
                <c:pt idx="6">
                  <c:v>44440</c:v>
                </c:pt>
                <c:pt idx="7">
                  <c:v>44470</c:v>
                </c:pt>
                <c:pt idx="8">
                  <c:v>44501</c:v>
                </c:pt>
                <c:pt idx="9">
                  <c:v>44531</c:v>
                </c:pt>
                <c:pt idx="10">
                  <c:v>44562</c:v>
                </c:pt>
              </c:numCache>
            </c:numRef>
          </c:cat>
          <c:val>
            <c:numRef>
              <c:f>'3.7. ábra'!$C$13:$C$23</c:f>
              <c:numCache>
                <c:formatCode>0.00</c:formatCode>
                <c:ptCount val="11"/>
                <c:pt idx="0">
                  <c:v>8.4449151893125727</c:v>
                </c:pt>
                <c:pt idx="1">
                  <c:v>6.8730404710020094</c:v>
                </c:pt>
                <c:pt idx="2">
                  <c:v>6.8103266703149909</c:v>
                </c:pt>
                <c:pt idx="3">
                  <c:v>5.8265175358395034</c:v>
                </c:pt>
                <c:pt idx="4">
                  <c:v>5.9475592960407537</c:v>
                </c:pt>
                <c:pt idx="5">
                  <c:v>6.8598063639014555</c:v>
                </c:pt>
                <c:pt idx="6">
                  <c:v>5.9874917540085661</c:v>
                </c:pt>
                <c:pt idx="7">
                  <c:v>6.5134728470347376</c:v>
                </c:pt>
                <c:pt idx="8">
                  <c:v>6.4403945349195038</c:v>
                </c:pt>
                <c:pt idx="9">
                  <c:v>6.7067845394315029</c:v>
                </c:pt>
                <c:pt idx="10">
                  <c:v>6.7325333186105452</c:v>
                </c:pt>
              </c:numCache>
            </c:numRef>
          </c:val>
          <c:extLst>
            <c:ext xmlns:c16="http://schemas.microsoft.com/office/drawing/2014/chart" uri="{C3380CC4-5D6E-409C-BE32-E72D297353CC}">
              <c16:uniqueId val="{00000000-8F37-40E2-A822-46C33F064BE1}"/>
            </c:ext>
          </c:extLst>
        </c:ser>
        <c:ser>
          <c:idx val="1"/>
          <c:order val="1"/>
          <c:tx>
            <c:strRef>
              <c:f>'3.7. ábra'!$D$11</c:f>
              <c:strCache>
                <c:ptCount val="1"/>
                <c:pt idx="0">
                  <c:v>Building insulation</c:v>
                </c:pt>
              </c:strCache>
            </c:strRef>
          </c:tx>
          <c:spPr>
            <a:solidFill>
              <a:srgbClr val="0C2148"/>
            </a:solidFill>
            <a:ln w="9525" cap="flat" cmpd="sng" algn="ctr">
              <a:solidFill>
                <a:sysClr val="windowText" lastClr="000000">
                  <a:lumMod val="100000"/>
                </a:sysClr>
              </a:solidFill>
              <a:prstDash val="solid"/>
              <a:round/>
              <a:headEnd type="none" w="med" len="med"/>
              <a:tailEnd type="none" w="med" len="med"/>
            </a:ln>
            <a:effectLst/>
          </c:spPr>
          <c:invertIfNegative val="0"/>
          <c:cat>
            <c:numRef>
              <c:f>'3.7. ábra'!$B$13:$B$23</c:f>
              <c:numCache>
                <c:formatCode>m/d/yyyy</c:formatCode>
                <c:ptCount val="11"/>
                <c:pt idx="0">
                  <c:v>44256</c:v>
                </c:pt>
                <c:pt idx="1">
                  <c:v>44287</c:v>
                </c:pt>
                <c:pt idx="2">
                  <c:v>44317</c:v>
                </c:pt>
                <c:pt idx="3">
                  <c:v>44348</c:v>
                </c:pt>
                <c:pt idx="4">
                  <c:v>44378</c:v>
                </c:pt>
                <c:pt idx="5">
                  <c:v>44409</c:v>
                </c:pt>
                <c:pt idx="6">
                  <c:v>44440</c:v>
                </c:pt>
                <c:pt idx="7">
                  <c:v>44470</c:v>
                </c:pt>
                <c:pt idx="8">
                  <c:v>44501</c:v>
                </c:pt>
                <c:pt idx="9">
                  <c:v>44531</c:v>
                </c:pt>
                <c:pt idx="10">
                  <c:v>44562</c:v>
                </c:pt>
              </c:numCache>
            </c:numRef>
          </c:cat>
          <c:val>
            <c:numRef>
              <c:f>'3.7. ábra'!$D$13:$D$23</c:f>
              <c:numCache>
                <c:formatCode>0.00</c:formatCode>
                <c:ptCount val="11"/>
                <c:pt idx="0">
                  <c:v>4.4298205053245594</c:v>
                </c:pt>
                <c:pt idx="1">
                  <c:v>2.8973141326016196</c:v>
                </c:pt>
                <c:pt idx="2">
                  <c:v>5.6867861799481227</c:v>
                </c:pt>
                <c:pt idx="3">
                  <c:v>6.3065653894779237</c:v>
                </c:pt>
                <c:pt idx="4">
                  <c:v>6.8708742241683565</c:v>
                </c:pt>
                <c:pt idx="5">
                  <c:v>4.5260352251968534</c:v>
                </c:pt>
                <c:pt idx="6">
                  <c:v>7.5415962697246304</c:v>
                </c:pt>
                <c:pt idx="7">
                  <c:v>7.6668376181554132</c:v>
                </c:pt>
                <c:pt idx="8">
                  <c:v>8.4355660248704574</c:v>
                </c:pt>
                <c:pt idx="9">
                  <c:v>8.9707052260681923</c:v>
                </c:pt>
                <c:pt idx="10">
                  <c:v>8.4197724202948905</c:v>
                </c:pt>
              </c:numCache>
            </c:numRef>
          </c:val>
          <c:extLst>
            <c:ext xmlns:c16="http://schemas.microsoft.com/office/drawing/2014/chart" uri="{C3380CC4-5D6E-409C-BE32-E72D297353CC}">
              <c16:uniqueId val="{00000001-8F37-40E2-A822-46C33F064BE1}"/>
            </c:ext>
          </c:extLst>
        </c:ser>
        <c:ser>
          <c:idx val="2"/>
          <c:order val="2"/>
          <c:tx>
            <c:strRef>
              <c:f>'3.7. ábra'!$E$11</c:f>
              <c:strCache>
                <c:ptCount val="1"/>
                <c:pt idx="0">
                  <c:v>Exterior door replacement</c:v>
                </c:pt>
              </c:strCache>
            </c:strRef>
          </c:tx>
          <c:spPr>
            <a:solidFill>
              <a:srgbClr val="009EE0"/>
            </a:solidFill>
            <a:ln w="9525" cap="flat" cmpd="sng" algn="ctr">
              <a:solidFill>
                <a:sysClr val="windowText" lastClr="000000">
                  <a:lumMod val="100000"/>
                </a:sysClr>
              </a:solidFill>
              <a:prstDash val="solid"/>
              <a:round/>
              <a:headEnd type="none" w="med" len="med"/>
              <a:tailEnd type="none" w="med" len="med"/>
            </a:ln>
            <a:effectLst/>
          </c:spPr>
          <c:invertIfNegative val="0"/>
          <c:cat>
            <c:numRef>
              <c:f>'3.7. ábra'!$B$13:$B$23</c:f>
              <c:numCache>
                <c:formatCode>m/d/yyyy</c:formatCode>
                <c:ptCount val="11"/>
                <c:pt idx="0">
                  <c:v>44256</c:v>
                </c:pt>
                <c:pt idx="1">
                  <c:v>44287</c:v>
                </c:pt>
                <c:pt idx="2">
                  <c:v>44317</c:v>
                </c:pt>
                <c:pt idx="3">
                  <c:v>44348</c:v>
                </c:pt>
                <c:pt idx="4">
                  <c:v>44378</c:v>
                </c:pt>
                <c:pt idx="5">
                  <c:v>44409</c:v>
                </c:pt>
                <c:pt idx="6">
                  <c:v>44440</c:v>
                </c:pt>
                <c:pt idx="7">
                  <c:v>44470</c:v>
                </c:pt>
                <c:pt idx="8">
                  <c:v>44501</c:v>
                </c:pt>
                <c:pt idx="9">
                  <c:v>44531</c:v>
                </c:pt>
                <c:pt idx="10">
                  <c:v>44562</c:v>
                </c:pt>
              </c:numCache>
            </c:numRef>
          </c:cat>
          <c:val>
            <c:numRef>
              <c:f>'3.7. ábra'!$E$13:$E$23</c:f>
              <c:numCache>
                <c:formatCode>0.00</c:formatCode>
                <c:ptCount val="11"/>
                <c:pt idx="0">
                  <c:v>7.2468374229049832</c:v>
                </c:pt>
                <c:pt idx="1">
                  <c:v>8.2721480488190213</c:v>
                </c:pt>
                <c:pt idx="2">
                  <c:v>8.2716669375388356</c:v>
                </c:pt>
                <c:pt idx="3">
                  <c:v>8.7963515854579963</c:v>
                </c:pt>
                <c:pt idx="4">
                  <c:v>7.2754625950420095</c:v>
                </c:pt>
                <c:pt idx="5">
                  <c:v>8.520004472508532</c:v>
                </c:pt>
                <c:pt idx="6">
                  <c:v>8.1323911939648905</c:v>
                </c:pt>
                <c:pt idx="7">
                  <c:v>8.2661823270518457</c:v>
                </c:pt>
                <c:pt idx="8">
                  <c:v>8.1052861943234333</c:v>
                </c:pt>
                <c:pt idx="9">
                  <c:v>8.2541240567284344</c:v>
                </c:pt>
                <c:pt idx="10">
                  <c:v>8.2836059291598616</c:v>
                </c:pt>
              </c:numCache>
            </c:numRef>
          </c:val>
          <c:extLst>
            <c:ext xmlns:c16="http://schemas.microsoft.com/office/drawing/2014/chart" uri="{C3380CC4-5D6E-409C-BE32-E72D297353CC}">
              <c16:uniqueId val="{00000002-8F37-40E2-A822-46C33F064BE1}"/>
            </c:ext>
          </c:extLst>
        </c:ser>
        <c:ser>
          <c:idx val="3"/>
          <c:order val="3"/>
          <c:tx>
            <c:strRef>
              <c:f>'3.7. ábra'!$F$11</c:f>
              <c:strCache>
                <c:ptCount val="1"/>
                <c:pt idx="0">
                  <c:v>Roof replacement, renovation</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numRef>
              <c:f>'3.7. ábra'!$B$13:$B$23</c:f>
              <c:numCache>
                <c:formatCode>m/d/yyyy</c:formatCode>
                <c:ptCount val="11"/>
                <c:pt idx="0">
                  <c:v>44256</c:v>
                </c:pt>
                <c:pt idx="1">
                  <c:v>44287</c:v>
                </c:pt>
                <c:pt idx="2">
                  <c:v>44317</c:v>
                </c:pt>
                <c:pt idx="3">
                  <c:v>44348</c:v>
                </c:pt>
                <c:pt idx="4">
                  <c:v>44378</c:v>
                </c:pt>
                <c:pt idx="5">
                  <c:v>44409</c:v>
                </c:pt>
                <c:pt idx="6">
                  <c:v>44440</c:v>
                </c:pt>
                <c:pt idx="7">
                  <c:v>44470</c:v>
                </c:pt>
                <c:pt idx="8">
                  <c:v>44501</c:v>
                </c:pt>
                <c:pt idx="9">
                  <c:v>44531</c:v>
                </c:pt>
                <c:pt idx="10">
                  <c:v>44562</c:v>
                </c:pt>
              </c:numCache>
            </c:numRef>
          </c:cat>
          <c:val>
            <c:numRef>
              <c:f>'3.7. ábra'!$F$13:$F$23</c:f>
              <c:numCache>
                <c:formatCode>0.00</c:formatCode>
                <c:ptCount val="11"/>
                <c:pt idx="0">
                  <c:v>11.243780253968803</c:v>
                </c:pt>
                <c:pt idx="1">
                  <c:v>15.068243880831691</c:v>
                </c:pt>
                <c:pt idx="2">
                  <c:v>14.955276874373402</c:v>
                </c:pt>
                <c:pt idx="3">
                  <c:v>11.601242290193387</c:v>
                </c:pt>
                <c:pt idx="4">
                  <c:v>11.926178099810999</c:v>
                </c:pt>
                <c:pt idx="5">
                  <c:v>13.512351860577537</c:v>
                </c:pt>
                <c:pt idx="6">
                  <c:v>13.457926147195721</c:v>
                </c:pt>
                <c:pt idx="7">
                  <c:v>13.125026282199043</c:v>
                </c:pt>
                <c:pt idx="8">
                  <c:v>13.245853365726459</c:v>
                </c:pt>
                <c:pt idx="9">
                  <c:v>11.999503116155349</c:v>
                </c:pt>
                <c:pt idx="10">
                  <c:v>11.09931012911832</c:v>
                </c:pt>
              </c:numCache>
            </c:numRef>
          </c:val>
          <c:extLst>
            <c:ext xmlns:c16="http://schemas.microsoft.com/office/drawing/2014/chart" uri="{C3380CC4-5D6E-409C-BE32-E72D297353CC}">
              <c16:uniqueId val="{00000003-8F37-40E2-A822-46C33F064BE1}"/>
            </c:ext>
          </c:extLst>
        </c:ser>
        <c:ser>
          <c:idx val="4"/>
          <c:order val="4"/>
          <c:tx>
            <c:strRef>
              <c:f>'3.7. ábra'!$G$11</c:f>
              <c:strCache>
                <c:ptCount val="1"/>
                <c:pt idx="0">
                  <c:v>Installing a solar system</c:v>
                </c:pt>
              </c:strCache>
            </c:strRef>
          </c:tx>
          <c:spPr>
            <a:solidFill>
              <a:srgbClr val="F6A800"/>
            </a:solidFill>
            <a:ln w="9525" cap="flat" cmpd="sng" algn="ctr">
              <a:solidFill>
                <a:sysClr val="windowText" lastClr="000000">
                  <a:lumMod val="100000"/>
                </a:sysClr>
              </a:solidFill>
              <a:prstDash val="solid"/>
              <a:round/>
              <a:headEnd type="none" w="med" len="med"/>
              <a:tailEnd type="none" w="med" len="med"/>
            </a:ln>
            <a:effectLst/>
          </c:spPr>
          <c:invertIfNegative val="0"/>
          <c:cat>
            <c:numRef>
              <c:f>'3.7. ábra'!$B$13:$B$23</c:f>
              <c:numCache>
                <c:formatCode>m/d/yyyy</c:formatCode>
                <c:ptCount val="11"/>
                <c:pt idx="0">
                  <c:v>44256</c:v>
                </c:pt>
                <c:pt idx="1">
                  <c:v>44287</c:v>
                </c:pt>
                <c:pt idx="2">
                  <c:v>44317</c:v>
                </c:pt>
                <c:pt idx="3">
                  <c:v>44348</c:v>
                </c:pt>
                <c:pt idx="4">
                  <c:v>44378</c:v>
                </c:pt>
                <c:pt idx="5">
                  <c:v>44409</c:v>
                </c:pt>
                <c:pt idx="6">
                  <c:v>44440</c:v>
                </c:pt>
                <c:pt idx="7">
                  <c:v>44470</c:v>
                </c:pt>
                <c:pt idx="8">
                  <c:v>44501</c:v>
                </c:pt>
                <c:pt idx="9">
                  <c:v>44531</c:v>
                </c:pt>
                <c:pt idx="10">
                  <c:v>44562</c:v>
                </c:pt>
              </c:numCache>
            </c:numRef>
          </c:cat>
          <c:val>
            <c:numRef>
              <c:f>'3.7. ábra'!$G$13:$G$23</c:f>
              <c:numCache>
                <c:formatCode>0.00</c:formatCode>
                <c:ptCount val="11"/>
                <c:pt idx="0">
                  <c:v>16.785712027640169</c:v>
                </c:pt>
                <c:pt idx="1">
                  <c:v>12.806259828262961</c:v>
                </c:pt>
                <c:pt idx="2">
                  <c:v>14.015181162123246</c:v>
                </c:pt>
                <c:pt idx="3">
                  <c:v>16.722104730561842</c:v>
                </c:pt>
                <c:pt idx="4">
                  <c:v>20.063289941912483</c:v>
                </c:pt>
                <c:pt idx="5">
                  <c:v>23.027536023215493</c:v>
                </c:pt>
                <c:pt idx="6">
                  <c:v>12.611896622535706</c:v>
                </c:pt>
                <c:pt idx="7">
                  <c:v>10.155067042695762</c:v>
                </c:pt>
                <c:pt idx="8">
                  <c:v>8.5607837921207164</c:v>
                </c:pt>
                <c:pt idx="9">
                  <c:v>8.2604002056738537</c:v>
                </c:pt>
                <c:pt idx="10">
                  <c:v>7.931738299450064</c:v>
                </c:pt>
              </c:numCache>
            </c:numRef>
          </c:val>
          <c:extLst>
            <c:ext xmlns:c16="http://schemas.microsoft.com/office/drawing/2014/chart" uri="{C3380CC4-5D6E-409C-BE32-E72D297353CC}">
              <c16:uniqueId val="{00000004-8F37-40E2-A822-46C33F064BE1}"/>
            </c:ext>
          </c:extLst>
        </c:ser>
        <c:dLbls>
          <c:showLegendKey val="0"/>
          <c:showVal val="0"/>
          <c:showCatName val="0"/>
          <c:showSerName val="0"/>
          <c:showPercent val="0"/>
          <c:showBubbleSize val="0"/>
        </c:dLbls>
        <c:gapWidth val="150"/>
        <c:overlap val="100"/>
        <c:axId val="1638143680"/>
        <c:axId val="1638141712"/>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5-8F37-40E2-A822-46C33F064BE1}"/>
            </c:ext>
          </c:extLst>
        </c:ser>
        <c:dLbls>
          <c:showLegendKey val="0"/>
          <c:showVal val="0"/>
          <c:showCatName val="0"/>
          <c:showSerName val="0"/>
          <c:showPercent val="0"/>
          <c:showBubbleSize val="0"/>
        </c:dLbls>
        <c:gapWidth val="150"/>
        <c:overlap val="100"/>
        <c:axId val="2126913344"/>
        <c:axId val="1638960728"/>
      </c:barChart>
      <c:dateAx>
        <c:axId val="1638143680"/>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638141712"/>
        <c:crosses val="autoZero"/>
        <c:auto val="1"/>
        <c:lblOffset val="100"/>
        <c:baseTimeUnit val="months"/>
        <c:majorUnit val="1"/>
        <c:majorTimeUnit val="months"/>
      </c:dateAx>
      <c:valAx>
        <c:axId val="16381417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9957956766879834E-2"/>
              <c:y val="6.71353335551207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638143680"/>
        <c:crosses val="autoZero"/>
        <c:crossBetween val="between"/>
      </c:valAx>
      <c:valAx>
        <c:axId val="1638960728"/>
        <c:scaling>
          <c:orientation val="minMax"/>
          <c:max val="6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779314556493921"/>
              <c:y val="4.47568890367471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26913344"/>
        <c:crosses val="max"/>
        <c:crossBetween val="between"/>
        <c:majorUnit val="10"/>
      </c:valAx>
      <c:catAx>
        <c:axId val="2126913344"/>
        <c:scaling>
          <c:orientation val="minMax"/>
        </c:scaling>
        <c:delete val="1"/>
        <c:axPos val="b"/>
        <c:majorTickMark val="out"/>
        <c:minorTickMark val="none"/>
        <c:tickLblPos val="nextTo"/>
        <c:crossAx val="16389607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6047125386148615E-2"/>
          <c:y val="0.7811787968871533"/>
          <c:w val="0.8350142704974326"/>
          <c:h val="0.2045770755908929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4333333333334E-2"/>
          <c:y val="6.294740740740741E-2"/>
          <c:w val="0.92825666666666662"/>
          <c:h val="0.50535740740740753"/>
        </c:manualLayout>
      </c:layout>
      <c:barChart>
        <c:barDir val="col"/>
        <c:grouping val="stacked"/>
        <c:varyColors val="0"/>
        <c:ser>
          <c:idx val="0"/>
          <c:order val="0"/>
          <c:tx>
            <c:strRef>
              <c:f>'3.9. ábra'!$C$12</c:f>
              <c:strCache>
                <c:ptCount val="1"/>
                <c:pt idx="0">
                  <c:v>Felújítás és egyéb</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 ábra'!$B$13:$B$26</c:f>
              <c:strCache>
                <c:ptCount val="14"/>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strCache>
            </c:strRef>
          </c:cat>
          <c:val>
            <c:numRef>
              <c:f>'3.9. ábra'!$C$13:$C$26</c:f>
              <c:numCache>
                <c:formatCode>#,##0</c:formatCode>
                <c:ptCount val="14"/>
                <c:pt idx="0">
                  <c:v>5.862367003064719</c:v>
                </c:pt>
                <c:pt idx="1">
                  <c:v>5.1971630116750021</c:v>
                </c:pt>
                <c:pt idx="2">
                  <c:v>9.6395330313262093</c:v>
                </c:pt>
                <c:pt idx="3">
                  <c:v>14.830506066544331</c:v>
                </c:pt>
                <c:pt idx="4">
                  <c:v>17.36773308206466</c:v>
                </c:pt>
                <c:pt idx="5">
                  <c:v>18.367022090478713</c:v>
                </c:pt>
                <c:pt idx="6">
                  <c:v>15.578646054498677</c:v>
                </c:pt>
                <c:pt idx="7">
                  <c:v>14.3636980474148</c:v>
                </c:pt>
                <c:pt idx="8">
                  <c:v>14.315952039905824</c:v>
                </c:pt>
                <c:pt idx="9">
                  <c:v>12.239393024421588</c:v>
                </c:pt>
                <c:pt idx="10">
                  <c:v>9.7249520268160268</c:v>
                </c:pt>
                <c:pt idx="11">
                  <c:v>8.2669040120563295</c:v>
                </c:pt>
                <c:pt idx="12">
                  <c:v>8.1465500341946608</c:v>
                </c:pt>
                <c:pt idx="13">
                  <c:v>8.7759440219197131</c:v>
                </c:pt>
              </c:numCache>
            </c:numRef>
          </c:val>
          <c:extLst>
            <c:ext xmlns:c16="http://schemas.microsoft.com/office/drawing/2014/chart" uri="{C3380CC4-5D6E-409C-BE32-E72D297353CC}">
              <c16:uniqueId val="{00000000-E3C2-4544-99E6-B0776766F175}"/>
            </c:ext>
          </c:extLst>
        </c:ser>
        <c:ser>
          <c:idx val="1"/>
          <c:order val="1"/>
          <c:tx>
            <c:strRef>
              <c:f>'3.9. ábra'!$D$12</c:f>
              <c:strCache>
                <c:ptCount val="1"/>
                <c:pt idx="0">
                  <c:v>Használt lakás vásárlása</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 ábra'!$B$13:$B$26</c:f>
              <c:strCache>
                <c:ptCount val="14"/>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strCache>
            </c:strRef>
          </c:cat>
          <c:val>
            <c:numRef>
              <c:f>'3.9. ábra'!$D$13:$D$26</c:f>
              <c:numCache>
                <c:formatCode>#,##0</c:formatCode>
                <c:ptCount val="14"/>
                <c:pt idx="0">
                  <c:v>43.776203002402326</c:v>
                </c:pt>
                <c:pt idx="1">
                  <c:v>54.489216924009725</c:v>
                </c:pt>
                <c:pt idx="2">
                  <c:v>76.56993592656363</c:v>
                </c:pt>
                <c:pt idx="3">
                  <c:v>72.776458904983883</c:v>
                </c:pt>
                <c:pt idx="4">
                  <c:v>81.686306859235629</c:v>
                </c:pt>
                <c:pt idx="5">
                  <c:v>93.465237827796955</c:v>
                </c:pt>
                <c:pt idx="6">
                  <c:v>91.85352391275228</c:v>
                </c:pt>
                <c:pt idx="7">
                  <c:v>82.346942889118509</c:v>
                </c:pt>
                <c:pt idx="8">
                  <c:v>88.880845877822139</c:v>
                </c:pt>
                <c:pt idx="9">
                  <c:v>76.929858822702954</c:v>
                </c:pt>
                <c:pt idx="10">
                  <c:v>74.679615884451778</c:v>
                </c:pt>
                <c:pt idx="11">
                  <c:v>68.225123859901259</c:v>
                </c:pt>
                <c:pt idx="12">
                  <c:v>66.044417893528589</c:v>
                </c:pt>
                <c:pt idx="13">
                  <c:v>60.179355864180252</c:v>
                </c:pt>
              </c:numCache>
            </c:numRef>
          </c:val>
          <c:extLst>
            <c:ext xmlns:c16="http://schemas.microsoft.com/office/drawing/2014/chart" uri="{C3380CC4-5D6E-409C-BE32-E72D297353CC}">
              <c16:uniqueId val="{00000001-E3C2-4544-99E6-B0776766F175}"/>
            </c:ext>
          </c:extLst>
        </c:ser>
        <c:ser>
          <c:idx val="2"/>
          <c:order val="2"/>
          <c:tx>
            <c:strRef>
              <c:f>'3.9. ábra'!$E$12</c:f>
              <c:strCache>
                <c:ptCount val="1"/>
                <c:pt idx="0">
                  <c:v>Új lakás vásárlás/építés (ZOP nélkül)</c:v>
                </c:pt>
              </c:strCache>
            </c:strRef>
          </c:tx>
          <c:spPr>
            <a:solidFill>
              <a:schemeClr val="tx2">
                <a:lumMod val="75000"/>
                <a:lumOff val="25000"/>
              </a:schemeClr>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 ábra'!$B$13:$B$26</c:f>
              <c:strCache>
                <c:ptCount val="14"/>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strCache>
            </c:strRef>
          </c:cat>
          <c:val>
            <c:numRef>
              <c:f>'3.9. ábra'!$E$13:$E$26</c:f>
              <c:numCache>
                <c:formatCode>#,##0</c:formatCode>
                <c:ptCount val="14"/>
                <c:pt idx="0">
                  <c:v>9.0948029824648984</c:v>
                </c:pt>
                <c:pt idx="1">
                  <c:v>9.0419119742582552</c:v>
                </c:pt>
                <c:pt idx="2">
                  <c:v>18.246778895496391</c:v>
                </c:pt>
                <c:pt idx="3">
                  <c:v>19.71243989514187</c:v>
                </c:pt>
                <c:pt idx="4">
                  <c:v>21.2965898916882</c:v>
                </c:pt>
                <c:pt idx="5">
                  <c:v>24.599259843467735</c:v>
                </c:pt>
                <c:pt idx="6">
                  <c:v>24.912531840120209</c:v>
                </c:pt>
                <c:pt idx="7">
                  <c:v>21.372731854731683</c:v>
                </c:pt>
                <c:pt idx="8">
                  <c:v>25.034668851352762</c:v>
                </c:pt>
                <c:pt idx="9">
                  <c:v>18.902069915377069</c:v>
                </c:pt>
                <c:pt idx="10">
                  <c:v>14.308575945327902</c:v>
                </c:pt>
                <c:pt idx="11">
                  <c:v>9.1303849562864343</c:v>
                </c:pt>
                <c:pt idx="12">
                  <c:v>7.745422980398871</c:v>
                </c:pt>
                <c:pt idx="13">
                  <c:v>6.4462509672739543</c:v>
                </c:pt>
              </c:numCache>
            </c:numRef>
          </c:val>
          <c:extLst>
            <c:ext xmlns:c16="http://schemas.microsoft.com/office/drawing/2014/chart" uri="{C3380CC4-5D6E-409C-BE32-E72D297353CC}">
              <c16:uniqueId val="{00000002-E3C2-4544-99E6-B0776766F175}"/>
            </c:ext>
          </c:extLst>
        </c:ser>
        <c:ser>
          <c:idx val="3"/>
          <c:order val="3"/>
          <c:tx>
            <c:strRef>
              <c:f>'3.9. ábra'!$F$12</c:f>
              <c:strCache>
                <c:ptCount val="1"/>
                <c:pt idx="0">
                  <c:v>NHP ZOP</c:v>
                </c:pt>
              </c:strCache>
            </c:strRef>
          </c:tx>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 ábra'!$B$13:$B$26</c:f>
              <c:strCache>
                <c:ptCount val="14"/>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strCache>
            </c:strRef>
          </c:cat>
          <c:val>
            <c:numRef>
              <c:f>'3.9. ábra'!$F$13:$F$26</c:f>
              <c:numCache>
                <c:formatCode>#,##0</c:formatCode>
                <c:ptCount val="14"/>
                <c:pt idx="10">
                  <c:v>12.83796090859687</c:v>
                </c:pt>
                <c:pt idx="11">
                  <c:v>19.54605388775235</c:v>
                </c:pt>
                <c:pt idx="12">
                  <c:v>25.845998838252854</c:v>
                </c:pt>
                <c:pt idx="13">
                  <c:v>27.491346809198149</c:v>
                </c:pt>
              </c:numCache>
            </c:numRef>
          </c:val>
          <c:extLst>
            <c:ext xmlns:c16="http://schemas.microsoft.com/office/drawing/2014/chart" uri="{C3380CC4-5D6E-409C-BE32-E72D297353CC}">
              <c16:uniqueId val="{00000003-E3C2-4544-99E6-B0776766F175}"/>
            </c:ext>
          </c:extLst>
        </c:ser>
        <c:dLbls>
          <c:dLblPos val="ctr"/>
          <c:showLegendKey val="0"/>
          <c:showVal val="1"/>
          <c:showCatName val="0"/>
          <c:showSerName val="0"/>
          <c:showPercent val="0"/>
          <c:showBubbleSize val="0"/>
        </c:dLbls>
        <c:gapWidth val="70"/>
        <c:overlap val="100"/>
        <c:axId val="1349216640"/>
        <c:axId val="1349219920"/>
      </c:barChart>
      <c:lineChart>
        <c:grouping val="standard"/>
        <c:varyColors val="0"/>
        <c:ser>
          <c:idx val="4"/>
          <c:order val="4"/>
          <c:tx>
            <c:strRef>
              <c:f>'3.9. ábra'!$G$12</c:f>
              <c:strCache>
                <c:ptCount val="1"/>
                <c:pt idx="0">
                  <c:v>Darabszám (jobb skála)</c:v>
                </c:pt>
              </c:strCache>
            </c:strRef>
          </c:tx>
          <c:spPr>
            <a:ln w="25400" cap="rnd">
              <a:noFill/>
              <a:round/>
            </a:ln>
            <a:effectLst/>
          </c:spPr>
          <c:marker>
            <c:symbol val="triangle"/>
            <c:size val="16"/>
            <c:spPr>
              <a:solidFill>
                <a:schemeClr val="accent5">
                  <a:lumMod val="75000"/>
                </a:schemeClr>
              </a:solidFill>
              <a:ln w="9525">
                <a:noFill/>
              </a:ln>
              <a:effectLst/>
            </c:spPr>
          </c:marker>
          <c:dLbls>
            <c:delete val="1"/>
          </c:dLbls>
          <c:cat>
            <c:strRef>
              <c:f>'3.9. ábra'!$B$13:$B$26</c:f>
              <c:strCache>
                <c:ptCount val="14"/>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strCache>
            </c:strRef>
          </c:cat>
          <c:val>
            <c:numRef>
              <c:f>'3.9. ábra'!$G$13:$G$26</c:f>
              <c:numCache>
                <c:formatCode>#,##0</c:formatCode>
                <c:ptCount val="14"/>
                <c:pt idx="0">
                  <c:v>5259</c:v>
                </c:pt>
                <c:pt idx="1">
                  <c:v>5949</c:v>
                </c:pt>
                <c:pt idx="2">
                  <c:v>8885</c:v>
                </c:pt>
                <c:pt idx="3">
                  <c:v>9310</c:v>
                </c:pt>
                <c:pt idx="4">
                  <c:v>10663</c:v>
                </c:pt>
                <c:pt idx="5">
                  <c:v>11777</c:v>
                </c:pt>
                <c:pt idx="6">
                  <c:v>11070</c:v>
                </c:pt>
                <c:pt idx="7">
                  <c:v>9855</c:v>
                </c:pt>
                <c:pt idx="8">
                  <c:v>10521</c:v>
                </c:pt>
                <c:pt idx="9">
                  <c:v>8931</c:v>
                </c:pt>
                <c:pt idx="10">
                  <c:v>8768</c:v>
                </c:pt>
                <c:pt idx="11">
                  <c:v>8144</c:v>
                </c:pt>
                <c:pt idx="12">
                  <c:v>8134</c:v>
                </c:pt>
                <c:pt idx="13">
                  <c:v>7702</c:v>
                </c:pt>
              </c:numCache>
            </c:numRef>
          </c:val>
          <c:smooth val="0"/>
          <c:extLst>
            <c:ext xmlns:c16="http://schemas.microsoft.com/office/drawing/2014/chart" uri="{C3380CC4-5D6E-409C-BE32-E72D297353CC}">
              <c16:uniqueId val="{00000004-E3C2-4544-99E6-B0776766F175}"/>
            </c:ext>
          </c:extLst>
        </c:ser>
        <c:dLbls>
          <c:dLblPos val="ctr"/>
          <c:showLegendKey val="0"/>
          <c:showVal val="1"/>
          <c:showCatName val="0"/>
          <c:showSerName val="0"/>
          <c:showPercent val="0"/>
          <c:showBubbleSize val="0"/>
        </c:dLbls>
        <c:marker val="1"/>
        <c:smooth val="0"/>
        <c:axId val="803548144"/>
        <c:axId val="803546832"/>
      </c:lineChart>
      <c:catAx>
        <c:axId val="134921664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crossAx val="1349219920"/>
        <c:crosses val="autoZero"/>
        <c:auto val="1"/>
        <c:lblAlgn val="ctr"/>
        <c:lblOffset val="100"/>
        <c:noMultiLvlLbl val="0"/>
      </c:catAx>
      <c:valAx>
        <c:axId val="1349219920"/>
        <c:scaling>
          <c:orientation val="minMax"/>
          <c:max val="180"/>
          <c:min val="0"/>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800" b="0" i="0" u="none" strike="noStrike" kern="1200" baseline="0">
                    <a:solidFill>
                      <a:schemeClr val="tx1"/>
                    </a:solidFill>
                    <a:latin typeface="+mn-lt"/>
                    <a:ea typeface="+mn-ea"/>
                    <a:cs typeface="+mn-cs"/>
                  </a:defRPr>
                </a:pPr>
                <a:r>
                  <a:rPr lang="hu-HU"/>
                  <a:t>Mrd Ft</a:t>
                </a:r>
              </a:p>
            </c:rich>
          </c:tx>
          <c:layout>
            <c:manualLayout>
              <c:xMode val="edge"/>
              <c:yMode val="edge"/>
              <c:x val="7.9375000000000001E-2"/>
              <c:y val="2.2064814814814816E-3"/>
            </c:manualLayout>
          </c:layout>
          <c:overlay val="0"/>
          <c:spPr>
            <a:noFill/>
            <a:ln>
              <a:noFill/>
            </a:ln>
            <a:effectLst/>
          </c:spPr>
          <c:txPr>
            <a:bodyPr rot="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crossAx val="1349216640"/>
        <c:crosses val="autoZero"/>
        <c:crossBetween val="between"/>
        <c:majorUnit val="30"/>
      </c:valAx>
      <c:valAx>
        <c:axId val="803546832"/>
        <c:scaling>
          <c:orientation val="minMax"/>
          <c:max val="12000"/>
          <c:min val="0"/>
        </c:scaling>
        <c:delete val="0"/>
        <c:axPos val="r"/>
        <c:title>
          <c:tx>
            <c:rich>
              <a:bodyPr rot="0" spcFirstLastPara="1" vertOverflow="ellipsis" wrap="square" anchor="ctr" anchorCtr="1"/>
              <a:lstStyle/>
              <a:p>
                <a:pPr>
                  <a:defRPr sz="1800" b="0" i="0" u="none" strike="noStrike" kern="1200" baseline="0">
                    <a:solidFill>
                      <a:schemeClr val="tx1"/>
                    </a:solidFill>
                    <a:latin typeface="+mn-lt"/>
                    <a:ea typeface="+mn-ea"/>
                    <a:cs typeface="+mn-cs"/>
                  </a:defRPr>
                </a:pPr>
                <a:r>
                  <a:rPr lang="hu-HU"/>
                  <a:t>darab</a:t>
                </a:r>
              </a:p>
            </c:rich>
          </c:tx>
          <c:layout>
            <c:manualLayout>
              <c:xMode val="edge"/>
              <c:yMode val="edge"/>
              <c:x val="0.78995347222222223"/>
              <c:y val="1.1005555555555556E-3"/>
            </c:manualLayout>
          </c:layout>
          <c:overlay val="0"/>
          <c:spPr>
            <a:noFill/>
            <a:ln>
              <a:noFill/>
            </a:ln>
            <a:effectLst/>
          </c:spPr>
          <c:txPr>
            <a:bodyPr rot="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crossAx val="803548144"/>
        <c:crosses val="max"/>
        <c:crossBetween val="between"/>
        <c:majorUnit val="2000"/>
      </c:valAx>
      <c:catAx>
        <c:axId val="803548144"/>
        <c:scaling>
          <c:orientation val="minMax"/>
        </c:scaling>
        <c:delete val="1"/>
        <c:axPos val="b"/>
        <c:numFmt formatCode="General" sourceLinked="1"/>
        <c:majorTickMark val="out"/>
        <c:minorTickMark val="none"/>
        <c:tickLblPos val="nextTo"/>
        <c:crossAx val="803546832"/>
        <c:crosses val="autoZero"/>
        <c:auto val="1"/>
        <c:lblAlgn val="ctr"/>
        <c:lblOffset val="100"/>
        <c:noMultiLvlLbl val="0"/>
      </c:catAx>
      <c:spPr>
        <a:noFill/>
        <a:ln>
          <a:noFill/>
        </a:ln>
        <a:effectLst/>
      </c:spPr>
    </c:plotArea>
    <c:legend>
      <c:legendPos val="b"/>
      <c:layout>
        <c:manualLayout>
          <c:xMode val="edge"/>
          <c:yMode val="edge"/>
          <c:x val="0.19931944444444444"/>
          <c:y val="0.76613833333333337"/>
          <c:w val="0.6137083333333333"/>
          <c:h val="0.23149629629629628"/>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800">
          <a:solidFill>
            <a:schemeClr val="tx1"/>
          </a:solidFill>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13268003256086"/>
          <c:y val="8.3751639538592479E-2"/>
          <c:w val="0.69137195839686694"/>
          <c:h val="0.87653556611910199"/>
        </c:manualLayout>
      </c:layout>
      <c:barChart>
        <c:barDir val="bar"/>
        <c:grouping val="stacked"/>
        <c:varyColors val="0"/>
        <c:ser>
          <c:idx val="0"/>
          <c:order val="0"/>
          <c:spPr>
            <a:noFill/>
            <a:ln>
              <a:noFill/>
            </a:ln>
            <a:effectLst/>
          </c:spPr>
          <c:invertIfNegative val="0"/>
          <c:cat>
            <c:strRef>
              <c:extLst>
                <c:ext xmlns:c15="http://schemas.microsoft.com/office/drawing/2012/chart" uri="{02D57815-91ED-43cb-92C2-25804820EDAC}">
                  <c15:fullRef>
                    <c15:sqref>'2.1. ábra'!$B$70:$U$70</c15:sqref>
                  </c15:fullRef>
                </c:ext>
              </c:extLst>
              <c:f>('2.1. ábra'!$C$70:$J$70,'2.1. ábra'!$N$70:$O$70,'2.1. ábra'!$U$70)</c:f>
              <c:strCache>
                <c:ptCount val="11"/>
                <c:pt idx="0">
                  <c:v>B</c:v>
                </c:pt>
                <c:pt idx="1">
                  <c:v>C</c:v>
                </c:pt>
                <c:pt idx="2">
                  <c:v>D</c:v>
                </c:pt>
                <c:pt idx="3">
                  <c:v>E</c:v>
                </c:pt>
                <c:pt idx="4">
                  <c:v>F</c:v>
                </c:pt>
                <c:pt idx="5">
                  <c:v>G</c:v>
                </c:pt>
                <c:pt idx="6">
                  <c:v>H</c:v>
                </c:pt>
                <c:pt idx="7">
                  <c:v>I</c:v>
                </c:pt>
                <c:pt idx="8">
                  <c:v>M</c:v>
                </c:pt>
                <c:pt idx="9">
                  <c:v>N</c:v>
                </c:pt>
                <c:pt idx="10">
                  <c:v>Minden ágazat</c:v>
                </c:pt>
              </c:strCache>
            </c:strRef>
          </c:cat>
          <c:val>
            <c:numRef>
              <c:extLst>
                <c:ext xmlns:c15="http://schemas.microsoft.com/office/drawing/2012/chart" uri="{02D57815-91ED-43cb-92C2-25804820EDAC}">
                  <c15:fullRef>
                    <c15:sqref>'2.1. ábra'!$B$71:$U$71</c15:sqref>
                  </c15:fullRef>
                </c:ext>
              </c:extLst>
              <c:f>('2.1. ábra'!$C$71:$J$71,'2.1. ábra'!$N$71:$O$71,'2.1. ábra'!$U$71)</c:f>
              <c:numCache>
                <c:formatCode>General</c:formatCode>
                <c:ptCount val="11"/>
                <c:pt idx="0">
                  <c:v>0</c:v>
                </c:pt>
                <c:pt idx="1">
                  <c:v>29.434537789047901</c:v>
                </c:pt>
                <c:pt idx="2">
                  <c:v>100</c:v>
                </c:pt>
                <c:pt idx="3">
                  <c:v>91.781477943960525</c:v>
                </c:pt>
                <c:pt idx="4">
                  <c:v>70.267625096113406</c:v>
                </c:pt>
                <c:pt idx="5">
                  <c:v>1.4623445092738581</c:v>
                </c:pt>
                <c:pt idx="6">
                  <c:v>49.838628203472247</c:v>
                </c:pt>
                <c:pt idx="7">
                  <c:v>46.03434315146626</c:v>
                </c:pt>
                <c:pt idx="8">
                  <c:v>0</c:v>
                </c:pt>
                <c:pt idx="9">
                  <c:v>2.5368740311826015</c:v>
                </c:pt>
                <c:pt idx="10">
                  <c:v>39.153729735560468</c:v>
                </c:pt>
              </c:numCache>
            </c:numRef>
          </c:val>
          <c:extLst>
            <c:ext xmlns:c16="http://schemas.microsoft.com/office/drawing/2014/chart" uri="{C3380CC4-5D6E-409C-BE32-E72D297353CC}">
              <c16:uniqueId val="{00000000-ADDD-4448-80B1-825FA0739C43}"/>
            </c:ext>
          </c:extLst>
        </c:ser>
        <c:ser>
          <c:idx val="1"/>
          <c:order val="1"/>
          <c:spPr>
            <a:noFill/>
            <a:ln>
              <a:noFill/>
            </a:ln>
            <a:effectLst/>
          </c:spPr>
          <c:invertIfNegative val="0"/>
          <c:errBars>
            <c:errBarType val="minus"/>
            <c:errValType val="percentage"/>
            <c:noEndCap val="0"/>
            <c:val val="100"/>
            <c:spPr>
              <a:noFill/>
              <a:ln w="9525" cap="flat" cmpd="sng" algn="ctr">
                <a:solidFill>
                  <a:srgbClr val="0C2148"/>
                </a:solidFill>
                <a:round/>
              </a:ln>
              <a:effectLst/>
            </c:spPr>
          </c:errBars>
          <c:cat>
            <c:strRef>
              <c:extLst>
                <c:ext xmlns:c15="http://schemas.microsoft.com/office/drawing/2012/chart" uri="{02D57815-91ED-43cb-92C2-25804820EDAC}">
                  <c15:fullRef>
                    <c15:sqref>'2.1. ábra'!$B$70:$U$70</c15:sqref>
                  </c15:fullRef>
                </c:ext>
              </c:extLst>
              <c:f>('2.1. ábra'!$C$70:$J$70,'2.1. ábra'!$N$70:$O$70,'2.1. ábra'!$U$70)</c:f>
              <c:strCache>
                <c:ptCount val="11"/>
                <c:pt idx="0">
                  <c:v>B</c:v>
                </c:pt>
                <c:pt idx="1">
                  <c:v>C</c:v>
                </c:pt>
                <c:pt idx="2">
                  <c:v>D</c:v>
                </c:pt>
                <c:pt idx="3">
                  <c:v>E</c:v>
                </c:pt>
                <c:pt idx="4">
                  <c:v>F</c:v>
                </c:pt>
                <c:pt idx="5">
                  <c:v>G</c:v>
                </c:pt>
                <c:pt idx="6">
                  <c:v>H</c:v>
                </c:pt>
                <c:pt idx="7">
                  <c:v>I</c:v>
                </c:pt>
                <c:pt idx="8">
                  <c:v>M</c:v>
                </c:pt>
                <c:pt idx="9">
                  <c:v>N</c:v>
                </c:pt>
                <c:pt idx="10">
                  <c:v>Minden ágazat</c:v>
                </c:pt>
              </c:strCache>
            </c:strRef>
          </c:cat>
          <c:val>
            <c:numRef>
              <c:extLst>
                <c:ext xmlns:c15="http://schemas.microsoft.com/office/drawing/2012/chart" uri="{02D57815-91ED-43cb-92C2-25804820EDAC}">
                  <c15:fullRef>
                    <c15:sqref>'2.1. ábra'!$B$72:$U$72</c15:sqref>
                  </c15:fullRef>
                </c:ext>
              </c:extLst>
              <c:f>('2.1. ábra'!$C$72:$J$72,'2.1. ábra'!$N$72:$O$72,'2.1. ábra'!$U$72)</c:f>
              <c:numCache>
                <c:formatCode>General</c:formatCode>
                <c:ptCount val="11"/>
                <c:pt idx="0">
                  <c:v>0</c:v>
                </c:pt>
                <c:pt idx="1">
                  <c:v>14.62155089397918</c:v>
                </c:pt>
                <c:pt idx="2">
                  <c:v>0</c:v>
                </c:pt>
                <c:pt idx="3">
                  <c:v>5.2435393565141712</c:v>
                </c:pt>
                <c:pt idx="4">
                  <c:v>5.2118537875284527</c:v>
                </c:pt>
                <c:pt idx="5">
                  <c:v>6.1715719259127972</c:v>
                </c:pt>
                <c:pt idx="6">
                  <c:v>35.860183709172524</c:v>
                </c:pt>
                <c:pt idx="7">
                  <c:v>15.591057319697466</c:v>
                </c:pt>
                <c:pt idx="8">
                  <c:v>0</c:v>
                </c:pt>
                <c:pt idx="9">
                  <c:v>5.144949325211325</c:v>
                </c:pt>
                <c:pt idx="10">
                  <c:v>12.652649039478019</c:v>
                </c:pt>
              </c:numCache>
            </c:numRef>
          </c:val>
          <c:extLst>
            <c:ext xmlns:c16="http://schemas.microsoft.com/office/drawing/2014/chart" uri="{C3380CC4-5D6E-409C-BE32-E72D297353CC}">
              <c16:uniqueId val="{00000001-ADDD-4448-80B1-825FA0739C43}"/>
            </c:ext>
          </c:extLst>
        </c:ser>
        <c:ser>
          <c:idx val="2"/>
          <c:order val="2"/>
          <c:spPr>
            <a:solidFill>
              <a:srgbClr val="009EE0"/>
            </a:solidFill>
            <a:ln w="9525">
              <a:solidFill>
                <a:srgbClr val="111D13"/>
              </a:solidFill>
            </a:ln>
            <a:effectLst/>
          </c:spPr>
          <c:invertIfNegative val="0"/>
          <c:cat>
            <c:strRef>
              <c:extLst>
                <c:ext xmlns:c15="http://schemas.microsoft.com/office/drawing/2012/chart" uri="{02D57815-91ED-43cb-92C2-25804820EDAC}">
                  <c15:fullRef>
                    <c15:sqref>'2.1. ábra'!$B$70:$U$70</c15:sqref>
                  </c15:fullRef>
                </c:ext>
              </c:extLst>
              <c:f>('2.1. ábra'!$C$70:$J$70,'2.1. ábra'!$N$70:$O$70,'2.1. ábra'!$U$70)</c:f>
              <c:strCache>
                <c:ptCount val="11"/>
                <c:pt idx="0">
                  <c:v>B</c:v>
                </c:pt>
                <c:pt idx="1">
                  <c:v>C</c:v>
                </c:pt>
                <c:pt idx="2">
                  <c:v>D</c:v>
                </c:pt>
                <c:pt idx="3">
                  <c:v>E</c:v>
                </c:pt>
                <c:pt idx="4">
                  <c:v>F</c:v>
                </c:pt>
                <c:pt idx="5">
                  <c:v>G</c:v>
                </c:pt>
                <c:pt idx="6">
                  <c:v>H</c:v>
                </c:pt>
                <c:pt idx="7">
                  <c:v>I</c:v>
                </c:pt>
                <c:pt idx="8">
                  <c:v>M</c:v>
                </c:pt>
                <c:pt idx="9">
                  <c:v>N</c:v>
                </c:pt>
                <c:pt idx="10">
                  <c:v>Minden ágazat</c:v>
                </c:pt>
              </c:strCache>
            </c:strRef>
          </c:cat>
          <c:val>
            <c:numRef>
              <c:extLst>
                <c:ext xmlns:c15="http://schemas.microsoft.com/office/drawing/2012/chart" uri="{02D57815-91ED-43cb-92C2-25804820EDAC}">
                  <c15:fullRef>
                    <c15:sqref>'2.1. ábra'!$B$73:$U$73</c15:sqref>
                  </c15:fullRef>
                </c:ext>
              </c:extLst>
              <c:f>('2.1. ábra'!$C$73:$J$73,'2.1. ábra'!$N$73:$O$73,'2.1. ábra'!$U$73)</c:f>
              <c:numCache>
                <c:formatCode>General</c:formatCode>
                <c:ptCount val="11"/>
                <c:pt idx="0">
                  <c:v>3.0248739305495445</c:v>
                </c:pt>
                <c:pt idx="1">
                  <c:v>14.486333832903552</c:v>
                </c:pt>
                <c:pt idx="2">
                  <c:v>0</c:v>
                </c:pt>
                <c:pt idx="3">
                  <c:v>2.5019034358480297</c:v>
                </c:pt>
                <c:pt idx="4">
                  <c:v>6.5142625687177436</c:v>
                </c:pt>
                <c:pt idx="5">
                  <c:v>4.8591299121307676</c:v>
                </c:pt>
                <c:pt idx="6">
                  <c:v>10.771393210973601</c:v>
                </c:pt>
                <c:pt idx="7">
                  <c:v>13.289731640091517</c:v>
                </c:pt>
                <c:pt idx="8">
                  <c:v>0.15152176895816433</c:v>
                </c:pt>
                <c:pt idx="9">
                  <c:v>12.423567170104356</c:v>
                </c:pt>
                <c:pt idx="10">
                  <c:v>7.5205622839642272</c:v>
                </c:pt>
              </c:numCache>
            </c:numRef>
          </c:val>
          <c:extLst>
            <c:ext xmlns:c16="http://schemas.microsoft.com/office/drawing/2014/chart" uri="{C3380CC4-5D6E-409C-BE32-E72D297353CC}">
              <c16:uniqueId val="{00000002-ADDD-4448-80B1-825FA0739C43}"/>
            </c:ext>
          </c:extLst>
        </c:ser>
        <c:ser>
          <c:idx val="3"/>
          <c:order val="3"/>
          <c:spPr>
            <a:solidFill>
              <a:srgbClr val="009EE0"/>
            </a:solidFill>
            <a:ln w="9525">
              <a:solidFill>
                <a:srgbClr val="0C2148"/>
              </a:solidFill>
            </a:ln>
            <a:effectLst/>
          </c:spPr>
          <c:invertIfNegative val="0"/>
          <c:errBars>
            <c:errBarType val="plus"/>
            <c:errValType val="cust"/>
            <c:noEndCap val="0"/>
            <c:plus>
              <c:numRef>
                <c:extLst>
                  <c:ext xmlns:c15="http://schemas.microsoft.com/office/drawing/2012/chart" uri="{02D57815-91ED-43cb-92C2-25804820EDAC}">
                    <c15:fullRef>
                      <c15:sqref>'2.1. ábra'!$B$75:$U$75</c15:sqref>
                    </c15:fullRef>
                  </c:ext>
                </c:extLst>
                <c:f>('2.1. ábra'!$C$75:$J$75,'2.1. ábra'!$N$75:$O$75,'2.1. ábra'!$U$75)</c:f>
                <c:numCache>
                  <c:formatCode>General</c:formatCode>
                  <c:ptCount val="11"/>
                  <c:pt idx="0">
                    <c:v>41.16076970918175</c:v>
                  </c:pt>
                  <c:pt idx="1">
                    <c:v>10.72053864685455</c:v>
                  </c:pt>
                  <c:pt idx="2">
                    <c:v>0</c:v>
                  </c:pt>
                  <c:pt idx="3">
                    <c:v>0</c:v>
                  </c:pt>
                  <c:pt idx="4">
                    <c:v>3.8494596952090232</c:v>
                  </c:pt>
                  <c:pt idx="5">
                    <c:v>2.818376682938367</c:v>
                  </c:pt>
                  <c:pt idx="6">
                    <c:v>0.5939503117727174</c:v>
                  </c:pt>
                  <c:pt idx="7">
                    <c:v>3.9606985388047522</c:v>
                  </c:pt>
                  <c:pt idx="8">
                    <c:v>1.3304261788529985</c:v>
                  </c:pt>
                  <c:pt idx="9">
                    <c:v>30.26419498367656</c:v>
                  </c:pt>
                  <c:pt idx="10">
                    <c:v>23.549348632251245</c:v>
                  </c:pt>
                </c:numCache>
              </c:numRef>
            </c:plus>
            <c:minus>
              <c:numLit>
                <c:formatCode>General</c:formatCode>
                <c:ptCount val="1"/>
                <c:pt idx="0">
                  <c:v>1</c:v>
                </c:pt>
              </c:numLit>
            </c:minus>
            <c:spPr>
              <a:noFill/>
              <a:ln w="9525" cap="flat" cmpd="sng" algn="ctr">
                <a:solidFill>
                  <a:srgbClr val="0C2148"/>
                </a:solidFill>
                <a:round/>
              </a:ln>
              <a:effectLst/>
            </c:spPr>
          </c:errBars>
          <c:cat>
            <c:strRef>
              <c:extLst>
                <c:ext xmlns:c15="http://schemas.microsoft.com/office/drawing/2012/chart" uri="{02D57815-91ED-43cb-92C2-25804820EDAC}">
                  <c15:fullRef>
                    <c15:sqref>'2.1. ábra'!$B$70:$U$70</c15:sqref>
                  </c15:fullRef>
                </c:ext>
              </c:extLst>
              <c:f>('2.1. ábra'!$C$70:$J$70,'2.1. ábra'!$N$70:$O$70,'2.1. ábra'!$U$70)</c:f>
              <c:strCache>
                <c:ptCount val="11"/>
                <c:pt idx="0">
                  <c:v>B</c:v>
                </c:pt>
                <c:pt idx="1">
                  <c:v>C</c:v>
                </c:pt>
                <c:pt idx="2">
                  <c:v>D</c:v>
                </c:pt>
                <c:pt idx="3">
                  <c:v>E</c:v>
                </c:pt>
                <c:pt idx="4">
                  <c:v>F</c:v>
                </c:pt>
                <c:pt idx="5">
                  <c:v>G</c:v>
                </c:pt>
                <c:pt idx="6">
                  <c:v>H</c:v>
                </c:pt>
                <c:pt idx="7">
                  <c:v>I</c:v>
                </c:pt>
                <c:pt idx="8">
                  <c:v>M</c:v>
                </c:pt>
                <c:pt idx="9">
                  <c:v>N</c:v>
                </c:pt>
                <c:pt idx="10">
                  <c:v>Minden ágazat</c:v>
                </c:pt>
              </c:strCache>
            </c:strRef>
          </c:cat>
          <c:val>
            <c:numRef>
              <c:extLst>
                <c:ext xmlns:c15="http://schemas.microsoft.com/office/drawing/2012/chart" uri="{02D57815-91ED-43cb-92C2-25804820EDAC}">
                  <c15:fullRef>
                    <c15:sqref>'2.1. ábra'!$B$74:$U$74</c15:sqref>
                  </c15:fullRef>
                </c:ext>
              </c:extLst>
              <c:f>('2.1. ábra'!$C$74:$J$74,'2.1. ábra'!$N$74:$O$74,'2.1. ábra'!$U$74)</c:f>
              <c:numCache>
                <c:formatCode>General</c:formatCode>
                <c:ptCount val="11"/>
                <c:pt idx="0">
                  <c:v>41.328877971289153</c:v>
                </c:pt>
                <c:pt idx="1">
                  <c:v>15.760258910552816</c:v>
                </c:pt>
                <c:pt idx="2">
                  <c:v>0</c:v>
                </c:pt>
                <c:pt idx="3">
                  <c:v>0.47307926367727848</c:v>
                </c:pt>
                <c:pt idx="4">
                  <c:v>14.089072284244718</c:v>
                </c:pt>
                <c:pt idx="5">
                  <c:v>6.634096679680944</c:v>
                </c:pt>
                <c:pt idx="6">
                  <c:v>2.9358445646089137</c:v>
                </c:pt>
                <c:pt idx="7">
                  <c:v>12.924554238848017</c:v>
                </c:pt>
                <c:pt idx="8">
                  <c:v>0.40573633824451721</c:v>
                </c:pt>
                <c:pt idx="9">
                  <c:v>29.806315828995309</c:v>
                </c:pt>
                <c:pt idx="10">
                  <c:v>9.6209471007343552</c:v>
                </c:pt>
              </c:numCache>
            </c:numRef>
          </c:val>
          <c:extLst>
            <c:ext xmlns:c16="http://schemas.microsoft.com/office/drawing/2014/chart" uri="{C3380CC4-5D6E-409C-BE32-E72D297353CC}">
              <c16:uniqueId val="{00000003-ADDD-4448-80B1-825FA0739C43}"/>
            </c:ext>
          </c:extLst>
        </c:ser>
        <c:ser>
          <c:idx val="4"/>
          <c:order val="4"/>
          <c:spPr>
            <a:noFill/>
            <a:ln>
              <a:noFill/>
            </a:ln>
            <a:effectLst/>
          </c:spPr>
          <c:invertIfNegative val="0"/>
          <c:cat>
            <c:strRef>
              <c:extLst>
                <c:ext xmlns:c15="http://schemas.microsoft.com/office/drawing/2012/chart" uri="{02D57815-91ED-43cb-92C2-25804820EDAC}">
                  <c15:fullRef>
                    <c15:sqref>'2.1. ábra'!$B$70:$U$70</c15:sqref>
                  </c15:fullRef>
                </c:ext>
              </c:extLst>
              <c:f>('2.1. ábra'!$C$70:$J$70,'2.1. ábra'!$N$70:$O$70,'2.1. ábra'!$U$70)</c:f>
              <c:strCache>
                <c:ptCount val="11"/>
                <c:pt idx="0">
                  <c:v>B</c:v>
                </c:pt>
                <c:pt idx="1">
                  <c:v>C</c:v>
                </c:pt>
                <c:pt idx="2">
                  <c:v>D</c:v>
                </c:pt>
                <c:pt idx="3">
                  <c:v>E</c:v>
                </c:pt>
                <c:pt idx="4">
                  <c:v>F</c:v>
                </c:pt>
                <c:pt idx="5">
                  <c:v>G</c:v>
                </c:pt>
                <c:pt idx="6">
                  <c:v>H</c:v>
                </c:pt>
                <c:pt idx="7">
                  <c:v>I</c:v>
                </c:pt>
                <c:pt idx="8">
                  <c:v>M</c:v>
                </c:pt>
                <c:pt idx="9">
                  <c:v>N</c:v>
                </c:pt>
                <c:pt idx="10">
                  <c:v>Minden ágazat</c:v>
                </c:pt>
              </c:strCache>
            </c:strRef>
          </c:cat>
          <c:val>
            <c:numRef>
              <c:extLst>
                <c:ext xmlns:c15="http://schemas.microsoft.com/office/drawing/2012/chart" uri="{02D57815-91ED-43cb-92C2-25804820EDAC}">
                  <c15:fullRef>
                    <c15:sqref>'2.1. ábra'!$B$75:$U$75</c15:sqref>
                  </c15:fullRef>
                </c:ext>
              </c:extLst>
              <c:f>('2.1. ábra'!$C$75:$J$75,'2.1. ábra'!$N$75:$O$75,'2.1. ábra'!$U$75)</c:f>
              <c:numCache>
                <c:formatCode>General</c:formatCode>
                <c:ptCount val="11"/>
                <c:pt idx="0">
                  <c:v>41.16076970918175</c:v>
                </c:pt>
                <c:pt idx="1">
                  <c:v>10.72053864685455</c:v>
                </c:pt>
                <c:pt idx="2">
                  <c:v>0</c:v>
                </c:pt>
                <c:pt idx="3">
                  <c:v>0</c:v>
                </c:pt>
                <c:pt idx="4">
                  <c:v>3.8494596952090232</c:v>
                </c:pt>
                <c:pt idx="5">
                  <c:v>2.818376682938367</c:v>
                </c:pt>
                <c:pt idx="6">
                  <c:v>0.5939503117727174</c:v>
                </c:pt>
                <c:pt idx="7">
                  <c:v>3.9606985388047522</c:v>
                </c:pt>
                <c:pt idx="8">
                  <c:v>1.3304261788529985</c:v>
                </c:pt>
                <c:pt idx="9">
                  <c:v>30.26419498367656</c:v>
                </c:pt>
                <c:pt idx="10">
                  <c:v>23.549348632251245</c:v>
                </c:pt>
              </c:numCache>
            </c:numRef>
          </c:val>
          <c:extLst>
            <c:ext xmlns:c16="http://schemas.microsoft.com/office/drawing/2014/chart" uri="{C3380CC4-5D6E-409C-BE32-E72D297353CC}">
              <c16:uniqueId val="{00000004-ADDD-4448-80B1-825FA0739C43}"/>
            </c:ext>
          </c:extLst>
        </c:ser>
        <c:dLbls>
          <c:showLegendKey val="0"/>
          <c:showVal val="0"/>
          <c:showCatName val="0"/>
          <c:showSerName val="0"/>
          <c:showPercent val="0"/>
          <c:showBubbleSize val="0"/>
        </c:dLbls>
        <c:gapWidth val="150"/>
        <c:overlap val="100"/>
        <c:axId val="1043706104"/>
        <c:axId val="1043699216"/>
      </c:barChart>
      <c:catAx>
        <c:axId val="1043706104"/>
        <c:scaling>
          <c:orientation val="maxMin"/>
        </c:scaling>
        <c:delete val="0"/>
        <c:axPos val="l"/>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43699216"/>
        <c:crosses val="autoZero"/>
        <c:auto val="1"/>
        <c:lblAlgn val="ctr"/>
        <c:lblOffset val="100"/>
        <c:noMultiLvlLbl val="0"/>
      </c:catAx>
      <c:valAx>
        <c:axId val="1043699216"/>
        <c:scaling>
          <c:orientation val="minMax"/>
          <c:max val="100"/>
          <c:min val="0"/>
        </c:scaling>
        <c:delete val="0"/>
        <c:axPos val="t"/>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43706104"/>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4333333333334E-2"/>
          <c:y val="6.294740740740741E-2"/>
          <c:w val="0.92825666666666662"/>
          <c:h val="0.50535740740740753"/>
        </c:manualLayout>
      </c:layout>
      <c:barChart>
        <c:barDir val="col"/>
        <c:grouping val="stacked"/>
        <c:varyColors val="0"/>
        <c:ser>
          <c:idx val="0"/>
          <c:order val="0"/>
          <c:tx>
            <c:strRef>
              <c:f>'3.9. ábra'!$C$11</c:f>
              <c:strCache>
                <c:ptCount val="1"/>
                <c:pt idx="0">
                  <c:v>Renovation and other</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 ábra'!$A$13:$A$26</c:f>
              <c:strCache>
                <c:ptCount val="14"/>
                <c:pt idx="0">
                  <c:v>Jan-21</c:v>
                </c:pt>
                <c:pt idx="1">
                  <c:v>Feb</c:v>
                </c:pt>
                <c:pt idx="2">
                  <c:v>Mar</c:v>
                </c:pt>
                <c:pt idx="3">
                  <c:v>Apr</c:v>
                </c:pt>
                <c:pt idx="4">
                  <c:v>May</c:v>
                </c:pt>
                <c:pt idx="5">
                  <c:v>June</c:v>
                </c:pt>
                <c:pt idx="6">
                  <c:v>July</c:v>
                </c:pt>
                <c:pt idx="7">
                  <c:v>Aug </c:v>
                </c:pt>
                <c:pt idx="8">
                  <c:v>Sep</c:v>
                </c:pt>
                <c:pt idx="9">
                  <c:v>Oct</c:v>
                </c:pt>
                <c:pt idx="10">
                  <c:v>Nov</c:v>
                </c:pt>
                <c:pt idx="11">
                  <c:v>Dec</c:v>
                </c:pt>
                <c:pt idx="12">
                  <c:v>Jan-22</c:v>
                </c:pt>
                <c:pt idx="13">
                  <c:v>Feb</c:v>
                </c:pt>
              </c:strCache>
            </c:strRef>
          </c:cat>
          <c:val>
            <c:numRef>
              <c:f>'3.9. ábra'!$C$13:$C$26</c:f>
              <c:numCache>
                <c:formatCode>#,##0</c:formatCode>
                <c:ptCount val="14"/>
                <c:pt idx="0">
                  <c:v>5.862367003064719</c:v>
                </c:pt>
                <c:pt idx="1">
                  <c:v>5.1971630116750021</c:v>
                </c:pt>
                <c:pt idx="2">
                  <c:v>9.6395330313262093</c:v>
                </c:pt>
                <c:pt idx="3">
                  <c:v>14.830506066544331</c:v>
                </c:pt>
                <c:pt idx="4">
                  <c:v>17.36773308206466</c:v>
                </c:pt>
                <c:pt idx="5">
                  <c:v>18.367022090478713</c:v>
                </c:pt>
                <c:pt idx="6">
                  <c:v>15.578646054498677</c:v>
                </c:pt>
                <c:pt idx="7">
                  <c:v>14.3636980474148</c:v>
                </c:pt>
                <c:pt idx="8">
                  <c:v>14.315952039905824</c:v>
                </c:pt>
                <c:pt idx="9">
                  <c:v>12.239393024421588</c:v>
                </c:pt>
                <c:pt idx="10">
                  <c:v>9.7249520268160268</c:v>
                </c:pt>
                <c:pt idx="11">
                  <c:v>8.2669040120563295</c:v>
                </c:pt>
                <c:pt idx="12">
                  <c:v>8.1465500341946608</c:v>
                </c:pt>
                <c:pt idx="13">
                  <c:v>8.7759440219197131</c:v>
                </c:pt>
              </c:numCache>
            </c:numRef>
          </c:val>
          <c:extLst>
            <c:ext xmlns:c16="http://schemas.microsoft.com/office/drawing/2014/chart" uri="{C3380CC4-5D6E-409C-BE32-E72D297353CC}">
              <c16:uniqueId val="{00000000-F0C5-4775-997A-42CAC4E3FBE9}"/>
            </c:ext>
          </c:extLst>
        </c:ser>
        <c:ser>
          <c:idx val="1"/>
          <c:order val="1"/>
          <c:tx>
            <c:strRef>
              <c:f>'3.9. ábra'!$D$11</c:f>
              <c:strCache>
                <c:ptCount val="1"/>
                <c:pt idx="0">
                  <c:v>Purchase of used homes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 ábra'!$A$13:$A$26</c:f>
              <c:strCache>
                <c:ptCount val="14"/>
                <c:pt idx="0">
                  <c:v>Jan-21</c:v>
                </c:pt>
                <c:pt idx="1">
                  <c:v>Feb</c:v>
                </c:pt>
                <c:pt idx="2">
                  <c:v>Mar</c:v>
                </c:pt>
                <c:pt idx="3">
                  <c:v>Apr</c:v>
                </c:pt>
                <c:pt idx="4">
                  <c:v>May</c:v>
                </c:pt>
                <c:pt idx="5">
                  <c:v>June</c:v>
                </c:pt>
                <c:pt idx="6">
                  <c:v>July</c:v>
                </c:pt>
                <c:pt idx="7">
                  <c:v>Aug </c:v>
                </c:pt>
                <c:pt idx="8">
                  <c:v>Sep</c:v>
                </c:pt>
                <c:pt idx="9">
                  <c:v>Oct</c:v>
                </c:pt>
                <c:pt idx="10">
                  <c:v>Nov</c:v>
                </c:pt>
                <c:pt idx="11">
                  <c:v>Dec</c:v>
                </c:pt>
                <c:pt idx="12">
                  <c:v>Jan-22</c:v>
                </c:pt>
                <c:pt idx="13">
                  <c:v>Feb</c:v>
                </c:pt>
              </c:strCache>
            </c:strRef>
          </c:cat>
          <c:val>
            <c:numRef>
              <c:f>'3.9. ábra'!$D$13:$D$26</c:f>
              <c:numCache>
                <c:formatCode>#,##0</c:formatCode>
                <c:ptCount val="14"/>
                <c:pt idx="0">
                  <c:v>43.776203002402326</c:v>
                </c:pt>
                <c:pt idx="1">
                  <c:v>54.489216924009725</c:v>
                </c:pt>
                <c:pt idx="2">
                  <c:v>76.56993592656363</c:v>
                </c:pt>
                <c:pt idx="3">
                  <c:v>72.776458904983883</c:v>
                </c:pt>
                <c:pt idx="4">
                  <c:v>81.686306859235629</c:v>
                </c:pt>
                <c:pt idx="5">
                  <c:v>93.465237827796955</c:v>
                </c:pt>
                <c:pt idx="6">
                  <c:v>91.85352391275228</c:v>
                </c:pt>
                <c:pt idx="7">
                  <c:v>82.346942889118509</c:v>
                </c:pt>
                <c:pt idx="8">
                  <c:v>88.880845877822139</c:v>
                </c:pt>
                <c:pt idx="9">
                  <c:v>76.929858822702954</c:v>
                </c:pt>
                <c:pt idx="10">
                  <c:v>74.679615884451778</c:v>
                </c:pt>
                <c:pt idx="11">
                  <c:v>68.225123859901259</c:v>
                </c:pt>
                <c:pt idx="12">
                  <c:v>66.044417893528589</c:v>
                </c:pt>
                <c:pt idx="13">
                  <c:v>60.179355864180252</c:v>
                </c:pt>
              </c:numCache>
            </c:numRef>
          </c:val>
          <c:extLst>
            <c:ext xmlns:c16="http://schemas.microsoft.com/office/drawing/2014/chart" uri="{C3380CC4-5D6E-409C-BE32-E72D297353CC}">
              <c16:uniqueId val="{00000001-F0C5-4775-997A-42CAC4E3FBE9}"/>
            </c:ext>
          </c:extLst>
        </c:ser>
        <c:ser>
          <c:idx val="2"/>
          <c:order val="2"/>
          <c:tx>
            <c:strRef>
              <c:f>'3.9. ábra'!$E$11</c:f>
              <c:strCache>
                <c:ptCount val="1"/>
                <c:pt idx="0">
                  <c:v>Construction and purchase of new homes (excl. FGS GHP)</c:v>
                </c:pt>
              </c:strCache>
            </c:strRef>
          </c:tx>
          <c:spPr>
            <a:solidFill>
              <a:schemeClr val="tx2">
                <a:lumMod val="75000"/>
                <a:lumOff val="25000"/>
              </a:schemeClr>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 ábra'!$A$13:$A$26</c:f>
              <c:strCache>
                <c:ptCount val="14"/>
                <c:pt idx="0">
                  <c:v>Jan-21</c:v>
                </c:pt>
                <c:pt idx="1">
                  <c:v>Feb</c:v>
                </c:pt>
                <c:pt idx="2">
                  <c:v>Mar</c:v>
                </c:pt>
                <c:pt idx="3">
                  <c:v>Apr</c:v>
                </c:pt>
                <c:pt idx="4">
                  <c:v>May</c:v>
                </c:pt>
                <c:pt idx="5">
                  <c:v>June</c:v>
                </c:pt>
                <c:pt idx="6">
                  <c:v>July</c:v>
                </c:pt>
                <c:pt idx="7">
                  <c:v>Aug </c:v>
                </c:pt>
                <c:pt idx="8">
                  <c:v>Sep</c:v>
                </c:pt>
                <c:pt idx="9">
                  <c:v>Oct</c:v>
                </c:pt>
                <c:pt idx="10">
                  <c:v>Nov</c:v>
                </c:pt>
                <c:pt idx="11">
                  <c:v>Dec</c:v>
                </c:pt>
                <c:pt idx="12">
                  <c:v>Jan-22</c:v>
                </c:pt>
                <c:pt idx="13">
                  <c:v>Feb</c:v>
                </c:pt>
              </c:strCache>
            </c:strRef>
          </c:cat>
          <c:val>
            <c:numRef>
              <c:f>'3.9. ábra'!$E$13:$E$26</c:f>
              <c:numCache>
                <c:formatCode>#,##0</c:formatCode>
                <c:ptCount val="14"/>
                <c:pt idx="0">
                  <c:v>9.0948029824648984</c:v>
                </c:pt>
                <c:pt idx="1">
                  <c:v>9.0419119742582552</c:v>
                </c:pt>
                <c:pt idx="2">
                  <c:v>18.246778895496391</c:v>
                </c:pt>
                <c:pt idx="3">
                  <c:v>19.71243989514187</c:v>
                </c:pt>
                <c:pt idx="4">
                  <c:v>21.2965898916882</c:v>
                </c:pt>
                <c:pt idx="5">
                  <c:v>24.599259843467735</c:v>
                </c:pt>
                <c:pt idx="6">
                  <c:v>24.912531840120209</c:v>
                </c:pt>
                <c:pt idx="7">
                  <c:v>21.372731854731683</c:v>
                </c:pt>
                <c:pt idx="8">
                  <c:v>25.034668851352762</c:v>
                </c:pt>
                <c:pt idx="9">
                  <c:v>18.902069915377069</c:v>
                </c:pt>
                <c:pt idx="10">
                  <c:v>14.308575945327902</c:v>
                </c:pt>
                <c:pt idx="11">
                  <c:v>9.1303849562864343</c:v>
                </c:pt>
                <c:pt idx="12">
                  <c:v>7.745422980398871</c:v>
                </c:pt>
                <c:pt idx="13">
                  <c:v>6.4462509672739543</c:v>
                </c:pt>
              </c:numCache>
            </c:numRef>
          </c:val>
          <c:extLst>
            <c:ext xmlns:c16="http://schemas.microsoft.com/office/drawing/2014/chart" uri="{C3380CC4-5D6E-409C-BE32-E72D297353CC}">
              <c16:uniqueId val="{00000002-F0C5-4775-997A-42CAC4E3FBE9}"/>
            </c:ext>
          </c:extLst>
        </c:ser>
        <c:ser>
          <c:idx val="3"/>
          <c:order val="3"/>
          <c:tx>
            <c:strRef>
              <c:f>'3.9. ábra'!$F$11</c:f>
              <c:strCache>
                <c:ptCount val="1"/>
                <c:pt idx="0">
                  <c:v>FGS GHP</c:v>
                </c:pt>
              </c:strCache>
            </c:strRef>
          </c:tx>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 ábra'!$A$13:$A$26</c:f>
              <c:strCache>
                <c:ptCount val="14"/>
                <c:pt idx="0">
                  <c:v>Jan-21</c:v>
                </c:pt>
                <c:pt idx="1">
                  <c:v>Feb</c:v>
                </c:pt>
                <c:pt idx="2">
                  <c:v>Mar</c:v>
                </c:pt>
                <c:pt idx="3">
                  <c:v>Apr</c:v>
                </c:pt>
                <c:pt idx="4">
                  <c:v>May</c:v>
                </c:pt>
                <c:pt idx="5">
                  <c:v>June</c:v>
                </c:pt>
                <c:pt idx="6">
                  <c:v>July</c:v>
                </c:pt>
                <c:pt idx="7">
                  <c:v>Aug </c:v>
                </c:pt>
                <c:pt idx="8">
                  <c:v>Sep</c:v>
                </c:pt>
                <c:pt idx="9">
                  <c:v>Oct</c:v>
                </c:pt>
                <c:pt idx="10">
                  <c:v>Nov</c:v>
                </c:pt>
                <c:pt idx="11">
                  <c:v>Dec</c:v>
                </c:pt>
                <c:pt idx="12">
                  <c:v>Jan-22</c:v>
                </c:pt>
                <c:pt idx="13">
                  <c:v>Feb</c:v>
                </c:pt>
              </c:strCache>
            </c:strRef>
          </c:cat>
          <c:val>
            <c:numRef>
              <c:f>'3.9. ábra'!$F$13:$F$26</c:f>
              <c:numCache>
                <c:formatCode>#,##0</c:formatCode>
                <c:ptCount val="14"/>
                <c:pt idx="10">
                  <c:v>12.83796090859687</c:v>
                </c:pt>
                <c:pt idx="11">
                  <c:v>19.54605388775235</c:v>
                </c:pt>
                <c:pt idx="12">
                  <c:v>25.845998838252854</c:v>
                </c:pt>
                <c:pt idx="13">
                  <c:v>27.491346809198149</c:v>
                </c:pt>
              </c:numCache>
            </c:numRef>
          </c:val>
          <c:extLst>
            <c:ext xmlns:c16="http://schemas.microsoft.com/office/drawing/2014/chart" uri="{C3380CC4-5D6E-409C-BE32-E72D297353CC}">
              <c16:uniqueId val="{00000003-F0C5-4775-997A-42CAC4E3FBE9}"/>
            </c:ext>
          </c:extLst>
        </c:ser>
        <c:dLbls>
          <c:dLblPos val="ctr"/>
          <c:showLegendKey val="0"/>
          <c:showVal val="1"/>
          <c:showCatName val="0"/>
          <c:showSerName val="0"/>
          <c:showPercent val="0"/>
          <c:showBubbleSize val="0"/>
        </c:dLbls>
        <c:gapWidth val="70"/>
        <c:overlap val="100"/>
        <c:axId val="1349216640"/>
        <c:axId val="1349219920"/>
      </c:barChart>
      <c:lineChart>
        <c:grouping val="standard"/>
        <c:varyColors val="0"/>
        <c:ser>
          <c:idx val="4"/>
          <c:order val="4"/>
          <c:tx>
            <c:strRef>
              <c:f>'3.9. ábra'!$G$11</c:f>
              <c:strCache>
                <c:ptCount val="1"/>
                <c:pt idx="0">
                  <c:v>Number of deals (RHS)</c:v>
                </c:pt>
              </c:strCache>
            </c:strRef>
          </c:tx>
          <c:spPr>
            <a:ln w="25400" cap="rnd">
              <a:noFill/>
              <a:round/>
            </a:ln>
            <a:effectLst/>
          </c:spPr>
          <c:marker>
            <c:symbol val="triangle"/>
            <c:size val="16"/>
            <c:spPr>
              <a:solidFill>
                <a:schemeClr val="accent5">
                  <a:lumMod val="75000"/>
                </a:schemeClr>
              </a:solidFill>
              <a:ln w="9525">
                <a:noFill/>
              </a:ln>
              <a:effectLst/>
            </c:spPr>
          </c:marker>
          <c:dLbls>
            <c:delete val="1"/>
          </c:dLbls>
          <c:cat>
            <c:strRef>
              <c:f>'3.9. ábra'!$A$13:$A$26</c:f>
              <c:strCache>
                <c:ptCount val="14"/>
                <c:pt idx="0">
                  <c:v>Jan-21</c:v>
                </c:pt>
                <c:pt idx="1">
                  <c:v>Feb</c:v>
                </c:pt>
                <c:pt idx="2">
                  <c:v>Mar</c:v>
                </c:pt>
                <c:pt idx="3">
                  <c:v>Apr</c:v>
                </c:pt>
                <c:pt idx="4">
                  <c:v>May</c:v>
                </c:pt>
                <c:pt idx="5">
                  <c:v>June</c:v>
                </c:pt>
                <c:pt idx="6">
                  <c:v>July</c:v>
                </c:pt>
                <c:pt idx="7">
                  <c:v>Aug </c:v>
                </c:pt>
                <c:pt idx="8">
                  <c:v>Sep</c:v>
                </c:pt>
                <c:pt idx="9">
                  <c:v>Oct</c:v>
                </c:pt>
                <c:pt idx="10">
                  <c:v>Nov</c:v>
                </c:pt>
                <c:pt idx="11">
                  <c:v>Dec</c:v>
                </c:pt>
                <c:pt idx="12">
                  <c:v>Jan-22</c:v>
                </c:pt>
                <c:pt idx="13">
                  <c:v>Feb</c:v>
                </c:pt>
              </c:strCache>
            </c:strRef>
          </c:cat>
          <c:val>
            <c:numRef>
              <c:f>'3.9. ábra'!$G$13:$G$26</c:f>
              <c:numCache>
                <c:formatCode>#,##0</c:formatCode>
                <c:ptCount val="14"/>
                <c:pt idx="0">
                  <c:v>5259</c:v>
                </c:pt>
                <c:pt idx="1">
                  <c:v>5949</c:v>
                </c:pt>
                <c:pt idx="2">
                  <c:v>8885</c:v>
                </c:pt>
                <c:pt idx="3">
                  <c:v>9310</c:v>
                </c:pt>
                <c:pt idx="4">
                  <c:v>10663</c:v>
                </c:pt>
                <c:pt idx="5">
                  <c:v>11777</c:v>
                </c:pt>
                <c:pt idx="6">
                  <c:v>11070</c:v>
                </c:pt>
                <c:pt idx="7">
                  <c:v>9855</c:v>
                </c:pt>
                <c:pt idx="8">
                  <c:v>10521</c:v>
                </c:pt>
                <c:pt idx="9">
                  <c:v>8931</c:v>
                </c:pt>
                <c:pt idx="10">
                  <c:v>8768</c:v>
                </c:pt>
                <c:pt idx="11">
                  <c:v>8144</c:v>
                </c:pt>
                <c:pt idx="12">
                  <c:v>8134</c:v>
                </c:pt>
                <c:pt idx="13">
                  <c:v>7702</c:v>
                </c:pt>
              </c:numCache>
            </c:numRef>
          </c:val>
          <c:smooth val="0"/>
          <c:extLst>
            <c:ext xmlns:c16="http://schemas.microsoft.com/office/drawing/2014/chart" uri="{C3380CC4-5D6E-409C-BE32-E72D297353CC}">
              <c16:uniqueId val="{00000004-F0C5-4775-997A-42CAC4E3FBE9}"/>
            </c:ext>
          </c:extLst>
        </c:ser>
        <c:dLbls>
          <c:dLblPos val="ctr"/>
          <c:showLegendKey val="0"/>
          <c:showVal val="1"/>
          <c:showCatName val="0"/>
          <c:showSerName val="0"/>
          <c:showPercent val="0"/>
          <c:showBubbleSize val="0"/>
        </c:dLbls>
        <c:marker val="1"/>
        <c:smooth val="0"/>
        <c:axId val="803548144"/>
        <c:axId val="803546832"/>
      </c:lineChart>
      <c:catAx>
        <c:axId val="134921664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crossAx val="1349219920"/>
        <c:crosses val="autoZero"/>
        <c:auto val="1"/>
        <c:lblAlgn val="ctr"/>
        <c:lblOffset val="100"/>
        <c:noMultiLvlLbl val="0"/>
      </c:catAx>
      <c:valAx>
        <c:axId val="1349219920"/>
        <c:scaling>
          <c:orientation val="minMax"/>
          <c:max val="180"/>
          <c:min val="0"/>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800" b="0" i="0" u="none" strike="noStrike" kern="1200" baseline="0">
                    <a:solidFill>
                      <a:schemeClr val="tx1"/>
                    </a:solidFill>
                    <a:latin typeface="+mn-lt"/>
                    <a:ea typeface="+mn-ea"/>
                    <a:cs typeface="+mn-cs"/>
                  </a:defRPr>
                </a:pPr>
                <a:r>
                  <a:rPr lang="hu-HU"/>
                  <a:t> HUF bn</a:t>
                </a:r>
              </a:p>
            </c:rich>
          </c:tx>
          <c:layout>
            <c:manualLayout>
              <c:xMode val="edge"/>
              <c:yMode val="edge"/>
              <c:x val="8.2902777777777784E-2"/>
              <c:y val="2.2064078069303043E-3"/>
            </c:manualLayout>
          </c:layout>
          <c:overlay val="0"/>
          <c:spPr>
            <a:noFill/>
            <a:ln>
              <a:noFill/>
            </a:ln>
            <a:effectLst/>
          </c:spPr>
          <c:txPr>
            <a:bodyPr rot="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crossAx val="1349216640"/>
        <c:crosses val="autoZero"/>
        <c:crossBetween val="between"/>
        <c:majorUnit val="30"/>
      </c:valAx>
      <c:valAx>
        <c:axId val="803546832"/>
        <c:scaling>
          <c:orientation val="minMax"/>
          <c:max val="12000"/>
          <c:min val="0"/>
        </c:scaling>
        <c:delete val="0"/>
        <c:axPos val="r"/>
        <c:title>
          <c:tx>
            <c:rich>
              <a:bodyPr rot="0" spcFirstLastPara="1" vertOverflow="ellipsis" wrap="square" anchor="ctr" anchorCtr="1"/>
              <a:lstStyle/>
              <a:p>
                <a:pPr>
                  <a:defRPr sz="1800" b="0" i="0" u="none" strike="noStrike" kern="1200" baseline="0">
                    <a:solidFill>
                      <a:schemeClr val="tx1"/>
                    </a:solidFill>
                    <a:latin typeface="+mn-lt"/>
                    <a:ea typeface="+mn-ea"/>
                    <a:cs typeface="+mn-cs"/>
                  </a:defRPr>
                </a:pPr>
                <a:r>
                  <a:rPr lang="hu-HU" sz="1800" b="0" i="0" baseline="0">
                    <a:effectLst/>
                  </a:rPr>
                  <a:t>contracts</a:t>
                </a:r>
                <a:endParaRPr lang="en-GB">
                  <a:effectLst/>
                </a:endParaRPr>
              </a:p>
            </c:rich>
          </c:tx>
          <c:layout>
            <c:manualLayout>
              <c:xMode val="edge"/>
              <c:yMode val="edge"/>
              <c:x val="0.76349513888888887"/>
              <c:y val="1.1005555555555556E-3"/>
            </c:manualLayout>
          </c:layout>
          <c:overlay val="0"/>
          <c:spPr>
            <a:noFill/>
            <a:ln>
              <a:noFill/>
            </a:ln>
            <a:effectLst/>
          </c:spPr>
          <c:txPr>
            <a:bodyPr rot="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crossAx val="803548144"/>
        <c:crosses val="max"/>
        <c:crossBetween val="between"/>
        <c:majorUnit val="2000"/>
      </c:valAx>
      <c:catAx>
        <c:axId val="803548144"/>
        <c:scaling>
          <c:orientation val="minMax"/>
        </c:scaling>
        <c:delete val="1"/>
        <c:axPos val="b"/>
        <c:numFmt formatCode="General" sourceLinked="1"/>
        <c:majorTickMark val="out"/>
        <c:minorTickMark val="none"/>
        <c:tickLblPos val="nextTo"/>
        <c:crossAx val="803546832"/>
        <c:crosses val="autoZero"/>
        <c:auto val="1"/>
        <c:lblAlgn val="ctr"/>
        <c:lblOffset val="100"/>
        <c:noMultiLvlLbl val="0"/>
      </c:catAx>
      <c:spPr>
        <a:noFill/>
        <a:ln>
          <a:noFill/>
        </a:ln>
        <a:effectLst/>
      </c:spPr>
    </c:plotArea>
    <c:legend>
      <c:legendPos val="b"/>
      <c:layout>
        <c:manualLayout>
          <c:xMode val="edge"/>
          <c:yMode val="edge"/>
          <c:x val="7.5847222222222219E-2"/>
          <c:y val="0.76613833333333337"/>
          <c:w val="0.81831944444444449"/>
          <c:h val="0.23149629629629628"/>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800">
          <a:solidFill>
            <a:schemeClr val="tx1"/>
          </a:solidFill>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48316382178279"/>
          <c:y val="9.236629629629628E-2"/>
          <c:w val="0.56019056885953833"/>
          <c:h val="0.75462037037037033"/>
        </c:manualLayout>
      </c:layout>
      <c:pieChart>
        <c:varyColors val="1"/>
        <c:ser>
          <c:idx val="0"/>
          <c:order val="0"/>
          <c:spPr>
            <a:ln>
              <a:solidFill>
                <a:schemeClr val="bg1"/>
              </a:solidFill>
            </a:ln>
          </c:spPr>
          <c:explosion val="1"/>
          <c:dPt>
            <c:idx val="0"/>
            <c:bubble3D val="0"/>
            <c:spPr>
              <a:solidFill>
                <a:schemeClr val="tx2"/>
              </a:solidFill>
              <a:ln w="19050">
                <a:solidFill>
                  <a:schemeClr val="bg1"/>
                </a:solidFill>
              </a:ln>
              <a:effectLst/>
            </c:spPr>
            <c:extLst>
              <c:ext xmlns:c16="http://schemas.microsoft.com/office/drawing/2014/chart" uri="{C3380CC4-5D6E-409C-BE32-E72D297353CC}">
                <c16:uniqueId val="{00000001-F0B3-4459-9A2D-C3629458A822}"/>
              </c:ext>
            </c:extLst>
          </c:dPt>
          <c:dPt>
            <c:idx val="1"/>
            <c:bubble3D val="0"/>
            <c:spPr>
              <a:solidFill>
                <a:schemeClr val="tx2">
                  <a:lumMod val="50000"/>
                  <a:lumOff val="50000"/>
                </a:schemeClr>
              </a:solidFill>
              <a:ln w="19050">
                <a:solidFill>
                  <a:schemeClr val="bg1"/>
                </a:solidFill>
              </a:ln>
              <a:effectLst/>
            </c:spPr>
            <c:extLst>
              <c:ext xmlns:c16="http://schemas.microsoft.com/office/drawing/2014/chart" uri="{C3380CC4-5D6E-409C-BE32-E72D297353CC}">
                <c16:uniqueId val="{00000003-F0B3-4459-9A2D-C3629458A822}"/>
              </c:ext>
            </c:extLst>
          </c:dPt>
          <c:dPt>
            <c:idx val="2"/>
            <c:bubble3D val="0"/>
            <c:spPr>
              <a:solidFill>
                <a:schemeClr val="accent6"/>
              </a:solidFill>
              <a:ln w="19050">
                <a:solidFill>
                  <a:schemeClr val="bg1"/>
                </a:solidFill>
              </a:ln>
              <a:effectLst/>
            </c:spPr>
            <c:extLst>
              <c:ext xmlns:c16="http://schemas.microsoft.com/office/drawing/2014/chart" uri="{C3380CC4-5D6E-409C-BE32-E72D297353CC}">
                <c16:uniqueId val="{00000005-F0B3-4459-9A2D-C3629458A822}"/>
              </c:ext>
            </c:extLst>
          </c:dPt>
          <c:dPt>
            <c:idx val="3"/>
            <c:bubble3D val="0"/>
            <c:spPr>
              <a:solidFill>
                <a:schemeClr val="accent6">
                  <a:lumMod val="60000"/>
                  <a:lumOff val="40000"/>
                </a:schemeClr>
              </a:solidFill>
              <a:ln w="19050">
                <a:solidFill>
                  <a:schemeClr val="bg1"/>
                </a:solidFill>
              </a:ln>
              <a:effectLst/>
            </c:spPr>
            <c:extLst>
              <c:ext xmlns:c16="http://schemas.microsoft.com/office/drawing/2014/chart" uri="{C3380CC4-5D6E-409C-BE32-E72D297353CC}">
                <c16:uniqueId val="{00000007-F0B3-4459-9A2D-C3629458A822}"/>
              </c:ext>
            </c:extLst>
          </c:dPt>
          <c:dPt>
            <c:idx val="4"/>
            <c:bubble3D val="0"/>
            <c:spPr>
              <a:solidFill>
                <a:schemeClr val="bg1">
                  <a:lumMod val="65000"/>
                </a:schemeClr>
              </a:solidFill>
              <a:ln w="19050">
                <a:solidFill>
                  <a:schemeClr val="bg1"/>
                </a:solidFill>
              </a:ln>
              <a:effectLst/>
            </c:spPr>
            <c:extLst>
              <c:ext xmlns:c16="http://schemas.microsoft.com/office/drawing/2014/chart" uri="{C3380CC4-5D6E-409C-BE32-E72D297353CC}">
                <c16:uniqueId val="{00000009-F0B3-4459-9A2D-C3629458A822}"/>
              </c:ext>
            </c:extLst>
          </c:dPt>
          <c:dLbls>
            <c:dLbl>
              <c:idx val="0"/>
              <c:tx>
                <c:rich>
                  <a:bodyPr/>
                  <a:lstStyle/>
                  <a:p>
                    <a:fld id="{0BDB3EC2-01A7-40A9-AF37-B3A750798857}" type="CELLRANGE">
                      <a:rPr lang="en-US"/>
                      <a:pPr/>
                      <a:t>[CELLATARTOMÁNY]</a:t>
                    </a:fld>
                    <a:endParaRPr lang="hu-HU"/>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0B3-4459-9A2D-C3629458A822}"/>
                </c:ext>
              </c:extLst>
            </c:dLbl>
            <c:dLbl>
              <c:idx val="1"/>
              <c:layout>
                <c:manualLayout>
                  <c:x val="-7.1138611111111111E-2"/>
                  <c:y val="-0.14018055555555556"/>
                </c:manualLayout>
              </c:layout>
              <c:tx>
                <c:rich>
                  <a:bodyPr/>
                  <a:lstStyle/>
                  <a:p>
                    <a:fld id="{95A6E19E-A906-4D43-BA59-DB99BD2E580C}" type="CELLRANGE">
                      <a:rPr lang="en-US"/>
                      <a:pPr/>
                      <a:t>[CELLATARTOMÁNY]</a:t>
                    </a:fld>
                    <a:endParaRPr lang="hu-HU"/>
                  </a:p>
                </c:rich>
              </c:tx>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0B3-4459-9A2D-C3629458A822}"/>
                </c:ext>
              </c:extLst>
            </c:dLbl>
            <c:dLbl>
              <c:idx val="2"/>
              <c:tx>
                <c:rich>
                  <a:bodyPr/>
                  <a:lstStyle/>
                  <a:p>
                    <a:fld id="{29E33C43-AAE8-4BFE-999A-10D1A9825240}" type="CELLRANGE">
                      <a:rPr lang="hu-HU"/>
                      <a:pPr/>
                      <a:t>[CELLATARTOMÁNY]</a:t>
                    </a:fld>
                    <a:endParaRPr lang="hu-HU"/>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0B3-4459-9A2D-C3629458A822}"/>
                </c:ext>
              </c:extLst>
            </c:dLbl>
            <c:dLbl>
              <c:idx val="3"/>
              <c:tx>
                <c:rich>
                  <a:bodyPr/>
                  <a:lstStyle/>
                  <a:p>
                    <a:fld id="{C0FF03FA-3B3C-4856-8C2C-5BD60974C439}" type="CELLRANGE">
                      <a:rPr lang="hu-HU"/>
                      <a:pPr/>
                      <a:t>[CELLATARTOMÁNY]</a:t>
                    </a:fld>
                    <a:endParaRPr lang="hu-HU"/>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0B3-4459-9A2D-C3629458A822}"/>
                </c:ext>
              </c:extLst>
            </c:dLbl>
            <c:dLbl>
              <c:idx val="4"/>
              <c:layout>
                <c:manualLayout>
                  <c:x val="0.11272333333333333"/>
                  <c:y val="0.15088462962962962"/>
                </c:manualLayout>
              </c:layout>
              <c:tx>
                <c:rich>
                  <a:bodyPr/>
                  <a:lstStyle/>
                  <a:p>
                    <a:fld id="{899AEC9F-7596-48C3-B1C5-D4A1FDC5173D}" type="CELLRANGE">
                      <a:rPr lang="en-US"/>
                      <a:pPr/>
                      <a:t>[CELLATARTOMÁNY]</a:t>
                    </a:fld>
                    <a:endParaRPr lang="hu-HU"/>
                  </a:p>
                </c:rich>
              </c:tx>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0B3-4459-9A2D-C3629458A822}"/>
                </c:ext>
              </c:extLst>
            </c:dLbl>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mn-lt"/>
                    <a:ea typeface="+mn-ea"/>
                    <a:cs typeface="+mn-cs"/>
                  </a:defRPr>
                </a:pPr>
                <a:endParaRPr lang="hu-HU"/>
              </a:p>
            </c:txPr>
            <c:dLblPos val="inEnd"/>
            <c:showLegendKey val="0"/>
            <c:showVal val="0"/>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'[151]3. ábra'!$B$10:$B$14</c:f>
              <c:strCache>
                <c:ptCount val="5"/>
                <c:pt idx="0">
                  <c:v>Családi ház építése</c:v>
                </c:pt>
                <c:pt idx="1">
                  <c:v>Családi ház vásárlása</c:v>
                </c:pt>
                <c:pt idx="2">
                  <c:v>Kész lakás vásárlása</c:v>
                </c:pt>
                <c:pt idx="3">
                  <c:v>Félkész lakás vásárlása</c:v>
                </c:pt>
                <c:pt idx="4">
                  <c:v>Ikerház/sorház, egyéb vásárlása</c:v>
                </c:pt>
              </c:strCache>
            </c:strRef>
          </c:cat>
          <c:val>
            <c:numRef>
              <c:f>'[151]3. ábra'!$C$10:$C$14</c:f>
              <c:numCache>
                <c:formatCode>General</c:formatCode>
                <c:ptCount val="5"/>
                <c:pt idx="0">
                  <c:v>55557260213</c:v>
                </c:pt>
                <c:pt idx="1">
                  <c:v>12196761052</c:v>
                </c:pt>
                <c:pt idx="2">
                  <c:v>25416613606</c:v>
                </c:pt>
                <c:pt idx="3">
                  <c:v>25255507281</c:v>
                </c:pt>
                <c:pt idx="4">
                  <c:v>16750458972</c:v>
                </c:pt>
              </c:numCache>
            </c:numRef>
          </c:val>
          <c:extLst>
            <c:ext xmlns:c15="http://schemas.microsoft.com/office/drawing/2012/chart" uri="{02D57815-91ED-43cb-92C2-25804820EDAC}">
              <c15:datalabelsRange>
                <c15:f>'[151]3. ábra'!$E$10:$E$14</c15:f>
                <c15:dlblRangeCache>
                  <c:ptCount val="5"/>
                  <c:pt idx="0">
                    <c:v>55,6 Mrd Ft 1746 db</c:v>
                  </c:pt>
                  <c:pt idx="1">
                    <c:v>12,2 Mrd Ft 360 db</c:v>
                  </c:pt>
                  <c:pt idx="2">
                    <c:v>25,4 Mrd Ft 775 db</c:v>
                  </c:pt>
                  <c:pt idx="3">
                    <c:v>25,3 Mrd Ft 803 db</c:v>
                  </c:pt>
                  <c:pt idx="4">
                    <c:v>16,8 Mrd Ft 505 db</c:v>
                  </c:pt>
                </c15:dlblRangeCache>
              </c15:datalabelsRange>
            </c:ext>
            <c:ext xmlns:c16="http://schemas.microsoft.com/office/drawing/2014/chart" uri="{C3380CC4-5D6E-409C-BE32-E72D297353CC}">
              <c16:uniqueId val="{0000000A-F0B3-4459-9A2D-C3629458A82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C-F0B3-4459-9A2D-C3629458A82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E-F0B3-4459-9A2D-C3629458A82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0-F0B3-4459-9A2D-C3629458A82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2-F0B3-4459-9A2D-C3629458A82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4-F0B3-4459-9A2D-C3629458A822}"/>
              </c:ext>
            </c:extLst>
          </c:dPt>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'[151]3. ábra'!$B$10:$B$14</c:f>
              <c:strCache>
                <c:ptCount val="5"/>
                <c:pt idx="0">
                  <c:v>Családi ház építése</c:v>
                </c:pt>
                <c:pt idx="1">
                  <c:v>Családi ház vásárlása</c:v>
                </c:pt>
                <c:pt idx="2">
                  <c:v>Kész lakás vásárlása</c:v>
                </c:pt>
                <c:pt idx="3">
                  <c:v>Félkész lakás vásárlása</c:v>
                </c:pt>
                <c:pt idx="4">
                  <c:v>Ikerház/sorház, egyéb vásárlása</c:v>
                </c:pt>
              </c:strCache>
            </c:strRef>
          </c:cat>
          <c:val>
            <c:numRef>
              <c:f>'[151]3. ábra'!$D$10:$D$14</c:f>
              <c:numCache>
                <c:formatCode>General</c:formatCode>
                <c:ptCount val="5"/>
                <c:pt idx="0">
                  <c:v>1746</c:v>
                </c:pt>
                <c:pt idx="1">
                  <c:v>360</c:v>
                </c:pt>
                <c:pt idx="2">
                  <c:v>775</c:v>
                </c:pt>
                <c:pt idx="3">
                  <c:v>803</c:v>
                </c:pt>
                <c:pt idx="4">
                  <c:v>505</c:v>
                </c:pt>
              </c:numCache>
            </c:numRef>
          </c:val>
          <c:extLst>
            <c:ext xmlns:c16="http://schemas.microsoft.com/office/drawing/2014/chart" uri="{C3380CC4-5D6E-409C-BE32-E72D297353CC}">
              <c16:uniqueId val="{00000015-F0B3-4459-9A2D-C3629458A822}"/>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
          <c:y val="0.84869444444444442"/>
          <c:w val="1"/>
          <c:h val="0.15130555555555555"/>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chemeClr val="tx1"/>
          </a:solidFill>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01097222222222"/>
          <c:y val="1.0695555555555554E-2"/>
          <c:w val="0.56019056885953833"/>
          <c:h val="0.75462037037037033"/>
        </c:manualLayout>
      </c:layout>
      <c:pieChart>
        <c:varyColors val="1"/>
        <c:ser>
          <c:idx val="0"/>
          <c:order val="0"/>
          <c:spPr>
            <a:ln>
              <a:solidFill>
                <a:schemeClr val="bg1"/>
              </a:solidFill>
            </a:ln>
          </c:spPr>
          <c:explosion val="1"/>
          <c:dPt>
            <c:idx val="0"/>
            <c:bubble3D val="0"/>
            <c:spPr>
              <a:solidFill>
                <a:schemeClr val="tx2"/>
              </a:solidFill>
              <a:ln w="19050">
                <a:solidFill>
                  <a:schemeClr val="bg1"/>
                </a:solidFill>
              </a:ln>
              <a:effectLst/>
            </c:spPr>
            <c:extLst>
              <c:ext xmlns:c16="http://schemas.microsoft.com/office/drawing/2014/chart" uri="{C3380CC4-5D6E-409C-BE32-E72D297353CC}">
                <c16:uniqueId val="{00000001-2066-4220-82A9-1196A434AFF8}"/>
              </c:ext>
            </c:extLst>
          </c:dPt>
          <c:dPt>
            <c:idx val="1"/>
            <c:bubble3D val="0"/>
            <c:spPr>
              <a:solidFill>
                <a:schemeClr val="tx2">
                  <a:lumMod val="50000"/>
                  <a:lumOff val="50000"/>
                </a:schemeClr>
              </a:solidFill>
              <a:ln w="19050">
                <a:solidFill>
                  <a:schemeClr val="bg1"/>
                </a:solidFill>
              </a:ln>
              <a:effectLst/>
            </c:spPr>
            <c:extLst>
              <c:ext xmlns:c16="http://schemas.microsoft.com/office/drawing/2014/chart" uri="{C3380CC4-5D6E-409C-BE32-E72D297353CC}">
                <c16:uniqueId val="{00000003-2066-4220-82A9-1196A434AFF8}"/>
              </c:ext>
            </c:extLst>
          </c:dPt>
          <c:dPt>
            <c:idx val="2"/>
            <c:bubble3D val="0"/>
            <c:spPr>
              <a:solidFill>
                <a:schemeClr val="accent6"/>
              </a:solidFill>
              <a:ln w="19050">
                <a:solidFill>
                  <a:schemeClr val="bg1"/>
                </a:solidFill>
              </a:ln>
              <a:effectLst/>
            </c:spPr>
            <c:extLst>
              <c:ext xmlns:c16="http://schemas.microsoft.com/office/drawing/2014/chart" uri="{C3380CC4-5D6E-409C-BE32-E72D297353CC}">
                <c16:uniqueId val="{00000005-2066-4220-82A9-1196A434AFF8}"/>
              </c:ext>
            </c:extLst>
          </c:dPt>
          <c:dPt>
            <c:idx val="3"/>
            <c:bubble3D val="0"/>
            <c:spPr>
              <a:solidFill>
                <a:schemeClr val="accent6">
                  <a:lumMod val="60000"/>
                  <a:lumOff val="40000"/>
                </a:schemeClr>
              </a:solidFill>
              <a:ln w="19050">
                <a:solidFill>
                  <a:schemeClr val="bg1"/>
                </a:solidFill>
              </a:ln>
              <a:effectLst/>
            </c:spPr>
            <c:extLst>
              <c:ext xmlns:c16="http://schemas.microsoft.com/office/drawing/2014/chart" uri="{C3380CC4-5D6E-409C-BE32-E72D297353CC}">
                <c16:uniqueId val="{00000007-2066-4220-82A9-1196A434AFF8}"/>
              </c:ext>
            </c:extLst>
          </c:dPt>
          <c:dPt>
            <c:idx val="4"/>
            <c:bubble3D val="0"/>
            <c:spPr>
              <a:solidFill>
                <a:schemeClr val="bg1">
                  <a:lumMod val="65000"/>
                </a:schemeClr>
              </a:solidFill>
              <a:ln w="19050">
                <a:solidFill>
                  <a:schemeClr val="bg1"/>
                </a:solidFill>
              </a:ln>
              <a:effectLst/>
            </c:spPr>
            <c:extLst>
              <c:ext xmlns:c16="http://schemas.microsoft.com/office/drawing/2014/chart" uri="{C3380CC4-5D6E-409C-BE32-E72D297353CC}">
                <c16:uniqueId val="{00000009-2066-4220-82A9-1196A434AFF8}"/>
              </c:ext>
            </c:extLst>
          </c:dPt>
          <c:dLbls>
            <c:dLbl>
              <c:idx val="0"/>
              <c:tx>
                <c:rich>
                  <a:bodyPr/>
                  <a:lstStyle/>
                  <a:p>
                    <a:fld id="{A4DE01C6-8EB7-4247-A457-D491D20F55EB}" type="CELLRANGE">
                      <a:rPr lang="en-US"/>
                      <a:pPr/>
                      <a:t>[CELLATARTOMÁNY]</a:t>
                    </a:fld>
                    <a:endParaRPr lang="hu-HU"/>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066-4220-82A9-1196A434AFF8}"/>
                </c:ext>
              </c:extLst>
            </c:dLbl>
            <c:dLbl>
              <c:idx val="1"/>
              <c:layout>
                <c:manualLayout>
                  <c:x val="-8.5249722222222282E-2"/>
                  <c:y val="-0.15429166666666674"/>
                </c:manualLayout>
              </c:layout>
              <c:tx>
                <c:rich>
                  <a:bodyPr/>
                  <a:lstStyle/>
                  <a:p>
                    <a:fld id="{38C5538A-CFAA-4335-9C8A-DCD27F378365}" type="CELLRANGE">
                      <a:rPr lang="en-US"/>
                      <a:pPr/>
                      <a:t>[CELLATARTOMÁNY]</a:t>
                    </a:fld>
                    <a:endParaRPr lang="hu-HU"/>
                  </a:p>
                </c:rich>
              </c:tx>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066-4220-82A9-1196A434AFF8}"/>
                </c:ext>
              </c:extLst>
            </c:dLbl>
            <c:dLbl>
              <c:idx val="2"/>
              <c:tx>
                <c:rich>
                  <a:bodyPr/>
                  <a:lstStyle/>
                  <a:p>
                    <a:fld id="{2D7C0433-F565-46CD-80B2-5E0A8CC64BC3}" type="CELLRANGE">
                      <a:rPr lang="hu-HU"/>
                      <a:pPr/>
                      <a:t>[CELLATARTOMÁNY]</a:t>
                    </a:fld>
                    <a:endParaRPr lang="hu-HU"/>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066-4220-82A9-1196A434AFF8}"/>
                </c:ext>
              </c:extLst>
            </c:dLbl>
            <c:dLbl>
              <c:idx val="3"/>
              <c:tx>
                <c:rich>
                  <a:bodyPr/>
                  <a:lstStyle/>
                  <a:p>
                    <a:fld id="{159B61C4-05AC-49B2-A441-912D0CD2A071}" type="CELLRANGE">
                      <a:rPr lang="hu-HU"/>
                      <a:pPr/>
                      <a:t>[CELLATARTOMÁNY]</a:t>
                    </a:fld>
                    <a:endParaRPr lang="hu-HU"/>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066-4220-82A9-1196A434AFF8}"/>
                </c:ext>
              </c:extLst>
            </c:dLbl>
            <c:dLbl>
              <c:idx val="4"/>
              <c:layout>
                <c:manualLayout>
                  <c:x val="0.11801499999999994"/>
                  <c:y val="8.9736481481481487E-2"/>
                </c:manualLayout>
              </c:layout>
              <c:tx>
                <c:rich>
                  <a:bodyPr/>
                  <a:lstStyle/>
                  <a:p>
                    <a:fld id="{C608F29A-D451-4EBB-80D9-B5AFF90FEE8D}" type="CELLRANGE">
                      <a:rPr lang="en-US"/>
                      <a:pPr/>
                      <a:t>[CELLATARTOMÁNY]</a:t>
                    </a:fld>
                    <a:endParaRPr lang="hu-HU"/>
                  </a:p>
                </c:rich>
              </c:tx>
              <c:dLblPos val="bestFi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066-4220-82A9-1196A434AFF8}"/>
                </c:ext>
              </c:extLst>
            </c:dLbl>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mn-lt"/>
                    <a:ea typeface="+mn-ea"/>
                    <a:cs typeface="+mn-cs"/>
                  </a:defRPr>
                </a:pPr>
                <a:endParaRPr lang="hu-HU"/>
              </a:p>
            </c:txPr>
            <c:dLblPos val="inEnd"/>
            <c:showLegendKey val="0"/>
            <c:showVal val="0"/>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'[151]3. ábra_ENG'!$A$10:$A$14</c:f>
              <c:strCache>
                <c:ptCount val="5"/>
                <c:pt idx="0">
                  <c:v>Construction of detached house</c:v>
                </c:pt>
                <c:pt idx="1">
                  <c:v>Purchase of complete detached house</c:v>
                </c:pt>
                <c:pt idx="2">
                  <c:v>Purchase of complete flat</c:v>
                </c:pt>
                <c:pt idx="3">
                  <c:v>Purchase of semi-finished flat</c:v>
                </c:pt>
                <c:pt idx="4">
                  <c:v>Purchase of semi-detached, terraced, other house</c:v>
                </c:pt>
              </c:strCache>
            </c:strRef>
          </c:cat>
          <c:val>
            <c:numRef>
              <c:f>'[151]3. ábra_ENG'!$C$10:$C$14</c:f>
              <c:numCache>
                <c:formatCode>General</c:formatCode>
                <c:ptCount val="5"/>
                <c:pt idx="0">
                  <c:v>55557260213</c:v>
                </c:pt>
                <c:pt idx="1">
                  <c:v>12196761052</c:v>
                </c:pt>
                <c:pt idx="2">
                  <c:v>25416613606</c:v>
                </c:pt>
                <c:pt idx="3">
                  <c:v>25255507281</c:v>
                </c:pt>
                <c:pt idx="4">
                  <c:v>16750458972</c:v>
                </c:pt>
              </c:numCache>
            </c:numRef>
          </c:val>
          <c:extLst>
            <c:ext xmlns:c15="http://schemas.microsoft.com/office/drawing/2012/chart" uri="{02D57815-91ED-43cb-92C2-25804820EDAC}">
              <c15:datalabelsRange>
                <c15:f>'[151]3. ábra_ENG'!$F$10:$F$14</c15:f>
                <c15:dlblRangeCache>
                  <c:ptCount val="5"/>
                  <c:pt idx="0">
                    <c:v>HUF 55.6 bn 1746 pcs</c:v>
                  </c:pt>
                  <c:pt idx="1">
                    <c:v>HUF 12.2 bn 360 pcs</c:v>
                  </c:pt>
                  <c:pt idx="2">
                    <c:v>HUF 25.4 bn 775 pcs</c:v>
                  </c:pt>
                  <c:pt idx="3">
                    <c:v>HUF 25.3 bn 803 pcs</c:v>
                  </c:pt>
                  <c:pt idx="4">
                    <c:v>HUF 16.8 bn 505 pcs</c:v>
                  </c:pt>
                </c15:dlblRangeCache>
              </c15:datalabelsRange>
            </c:ext>
            <c:ext xmlns:c16="http://schemas.microsoft.com/office/drawing/2014/chart" uri="{C3380CC4-5D6E-409C-BE32-E72D297353CC}">
              <c16:uniqueId val="{0000000A-2066-4220-82A9-1196A434AFF8}"/>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C-2066-4220-82A9-1196A434AFF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E-2066-4220-82A9-1196A434AFF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0-2066-4220-82A9-1196A434AFF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2-2066-4220-82A9-1196A434AFF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4-2066-4220-82A9-1196A434AFF8}"/>
              </c:ext>
            </c:extLst>
          </c:dPt>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'[151]3. ábra_ENG'!$A$10:$A$14</c:f>
              <c:strCache>
                <c:ptCount val="5"/>
                <c:pt idx="0">
                  <c:v>Construction of detached house</c:v>
                </c:pt>
                <c:pt idx="1">
                  <c:v>Purchase of complete detached house</c:v>
                </c:pt>
                <c:pt idx="2">
                  <c:v>Purchase of complete flat</c:v>
                </c:pt>
                <c:pt idx="3">
                  <c:v>Purchase of semi-finished flat</c:v>
                </c:pt>
                <c:pt idx="4">
                  <c:v>Purchase of semi-detached, terraced, other house</c:v>
                </c:pt>
              </c:strCache>
            </c:strRef>
          </c:cat>
          <c:val>
            <c:numRef>
              <c:f>'[151]3. ábra_ENG'!$D$10:$D$14</c:f>
              <c:numCache>
                <c:formatCode>General</c:formatCode>
                <c:ptCount val="5"/>
                <c:pt idx="0">
                  <c:v>1746</c:v>
                </c:pt>
                <c:pt idx="1">
                  <c:v>360</c:v>
                </c:pt>
                <c:pt idx="2">
                  <c:v>775</c:v>
                </c:pt>
                <c:pt idx="3">
                  <c:v>803</c:v>
                </c:pt>
                <c:pt idx="4">
                  <c:v>505</c:v>
                </c:pt>
              </c:numCache>
            </c:numRef>
          </c:val>
          <c:extLst>
            <c:ext xmlns:c16="http://schemas.microsoft.com/office/drawing/2014/chart" uri="{C3380CC4-5D6E-409C-BE32-E72D297353CC}">
              <c16:uniqueId val="{00000015-2066-4220-82A9-1196A434AFF8}"/>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
          <c:y val="0.76873148148148152"/>
          <c:w val="1"/>
          <c:h val="0.23126851851851851"/>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chemeClr val="tx1"/>
          </a:solidFill>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5EF5-4954-BF35-53610E59217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EF5-4954-BF35-53610E592171}"/>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3609979423868313"/>
                      <c:h val="0.35813477366255142"/>
                    </c:manualLayout>
                  </c15:layout>
                </c:ext>
                <c:ext xmlns:c16="http://schemas.microsoft.com/office/drawing/2014/chart" uri="{C3380CC4-5D6E-409C-BE32-E72D297353CC}">
                  <c16:uniqueId val="{00000001-5EF5-4954-BF35-53610E592171}"/>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4916563786008231"/>
                      <c:h val="0.35813477366255142"/>
                    </c:manualLayout>
                  </c15:layout>
                </c:ext>
                <c:ext xmlns:c16="http://schemas.microsoft.com/office/drawing/2014/chart" uri="{C3380CC4-5D6E-409C-BE32-E72D297353CC}">
                  <c16:uniqueId val="{00000003-5EF5-4954-BF35-53610E592171}"/>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'[151]5. ábra'!$K$16:$L$16</c:f>
              <c:numCache>
                <c:formatCode>General</c:formatCode>
                <c:ptCount val="2"/>
                <c:pt idx="0">
                  <c:v>75</c:v>
                </c:pt>
                <c:pt idx="1">
                  <c:v>25</c:v>
                </c:pt>
              </c:numCache>
            </c:numRef>
          </c:val>
          <c:extLst>
            <c:ext xmlns:c16="http://schemas.microsoft.com/office/drawing/2014/chart" uri="{C3380CC4-5D6E-409C-BE32-E72D297353CC}">
              <c16:uniqueId val="{00000004-5EF5-4954-BF35-53610E592171}"/>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97F9-4A20-A30F-3E0F5581F2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7F9-4A20-A30F-3E0F5581F2EA}"/>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5165238805272261"/>
                      <c:h val="0.35813477366255142"/>
                    </c:manualLayout>
                  </c15:layout>
                </c:ext>
                <c:ext xmlns:c16="http://schemas.microsoft.com/office/drawing/2014/chart" uri="{C3380CC4-5D6E-409C-BE32-E72D297353CC}">
                  <c16:uniqueId val="{00000001-97F9-4A20-A30F-3E0F5581F2EA}"/>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5165238805272261"/>
                      <c:h val="0.35813477366255142"/>
                    </c:manualLayout>
                  </c15:layout>
                </c:ext>
                <c:ext xmlns:c16="http://schemas.microsoft.com/office/drawing/2014/chart" uri="{C3380CC4-5D6E-409C-BE32-E72D297353CC}">
                  <c16:uniqueId val="{00000003-97F9-4A20-A30F-3E0F5581F2EA}"/>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'[151]5. ábra'!$K$15:$L$15</c:f>
              <c:numCache>
                <c:formatCode>General</c:formatCode>
                <c:ptCount val="2"/>
                <c:pt idx="0">
                  <c:v>75.362318840579718</c:v>
                </c:pt>
                <c:pt idx="1">
                  <c:v>24.637681159420293</c:v>
                </c:pt>
              </c:numCache>
            </c:numRef>
          </c:val>
          <c:extLst>
            <c:ext xmlns:c16="http://schemas.microsoft.com/office/drawing/2014/chart" uri="{C3380CC4-5D6E-409C-BE32-E72D297353CC}">
              <c16:uniqueId val="{00000004-97F9-4A20-A30F-3E0F5581F2EA}"/>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8B77-44E8-A3F9-F0A3FBB178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B77-44E8-A3F9-F0A3FBB178CA}"/>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30142901234567904"/>
                      <c:h val="0.35813477366255142"/>
                    </c:manualLayout>
                  </c15:layout>
                </c:ext>
                <c:ext xmlns:c16="http://schemas.microsoft.com/office/drawing/2014/chart" uri="{C3380CC4-5D6E-409C-BE32-E72D297353CC}">
                  <c16:uniqueId val="{00000001-8B77-44E8-A3F9-F0A3FBB178CA}"/>
                </c:ext>
              </c:extLst>
            </c:dLbl>
            <c:dLbl>
              <c:idx val="1"/>
              <c:layout>
                <c:manualLayout>
                  <c:x val="0.20290740740740737"/>
                  <c:y val="0.10417283950617284"/>
                </c:manualLayout>
              </c:layout>
              <c:dLblPos val="bestFit"/>
              <c:showLegendKey val="0"/>
              <c:showVal val="1"/>
              <c:showCatName val="0"/>
              <c:showSerName val="0"/>
              <c:showPercent val="0"/>
              <c:showBubbleSize val="0"/>
              <c:extLst>
                <c:ext xmlns:c15="http://schemas.microsoft.com/office/drawing/2012/chart" uri="{CE6537A1-D6FC-4f65-9D91-7224C49458BB}">
                  <c15:layout>
                    <c:manualLayout>
                      <c:w val="0.30142901234567904"/>
                      <c:h val="0.35813477366255142"/>
                    </c:manualLayout>
                  </c15:layout>
                </c:ext>
                <c:ext xmlns:c16="http://schemas.microsoft.com/office/drawing/2014/chart" uri="{C3380CC4-5D6E-409C-BE32-E72D297353CC}">
                  <c16:uniqueId val="{00000003-8B77-44E8-A3F9-F0A3FBB178CA}"/>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'[151]5. ábra'!$K$13:$L$13</c:f>
              <c:numCache>
                <c:formatCode>General</c:formatCode>
                <c:ptCount val="2"/>
                <c:pt idx="0">
                  <c:v>87.461773700305812</c:v>
                </c:pt>
                <c:pt idx="1">
                  <c:v>12.538226299694188</c:v>
                </c:pt>
              </c:numCache>
            </c:numRef>
          </c:val>
          <c:extLst>
            <c:ext xmlns:c16="http://schemas.microsoft.com/office/drawing/2014/chart" uri="{C3380CC4-5D6E-409C-BE32-E72D297353CC}">
              <c16:uniqueId val="{00000004-8B77-44E8-A3F9-F0A3FBB178CA}"/>
            </c:ext>
          </c:extLst>
        </c:ser>
        <c:dLbls>
          <c:dLblPos val="in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A4F1-4352-A039-AEDD0436BA3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4F1-4352-A039-AEDD0436BA38}"/>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8624197434035636"/>
                      <c:h val="0.35813477366255142"/>
                    </c:manualLayout>
                  </c15:layout>
                </c:ext>
                <c:ext xmlns:c16="http://schemas.microsoft.com/office/drawing/2014/chart" uri="{C3380CC4-5D6E-409C-BE32-E72D297353CC}">
                  <c16:uniqueId val="{00000001-A4F1-4352-A039-AEDD0436BA38}"/>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2139331680969115"/>
                      <c:h val="0.35813477366255142"/>
                    </c:manualLayout>
                  </c15:layout>
                </c:ext>
                <c:ext xmlns:c16="http://schemas.microsoft.com/office/drawing/2014/chart" uri="{C3380CC4-5D6E-409C-BE32-E72D297353CC}">
                  <c16:uniqueId val="{00000003-A4F1-4352-A039-AEDD0436BA38}"/>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'[151]5. ábra'!$K$14:$L$14</c:f>
              <c:numCache>
                <c:formatCode>General</c:formatCode>
                <c:ptCount val="2"/>
                <c:pt idx="0">
                  <c:v>76.608187134502927</c:v>
                </c:pt>
                <c:pt idx="1">
                  <c:v>23.391812865497073</c:v>
                </c:pt>
              </c:numCache>
            </c:numRef>
          </c:val>
          <c:extLst>
            <c:ext xmlns:c16="http://schemas.microsoft.com/office/drawing/2014/chart" uri="{C3380CC4-5D6E-409C-BE32-E72D297353CC}">
              <c16:uniqueId val="{00000004-A4F1-4352-A039-AEDD0436BA38}"/>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B2DF-43F8-B26F-CBADD513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2DF-43F8-B26F-CBADD513E974}"/>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31601641649092338"/>
                      <c:h val="0.35813477366255142"/>
                    </c:manualLayout>
                  </c15:layout>
                </c:ext>
                <c:ext xmlns:c16="http://schemas.microsoft.com/office/drawing/2014/chart" uri="{C3380CC4-5D6E-409C-BE32-E72D297353CC}">
                  <c16:uniqueId val="{00000001-B2DF-43F8-B26F-CBADD513E974}"/>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3724207087623536"/>
                      <c:h val="0.35813477366255142"/>
                    </c:manualLayout>
                  </c15:layout>
                </c:ext>
                <c:ext xmlns:c16="http://schemas.microsoft.com/office/drawing/2014/chart" uri="{C3380CC4-5D6E-409C-BE32-E72D297353CC}">
                  <c16:uniqueId val="{00000003-B2DF-43F8-B26F-CBADD513E974}"/>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'[151]5. ábra'!$K$19:$L$19</c:f>
              <c:numCache>
                <c:formatCode>General</c:formatCode>
                <c:ptCount val="2"/>
                <c:pt idx="0">
                  <c:v>78.162911611785091</c:v>
                </c:pt>
                <c:pt idx="1">
                  <c:v>21.837088388214905</c:v>
                </c:pt>
              </c:numCache>
            </c:numRef>
          </c:val>
          <c:extLst>
            <c:ext xmlns:c16="http://schemas.microsoft.com/office/drawing/2014/chart" uri="{C3380CC4-5D6E-409C-BE32-E72D297353CC}">
              <c16:uniqueId val="{00000004-B2DF-43F8-B26F-CBADD513E974}"/>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C930-45EB-9521-0E12DB23FDD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930-45EB-9521-0E12DB23FDD4}"/>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2139331680969115"/>
                      <c:h val="0.35813477366255142"/>
                    </c:manualLayout>
                  </c15:layout>
                </c:ext>
                <c:ext xmlns:c16="http://schemas.microsoft.com/office/drawing/2014/chart" uri="{C3380CC4-5D6E-409C-BE32-E72D297353CC}">
                  <c16:uniqueId val="{00000001-C930-45EB-9521-0E12DB23FDD4}"/>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4733277982195725"/>
                      <c:h val="0.35813477366255142"/>
                    </c:manualLayout>
                  </c15:layout>
                </c:ext>
                <c:ext xmlns:c16="http://schemas.microsoft.com/office/drawing/2014/chart" uri="{C3380CC4-5D6E-409C-BE32-E72D297353CC}">
                  <c16:uniqueId val="{00000003-C930-45EB-9521-0E12DB23FDD4}"/>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'[151]5. ábra'!$K$17:$L$17</c:f>
              <c:numCache>
                <c:formatCode>General</c:formatCode>
                <c:ptCount val="2"/>
                <c:pt idx="0">
                  <c:v>78.555304740406314</c:v>
                </c:pt>
                <c:pt idx="1">
                  <c:v>21.444695259593679</c:v>
                </c:pt>
              </c:numCache>
            </c:numRef>
          </c:val>
          <c:extLst>
            <c:ext xmlns:c16="http://schemas.microsoft.com/office/drawing/2014/chart" uri="{C3380CC4-5D6E-409C-BE32-E72D297353CC}">
              <c16:uniqueId val="{00000004-C930-45EB-9521-0E12DB23FDD4}"/>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B056-49D0-A492-7D1820873E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056-49D0-A492-7D1820873E78}"/>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2303395061728395"/>
                      <c:h val="0.35813477366255142"/>
                    </c:manualLayout>
                  </c15:layout>
                </c:ext>
                <c:ext xmlns:c16="http://schemas.microsoft.com/office/drawing/2014/chart" uri="{C3380CC4-5D6E-409C-BE32-E72D297353CC}">
                  <c16:uniqueId val="{00000001-B056-49D0-A492-7D1820873E78}"/>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4916563786008231"/>
                      <c:h val="0.35813477366255142"/>
                    </c:manualLayout>
                  </c15:layout>
                </c:ext>
                <c:ext xmlns:c16="http://schemas.microsoft.com/office/drawing/2014/chart" uri="{C3380CC4-5D6E-409C-BE32-E72D297353CC}">
                  <c16:uniqueId val="{00000003-B056-49D0-A492-7D1820873E78}"/>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'[151]5. ábra'!$K$18:$L$18</c:f>
              <c:numCache>
                <c:formatCode>General</c:formatCode>
                <c:ptCount val="2"/>
                <c:pt idx="0">
                  <c:v>45.093346098611775</c:v>
                </c:pt>
                <c:pt idx="1">
                  <c:v>54.906653901388225</c:v>
                </c:pt>
              </c:numCache>
            </c:numRef>
          </c:val>
          <c:extLst>
            <c:ext xmlns:c16="http://schemas.microsoft.com/office/drawing/2014/chart" uri="{C3380CC4-5D6E-409C-BE32-E72D297353CC}">
              <c16:uniqueId val="{00000004-B056-49D0-A492-7D1820873E78}"/>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13268003256086"/>
          <c:y val="8.3751639538592479E-2"/>
          <c:w val="0.69347265156406124"/>
          <c:h val="0.87653556611910199"/>
        </c:manualLayout>
      </c:layout>
      <c:barChart>
        <c:barDir val="bar"/>
        <c:grouping val="stacked"/>
        <c:varyColors val="0"/>
        <c:ser>
          <c:idx val="0"/>
          <c:order val="0"/>
          <c:spPr>
            <a:noFill/>
            <a:ln>
              <a:noFill/>
            </a:ln>
            <a:effectLst/>
          </c:spPr>
          <c:invertIfNegative val="0"/>
          <c:cat>
            <c:strRef>
              <c:extLst>
                <c:ext xmlns:c15="http://schemas.microsoft.com/office/drawing/2012/chart" uri="{02D57815-91ED-43cb-92C2-25804820EDAC}">
                  <c15:fullRef>
                    <c15:sqref>'2.1. ábra'!$B$69:$U$69</c15:sqref>
                  </c15:fullRef>
                </c:ext>
              </c:extLst>
              <c:f>('2.1. ábra'!$C$69:$D$69,'2.1. ábra'!$F$69:$J$69,'2.1. ábra'!$N$69:$O$69,'2.1. ábra'!$U$69)</c:f>
              <c:strCache>
                <c:ptCount val="10"/>
                <c:pt idx="0">
                  <c:v>B</c:v>
                </c:pt>
                <c:pt idx="1">
                  <c:v>C</c:v>
                </c:pt>
                <c:pt idx="2">
                  <c:v>E</c:v>
                </c:pt>
                <c:pt idx="3">
                  <c:v>F</c:v>
                </c:pt>
                <c:pt idx="4">
                  <c:v>G</c:v>
                </c:pt>
                <c:pt idx="5">
                  <c:v>H</c:v>
                </c:pt>
                <c:pt idx="6">
                  <c:v>I</c:v>
                </c:pt>
                <c:pt idx="7">
                  <c:v>M</c:v>
                </c:pt>
                <c:pt idx="8">
                  <c:v>N</c:v>
                </c:pt>
                <c:pt idx="9">
                  <c:v>All sectors</c:v>
                </c:pt>
              </c:strCache>
            </c:strRef>
          </c:cat>
          <c:val>
            <c:numRef>
              <c:extLst>
                <c:ext xmlns:c15="http://schemas.microsoft.com/office/drawing/2012/chart" uri="{02D57815-91ED-43cb-92C2-25804820EDAC}">
                  <c15:fullRef>
                    <c15:sqref>'2.1. ábra'!$B$71:$U$71</c15:sqref>
                  </c15:fullRef>
                </c:ext>
              </c:extLst>
              <c:f>('2.1. ábra'!$C$71:$D$71,'2.1. ábra'!$F$71:$J$71,'2.1. ábra'!$N$71:$O$71,'2.1. ábra'!$U$71)</c:f>
              <c:numCache>
                <c:formatCode>General</c:formatCode>
                <c:ptCount val="10"/>
                <c:pt idx="0">
                  <c:v>0</c:v>
                </c:pt>
                <c:pt idx="1">
                  <c:v>29.434537789047901</c:v>
                </c:pt>
                <c:pt idx="2">
                  <c:v>91.781477943960525</c:v>
                </c:pt>
                <c:pt idx="3">
                  <c:v>70.267625096113406</c:v>
                </c:pt>
                <c:pt idx="4">
                  <c:v>1.4623445092738581</c:v>
                </c:pt>
                <c:pt idx="5">
                  <c:v>49.838628203472247</c:v>
                </c:pt>
                <c:pt idx="6">
                  <c:v>46.03434315146626</c:v>
                </c:pt>
                <c:pt idx="7">
                  <c:v>0</c:v>
                </c:pt>
                <c:pt idx="8">
                  <c:v>2.5368740311826015</c:v>
                </c:pt>
                <c:pt idx="9">
                  <c:v>39.153729735560468</c:v>
                </c:pt>
              </c:numCache>
            </c:numRef>
          </c:val>
          <c:extLst>
            <c:ext xmlns:c16="http://schemas.microsoft.com/office/drawing/2014/chart" uri="{C3380CC4-5D6E-409C-BE32-E72D297353CC}">
              <c16:uniqueId val="{00000000-7A2D-4C4E-BFD6-B6813FEAB92B}"/>
            </c:ext>
          </c:extLst>
        </c:ser>
        <c:ser>
          <c:idx val="1"/>
          <c:order val="1"/>
          <c:spPr>
            <a:noFill/>
            <a:ln>
              <a:noFill/>
            </a:ln>
            <a:effectLst/>
          </c:spPr>
          <c:invertIfNegative val="0"/>
          <c:errBars>
            <c:errBarType val="minus"/>
            <c:errValType val="percentage"/>
            <c:noEndCap val="0"/>
            <c:val val="100"/>
            <c:spPr>
              <a:noFill/>
              <a:ln w="9525" cap="flat" cmpd="sng" algn="ctr">
                <a:solidFill>
                  <a:srgbClr val="0C2148"/>
                </a:solidFill>
                <a:round/>
              </a:ln>
              <a:effectLst/>
            </c:spPr>
          </c:errBars>
          <c:cat>
            <c:strRef>
              <c:extLst>
                <c:ext xmlns:c15="http://schemas.microsoft.com/office/drawing/2012/chart" uri="{02D57815-91ED-43cb-92C2-25804820EDAC}">
                  <c15:fullRef>
                    <c15:sqref>'2.1. ábra'!$B$69:$U$69</c15:sqref>
                  </c15:fullRef>
                </c:ext>
              </c:extLst>
              <c:f>('2.1. ábra'!$C$69:$D$69,'2.1. ábra'!$F$69:$J$69,'2.1. ábra'!$N$69:$O$69,'2.1. ábra'!$U$69)</c:f>
              <c:strCache>
                <c:ptCount val="10"/>
                <c:pt idx="0">
                  <c:v>B</c:v>
                </c:pt>
                <c:pt idx="1">
                  <c:v>C</c:v>
                </c:pt>
                <c:pt idx="2">
                  <c:v>E</c:v>
                </c:pt>
                <c:pt idx="3">
                  <c:v>F</c:v>
                </c:pt>
                <c:pt idx="4">
                  <c:v>G</c:v>
                </c:pt>
                <c:pt idx="5">
                  <c:v>H</c:v>
                </c:pt>
                <c:pt idx="6">
                  <c:v>I</c:v>
                </c:pt>
                <c:pt idx="7">
                  <c:v>M</c:v>
                </c:pt>
                <c:pt idx="8">
                  <c:v>N</c:v>
                </c:pt>
                <c:pt idx="9">
                  <c:v>All sectors</c:v>
                </c:pt>
              </c:strCache>
            </c:strRef>
          </c:cat>
          <c:val>
            <c:numRef>
              <c:extLst>
                <c:ext xmlns:c15="http://schemas.microsoft.com/office/drawing/2012/chart" uri="{02D57815-91ED-43cb-92C2-25804820EDAC}">
                  <c15:fullRef>
                    <c15:sqref>'2.1. ábra'!$B$72:$U$72</c15:sqref>
                  </c15:fullRef>
                </c:ext>
              </c:extLst>
              <c:f>('2.1. ábra'!$C$72:$D$72,'2.1. ábra'!$F$72:$J$72,'2.1. ábra'!$N$72:$O$72,'2.1. ábra'!$U$72)</c:f>
              <c:numCache>
                <c:formatCode>General</c:formatCode>
                <c:ptCount val="10"/>
                <c:pt idx="0">
                  <c:v>0</c:v>
                </c:pt>
                <c:pt idx="1">
                  <c:v>14.62155089397918</c:v>
                </c:pt>
                <c:pt idx="2">
                  <c:v>5.2435393565141712</c:v>
                </c:pt>
                <c:pt idx="3">
                  <c:v>5.2118537875284527</c:v>
                </c:pt>
                <c:pt idx="4">
                  <c:v>6.1715719259127972</c:v>
                </c:pt>
                <c:pt idx="5">
                  <c:v>35.860183709172524</c:v>
                </c:pt>
                <c:pt idx="6">
                  <c:v>15.591057319697466</c:v>
                </c:pt>
                <c:pt idx="7">
                  <c:v>0</c:v>
                </c:pt>
                <c:pt idx="8">
                  <c:v>5.144949325211325</c:v>
                </c:pt>
                <c:pt idx="9">
                  <c:v>12.652649039478019</c:v>
                </c:pt>
              </c:numCache>
            </c:numRef>
          </c:val>
          <c:extLst>
            <c:ext xmlns:c16="http://schemas.microsoft.com/office/drawing/2014/chart" uri="{C3380CC4-5D6E-409C-BE32-E72D297353CC}">
              <c16:uniqueId val="{00000001-7A2D-4C4E-BFD6-B6813FEAB92B}"/>
            </c:ext>
          </c:extLst>
        </c:ser>
        <c:ser>
          <c:idx val="2"/>
          <c:order val="2"/>
          <c:spPr>
            <a:solidFill>
              <a:srgbClr val="009EE0"/>
            </a:solidFill>
            <a:ln w="9525">
              <a:solidFill>
                <a:srgbClr val="111D13"/>
              </a:solidFill>
            </a:ln>
            <a:effectLst/>
          </c:spPr>
          <c:invertIfNegative val="0"/>
          <c:cat>
            <c:strRef>
              <c:extLst>
                <c:ext xmlns:c15="http://schemas.microsoft.com/office/drawing/2012/chart" uri="{02D57815-91ED-43cb-92C2-25804820EDAC}">
                  <c15:fullRef>
                    <c15:sqref>'2.1. ábra'!$B$69:$U$69</c15:sqref>
                  </c15:fullRef>
                </c:ext>
              </c:extLst>
              <c:f>('2.1. ábra'!$C$69:$D$69,'2.1. ábra'!$F$69:$J$69,'2.1. ábra'!$N$69:$O$69,'2.1. ábra'!$U$69)</c:f>
              <c:strCache>
                <c:ptCount val="10"/>
                <c:pt idx="0">
                  <c:v>B</c:v>
                </c:pt>
                <c:pt idx="1">
                  <c:v>C</c:v>
                </c:pt>
                <c:pt idx="2">
                  <c:v>E</c:v>
                </c:pt>
                <c:pt idx="3">
                  <c:v>F</c:v>
                </c:pt>
                <c:pt idx="4">
                  <c:v>G</c:v>
                </c:pt>
                <c:pt idx="5">
                  <c:v>H</c:v>
                </c:pt>
                <c:pt idx="6">
                  <c:v>I</c:v>
                </c:pt>
                <c:pt idx="7">
                  <c:v>M</c:v>
                </c:pt>
                <c:pt idx="8">
                  <c:v>N</c:v>
                </c:pt>
                <c:pt idx="9">
                  <c:v>All sectors</c:v>
                </c:pt>
              </c:strCache>
            </c:strRef>
          </c:cat>
          <c:val>
            <c:numRef>
              <c:extLst>
                <c:ext xmlns:c15="http://schemas.microsoft.com/office/drawing/2012/chart" uri="{02D57815-91ED-43cb-92C2-25804820EDAC}">
                  <c15:fullRef>
                    <c15:sqref>'2.1. ábra'!$B$73:$U$73</c15:sqref>
                  </c15:fullRef>
                </c:ext>
              </c:extLst>
              <c:f>('2.1. ábra'!$C$73:$D$73,'2.1. ábra'!$F$73:$J$73,'2.1. ábra'!$N$73:$O$73,'2.1. ábra'!$U$73)</c:f>
              <c:numCache>
                <c:formatCode>General</c:formatCode>
                <c:ptCount val="10"/>
                <c:pt idx="0">
                  <c:v>3.0248739305495445</c:v>
                </c:pt>
                <c:pt idx="1">
                  <c:v>14.486333832903552</c:v>
                </c:pt>
                <c:pt idx="2">
                  <c:v>2.5019034358480297</c:v>
                </c:pt>
                <c:pt idx="3">
                  <c:v>6.5142625687177436</c:v>
                </c:pt>
                <c:pt idx="4">
                  <c:v>4.8591299121307676</c:v>
                </c:pt>
                <c:pt idx="5">
                  <c:v>10.771393210973601</c:v>
                </c:pt>
                <c:pt idx="6">
                  <c:v>13.289731640091517</c:v>
                </c:pt>
                <c:pt idx="7">
                  <c:v>0.15152176895816433</c:v>
                </c:pt>
                <c:pt idx="8">
                  <c:v>12.423567170104356</c:v>
                </c:pt>
                <c:pt idx="9">
                  <c:v>7.5205622839642272</c:v>
                </c:pt>
              </c:numCache>
            </c:numRef>
          </c:val>
          <c:extLst>
            <c:ext xmlns:c16="http://schemas.microsoft.com/office/drawing/2014/chart" uri="{C3380CC4-5D6E-409C-BE32-E72D297353CC}">
              <c16:uniqueId val="{00000002-7A2D-4C4E-BFD6-B6813FEAB92B}"/>
            </c:ext>
          </c:extLst>
        </c:ser>
        <c:ser>
          <c:idx val="3"/>
          <c:order val="3"/>
          <c:spPr>
            <a:solidFill>
              <a:srgbClr val="009EE0"/>
            </a:solidFill>
            <a:ln w="9525">
              <a:solidFill>
                <a:srgbClr val="0C2148"/>
              </a:solidFill>
            </a:ln>
            <a:effectLst/>
          </c:spPr>
          <c:invertIfNegative val="0"/>
          <c:errBars>
            <c:errBarType val="plus"/>
            <c:errValType val="cust"/>
            <c:noEndCap val="0"/>
            <c:plus>
              <c:numRef>
                <c:extLst>
                  <c:ext xmlns:c15="http://schemas.microsoft.com/office/drawing/2012/chart" uri="{02D57815-91ED-43cb-92C2-25804820EDAC}">
                    <c15:fullRef>
                      <c15:sqref>'2.1. ábra'!$B$75:$U$75</c15:sqref>
                    </c15:fullRef>
                  </c:ext>
                </c:extLst>
                <c:f>('2.1. ábra'!$C$75:$D$75,'2.1. ábra'!$F$75:$J$75,'2.1. ábra'!$N$75:$O$75,'2.1. ábra'!$U$75)</c:f>
                <c:numCache>
                  <c:formatCode>General</c:formatCode>
                  <c:ptCount val="10"/>
                  <c:pt idx="0">
                    <c:v>41.16076970918175</c:v>
                  </c:pt>
                  <c:pt idx="1">
                    <c:v>10.72053864685455</c:v>
                  </c:pt>
                  <c:pt idx="2">
                    <c:v>0</c:v>
                  </c:pt>
                  <c:pt idx="3">
                    <c:v>3.8494596952090232</c:v>
                  </c:pt>
                  <c:pt idx="4">
                    <c:v>2.818376682938367</c:v>
                  </c:pt>
                  <c:pt idx="5">
                    <c:v>0.5939503117727174</c:v>
                  </c:pt>
                  <c:pt idx="6">
                    <c:v>3.9606985388047522</c:v>
                  </c:pt>
                  <c:pt idx="7">
                    <c:v>1.3304261788529985</c:v>
                  </c:pt>
                  <c:pt idx="8">
                    <c:v>30.26419498367656</c:v>
                  </c:pt>
                  <c:pt idx="9">
                    <c:v>23.549348632251245</c:v>
                  </c:pt>
                </c:numCache>
              </c:numRef>
            </c:plus>
            <c:minus>
              <c:numLit>
                <c:formatCode>General</c:formatCode>
                <c:ptCount val="1"/>
                <c:pt idx="0">
                  <c:v>1</c:v>
                </c:pt>
              </c:numLit>
            </c:minus>
            <c:spPr>
              <a:noFill/>
              <a:ln w="9525" cap="flat" cmpd="sng" algn="ctr">
                <a:solidFill>
                  <a:srgbClr val="0C2148"/>
                </a:solidFill>
                <a:round/>
              </a:ln>
              <a:effectLst/>
            </c:spPr>
          </c:errBars>
          <c:cat>
            <c:strRef>
              <c:extLst>
                <c:ext xmlns:c15="http://schemas.microsoft.com/office/drawing/2012/chart" uri="{02D57815-91ED-43cb-92C2-25804820EDAC}">
                  <c15:fullRef>
                    <c15:sqref>'2.1. ábra'!$B$69:$U$69</c15:sqref>
                  </c15:fullRef>
                </c:ext>
              </c:extLst>
              <c:f>('2.1. ábra'!$C$69:$D$69,'2.1. ábra'!$F$69:$J$69,'2.1. ábra'!$N$69:$O$69,'2.1. ábra'!$U$69)</c:f>
              <c:strCache>
                <c:ptCount val="10"/>
                <c:pt idx="0">
                  <c:v>B</c:v>
                </c:pt>
                <c:pt idx="1">
                  <c:v>C</c:v>
                </c:pt>
                <c:pt idx="2">
                  <c:v>E</c:v>
                </c:pt>
                <c:pt idx="3">
                  <c:v>F</c:v>
                </c:pt>
                <c:pt idx="4">
                  <c:v>G</c:v>
                </c:pt>
                <c:pt idx="5">
                  <c:v>H</c:v>
                </c:pt>
                <c:pt idx="6">
                  <c:v>I</c:v>
                </c:pt>
                <c:pt idx="7">
                  <c:v>M</c:v>
                </c:pt>
                <c:pt idx="8">
                  <c:v>N</c:v>
                </c:pt>
                <c:pt idx="9">
                  <c:v>All sectors</c:v>
                </c:pt>
              </c:strCache>
            </c:strRef>
          </c:cat>
          <c:val>
            <c:numRef>
              <c:extLst>
                <c:ext xmlns:c15="http://schemas.microsoft.com/office/drawing/2012/chart" uri="{02D57815-91ED-43cb-92C2-25804820EDAC}">
                  <c15:fullRef>
                    <c15:sqref>'2.1. ábra'!$B$74:$U$74</c15:sqref>
                  </c15:fullRef>
                </c:ext>
              </c:extLst>
              <c:f>('2.1. ábra'!$C$74:$D$74,'2.1. ábra'!$F$74:$J$74,'2.1. ábra'!$N$74:$O$74,'2.1. ábra'!$U$74)</c:f>
              <c:numCache>
                <c:formatCode>General</c:formatCode>
                <c:ptCount val="10"/>
                <c:pt idx="0">
                  <c:v>41.328877971289153</c:v>
                </c:pt>
                <c:pt idx="1">
                  <c:v>15.760258910552816</c:v>
                </c:pt>
                <c:pt idx="2">
                  <c:v>0.47307926367727848</c:v>
                </c:pt>
                <c:pt idx="3">
                  <c:v>14.089072284244718</c:v>
                </c:pt>
                <c:pt idx="4">
                  <c:v>6.634096679680944</c:v>
                </c:pt>
                <c:pt idx="5">
                  <c:v>2.9358445646089137</c:v>
                </c:pt>
                <c:pt idx="6">
                  <c:v>12.924554238848017</c:v>
                </c:pt>
                <c:pt idx="7">
                  <c:v>0.40573633824451721</c:v>
                </c:pt>
                <c:pt idx="8">
                  <c:v>29.806315828995309</c:v>
                </c:pt>
                <c:pt idx="9">
                  <c:v>9.6209471007343552</c:v>
                </c:pt>
              </c:numCache>
            </c:numRef>
          </c:val>
          <c:extLst>
            <c:ext xmlns:c16="http://schemas.microsoft.com/office/drawing/2014/chart" uri="{C3380CC4-5D6E-409C-BE32-E72D297353CC}">
              <c16:uniqueId val="{00000003-7A2D-4C4E-BFD6-B6813FEAB92B}"/>
            </c:ext>
          </c:extLst>
        </c:ser>
        <c:ser>
          <c:idx val="4"/>
          <c:order val="4"/>
          <c:spPr>
            <a:noFill/>
            <a:ln>
              <a:noFill/>
            </a:ln>
            <a:effectLst/>
          </c:spPr>
          <c:invertIfNegative val="0"/>
          <c:cat>
            <c:strRef>
              <c:extLst>
                <c:ext xmlns:c15="http://schemas.microsoft.com/office/drawing/2012/chart" uri="{02D57815-91ED-43cb-92C2-25804820EDAC}">
                  <c15:fullRef>
                    <c15:sqref>'2.1. ábra'!$B$69:$U$69</c15:sqref>
                  </c15:fullRef>
                </c:ext>
              </c:extLst>
              <c:f>('2.1. ábra'!$C$69:$D$69,'2.1. ábra'!$F$69:$J$69,'2.1. ábra'!$N$69:$O$69,'2.1. ábra'!$U$69)</c:f>
              <c:strCache>
                <c:ptCount val="10"/>
                <c:pt idx="0">
                  <c:v>B</c:v>
                </c:pt>
                <c:pt idx="1">
                  <c:v>C</c:v>
                </c:pt>
                <c:pt idx="2">
                  <c:v>E</c:v>
                </c:pt>
                <c:pt idx="3">
                  <c:v>F</c:v>
                </c:pt>
                <c:pt idx="4">
                  <c:v>G</c:v>
                </c:pt>
                <c:pt idx="5">
                  <c:v>H</c:v>
                </c:pt>
                <c:pt idx="6">
                  <c:v>I</c:v>
                </c:pt>
                <c:pt idx="7">
                  <c:v>M</c:v>
                </c:pt>
                <c:pt idx="8">
                  <c:v>N</c:v>
                </c:pt>
                <c:pt idx="9">
                  <c:v>All sectors</c:v>
                </c:pt>
              </c:strCache>
            </c:strRef>
          </c:cat>
          <c:val>
            <c:numRef>
              <c:extLst>
                <c:ext xmlns:c15="http://schemas.microsoft.com/office/drawing/2012/chart" uri="{02D57815-91ED-43cb-92C2-25804820EDAC}">
                  <c15:fullRef>
                    <c15:sqref>'2.1. ábra'!$B$75:$U$75</c15:sqref>
                  </c15:fullRef>
                </c:ext>
              </c:extLst>
              <c:f>('2.1. ábra'!$C$75:$D$75,'2.1. ábra'!$F$75:$J$75,'2.1. ábra'!$N$75:$O$75,'2.1. ábra'!$U$75)</c:f>
              <c:numCache>
                <c:formatCode>General</c:formatCode>
                <c:ptCount val="10"/>
                <c:pt idx="0">
                  <c:v>41.16076970918175</c:v>
                </c:pt>
                <c:pt idx="1">
                  <c:v>10.72053864685455</c:v>
                </c:pt>
                <c:pt idx="2">
                  <c:v>0</c:v>
                </c:pt>
                <c:pt idx="3">
                  <c:v>3.8494596952090232</c:v>
                </c:pt>
                <c:pt idx="4">
                  <c:v>2.818376682938367</c:v>
                </c:pt>
                <c:pt idx="5">
                  <c:v>0.5939503117727174</c:v>
                </c:pt>
                <c:pt idx="6">
                  <c:v>3.9606985388047522</c:v>
                </c:pt>
                <c:pt idx="7">
                  <c:v>1.3304261788529985</c:v>
                </c:pt>
                <c:pt idx="8">
                  <c:v>30.26419498367656</c:v>
                </c:pt>
                <c:pt idx="9">
                  <c:v>23.549348632251245</c:v>
                </c:pt>
              </c:numCache>
            </c:numRef>
          </c:val>
          <c:extLst>
            <c:ext xmlns:c16="http://schemas.microsoft.com/office/drawing/2014/chart" uri="{C3380CC4-5D6E-409C-BE32-E72D297353CC}">
              <c16:uniqueId val="{00000004-7A2D-4C4E-BFD6-B6813FEAB92B}"/>
            </c:ext>
          </c:extLst>
        </c:ser>
        <c:dLbls>
          <c:showLegendKey val="0"/>
          <c:showVal val="0"/>
          <c:showCatName val="0"/>
          <c:showSerName val="0"/>
          <c:showPercent val="0"/>
          <c:showBubbleSize val="0"/>
        </c:dLbls>
        <c:gapWidth val="150"/>
        <c:overlap val="100"/>
        <c:axId val="1043706104"/>
        <c:axId val="1043699216"/>
      </c:barChart>
      <c:catAx>
        <c:axId val="1043706104"/>
        <c:scaling>
          <c:orientation val="maxMin"/>
        </c:scaling>
        <c:delete val="0"/>
        <c:axPos val="l"/>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43699216"/>
        <c:crosses val="autoZero"/>
        <c:auto val="1"/>
        <c:lblAlgn val="ctr"/>
        <c:lblOffset val="100"/>
        <c:noMultiLvlLbl val="0"/>
      </c:catAx>
      <c:valAx>
        <c:axId val="1043699216"/>
        <c:scaling>
          <c:orientation val="minMax"/>
          <c:max val="100"/>
          <c:min val="0"/>
        </c:scaling>
        <c:delete val="0"/>
        <c:axPos val="t"/>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43706104"/>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9123-431A-99C8-E8E1E96E205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123-431A-99C8-E8E1E96E2057}"/>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3609979423868313"/>
                      <c:h val="0.35813477366255142"/>
                    </c:manualLayout>
                  </c15:layout>
                </c:ext>
                <c:ext xmlns:c16="http://schemas.microsoft.com/office/drawing/2014/chart" uri="{C3380CC4-5D6E-409C-BE32-E72D297353CC}">
                  <c16:uniqueId val="{00000001-9123-431A-99C8-E8E1E96E2057}"/>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4916563786008231"/>
                      <c:h val="0.35813477366255142"/>
                    </c:manualLayout>
                  </c15:layout>
                </c:ext>
                <c:ext xmlns:c16="http://schemas.microsoft.com/office/drawing/2014/chart" uri="{C3380CC4-5D6E-409C-BE32-E72D297353CC}">
                  <c16:uniqueId val="{00000003-9123-431A-99C8-E8E1E96E2057}"/>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'[151]5. ábra_ENG'!$K$16:$L$16</c:f>
              <c:numCache>
                <c:formatCode>General</c:formatCode>
                <c:ptCount val="2"/>
                <c:pt idx="0">
                  <c:v>75</c:v>
                </c:pt>
                <c:pt idx="1">
                  <c:v>25</c:v>
                </c:pt>
              </c:numCache>
            </c:numRef>
          </c:val>
          <c:extLst>
            <c:ext xmlns:c16="http://schemas.microsoft.com/office/drawing/2014/chart" uri="{C3380CC4-5D6E-409C-BE32-E72D297353CC}">
              <c16:uniqueId val="{00000004-9123-431A-99C8-E8E1E96E2057}"/>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ED09-4299-B41F-EAF7507EB9B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D09-4299-B41F-EAF7507EB9B1}"/>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5165238805272261"/>
                      <c:h val="0.35813477366255142"/>
                    </c:manualLayout>
                  </c15:layout>
                </c:ext>
                <c:ext xmlns:c16="http://schemas.microsoft.com/office/drawing/2014/chart" uri="{C3380CC4-5D6E-409C-BE32-E72D297353CC}">
                  <c16:uniqueId val="{00000001-ED09-4299-B41F-EAF7507EB9B1}"/>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5165238805272261"/>
                      <c:h val="0.35813477366255142"/>
                    </c:manualLayout>
                  </c15:layout>
                </c:ext>
                <c:ext xmlns:c16="http://schemas.microsoft.com/office/drawing/2014/chart" uri="{C3380CC4-5D6E-409C-BE32-E72D297353CC}">
                  <c16:uniqueId val="{00000003-ED09-4299-B41F-EAF7507EB9B1}"/>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'[151]5. ábra_ENG'!$K$15:$L$15</c:f>
              <c:numCache>
                <c:formatCode>General</c:formatCode>
                <c:ptCount val="2"/>
                <c:pt idx="0">
                  <c:v>75.362318840579718</c:v>
                </c:pt>
                <c:pt idx="1">
                  <c:v>24.637681159420293</c:v>
                </c:pt>
              </c:numCache>
            </c:numRef>
          </c:val>
          <c:extLst>
            <c:ext xmlns:c16="http://schemas.microsoft.com/office/drawing/2014/chart" uri="{C3380CC4-5D6E-409C-BE32-E72D297353CC}">
              <c16:uniqueId val="{00000004-ED09-4299-B41F-EAF7507EB9B1}"/>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B5A9-4B35-818C-26DA60D65B7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5A9-4B35-818C-26DA60D65B77}"/>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30142901234567904"/>
                      <c:h val="0.35813477366255142"/>
                    </c:manualLayout>
                  </c15:layout>
                </c:ext>
                <c:ext xmlns:c16="http://schemas.microsoft.com/office/drawing/2014/chart" uri="{C3380CC4-5D6E-409C-BE32-E72D297353CC}">
                  <c16:uniqueId val="{00000001-B5A9-4B35-818C-26DA60D65B77}"/>
                </c:ext>
              </c:extLst>
            </c:dLbl>
            <c:dLbl>
              <c:idx val="1"/>
              <c:layout>
                <c:manualLayout>
                  <c:x val="0.20290740740740737"/>
                  <c:y val="0.10417283950617284"/>
                </c:manualLayout>
              </c:layout>
              <c:dLblPos val="bestFit"/>
              <c:showLegendKey val="0"/>
              <c:showVal val="1"/>
              <c:showCatName val="0"/>
              <c:showSerName val="0"/>
              <c:showPercent val="0"/>
              <c:showBubbleSize val="0"/>
              <c:extLst>
                <c:ext xmlns:c15="http://schemas.microsoft.com/office/drawing/2012/chart" uri="{CE6537A1-D6FC-4f65-9D91-7224C49458BB}">
                  <c15:layout>
                    <c:manualLayout>
                      <c:w val="0.30142901234567904"/>
                      <c:h val="0.35813477366255142"/>
                    </c:manualLayout>
                  </c15:layout>
                </c:ext>
                <c:ext xmlns:c16="http://schemas.microsoft.com/office/drawing/2014/chart" uri="{C3380CC4-5D6E-409C-BE32-E72D297353CC}">
                  <c16:uniqueId val="{00000003-B5A9-4B35-818C-26DA60D65B77}"/>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'[151]5. ábra_ENG'!$K$13:$L$13</c:f>
              <c:numCache>
                <c:formatCode>General</c:formatCode>
                <c:ptCount val="2"/>
                <c:pt idx="0">
                  <c:v>87.461773700305812</c:v>
                </c:pt>
                <c:pt idx="1">
                  <c:v>12.538226299694188</c:v>
                </c:pt>
              </c:numCache>
            </c:numRef>
          </c:val>
          <c:extLst>
            <c:ext xmlns:c16="http://schemas.microsoft.com/office/drawing/2014/chart" uri="{C3380CC4-5D6E-409C-BE32-E72D297353CC}">
              <c16:uniqueId val="{00000004-B5A9-4B35-818C-26DA60D65B77}"/>
            </c:ext>
          </c:extLst>
        </c:ser>
        <c:dLbls>
          <c:dLblPos val="in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00BF-4F6B-9486-4FFC7D5FE60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0BF-4F6B-9486-4FFC7D5FE602}"/>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8624197434035636"/>
                      <c:h val="0.35813477366255142"/>
                    </c:manualLayout>
                  </c15:layout>
                </c:ext>
                <c:ext xmlns:c16="http://schemas.microsoft.com/office/drawing/2014/chart" uri="{C3380CC4-5D6E-409C-BE32-E72D297353CC}">
                  <c16:uniqueId val="{00000001-00BF-4F6B-9486-4FFC7D5FE602}"/>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2139331680969115"/>
                      <c:h val="0.35813477366255142"/>
                    </c:manualLayout>
                  </c15:layout>
                </c:ext>
                <c:ext xmlns:c16="http://schemas.microsoft.com/office/drawing/2014/chart" uri="{C3380CC4-5D6E-409C-BE32-E72D297353CC}">
                  <c16:uniqueId val="{00000003-00BF-4F6B-9486-4FFC7D5FE602}"/>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'[151]5. ábra_ENG'!$K$14:$L$14</c:f>
              <c:numCache>
                <c:formatCode>General</c:formatCode>
                <c:ptCount val="2"/>
                <c:pt idx="0">
                  <c:v>76.608187134502927</c:v>
                </c:pt>
                <c:pt idx="1">
                  <c:v>23.391812865497073</c:v>
                </c:pt>
              </c:numCache>
            </c:numRef>
          </c:val>
          <c:extLst>
            <c:ext xmlns:c16="http://schemas.microsoft.com/office/drawing/2014/chart" uri="{C3380CC4-5D6E-409C-BE32-E72D297353CC}">
              <c16:uniqueId val="{00000004-00BF-4F6B-9486-4FFC7D5FE602}"/>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8354-4636-A479-BA256A50C5E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354-4636-A479-BA256A50C5EF}"/>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31601641649092338"/>
                      <c:h val="0.35813477366255142"/>
                    </c:manualLayout>
                  </c15:layout>
                </c:ext>
                <c:ext xmlns:c16="http://schemas.microsoft.com/office/drawing/2014/chart" uri="{C3380CC4-5D6E-409C-BE32-E72D297353CC}">
                  <c16:uniqueId val="{00000001-8354-4636-A479-BA256A50C5EF}"/>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3724207087623536"/>
                      <c:h val="0.35813477366255142"/>
                    </c:manualLayout>
                  </c15:layout>
                </c:ext>
                <c:ext xmlns:c16="http://schemas.microsoft.com/office/drawing/2014/chart" uri="{C3380CC4-5D6E-409C-BE32-E72D297353CC}">
                  <c16:uniqueId val="{00000003-8354-4636-A479-BA256A50C5EF}"/>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'[151]5. ábra_ENG'!$K$19:$L$19</c:f>
              <c:numCache>
                <c:formatCode>General</c:formatCode>
                <c:ptCount val="2"/>
                <c:pt idx="0">
                  <c:v>78.162911611785091</c:v>
                </c:pt>
                <c:pt idx="1">
                  <c:v>21.837088388214905</c:v>
                </c:pt>
              </c:numCache>
            </c:numRef>
          </c:val>
          <c:extLst>
            <c:ext xmlns:c16="http://schemas.microsoft.com/office/drawing/2014/chart" uri="{C3380CC4-5D6E-409C-BE32-E72D297353CC}">
              <c16:uniqueId val="{00000004-8354-4636-A479-BA256A50C5EF}"/>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9C4B-460E-8841-E20BF3B81E5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C4B-460E-8841-E20BF3B81E53}"/>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2139331680969115"/>
                      <c:h val="0.35813477366255142"/>
                    </c:manualLayout>
                  </c15:layout>
                </c:ext>
                <c:ext xmlns:c16="http://schemas.microsoft.com/office/drawing/2014/chart" uri="{C3380CC4-5D6E-409C-BE32-E72D297353CC}">
                  <c16:uniqueId val="{00000001-9C4B-460E-8841-E20BF3B81E53}"/>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4733277982195725"/>
                      <c:h val="0.35813477366255142"/>
                    </c:manualLayout>
                  </c15:layout>
                </c:ext>
                <c:ext xmlns:c16="http://schemas.microsoft.com/office/drawing/2014/chart" uri="{C3380CC4-5D6E-409C-BE32-E72D297353CC}">
                  <c16:uniqueId val="{00000003-9C4B-460E-8841-E20BF3B81E53}"/>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'[151]5. ábra_ENG'!$K$17:$L$17</c:f>
              <c:numCache>
                <c:formatCode>General</c:formatCode>
                <c:ptCount val="2"/>
                <c:pt idx="0">
                  <c:v>78.555304740406314</c:v>
                </c:pt>
                <c:pt idx="1">
                  <c:v>21.444695259593679</c:v>
                </c:pt>
              </c:numCache>
            </c:numRef>
          </c:val>
          <c:extLst>
            <c:ext xmlns:c16="http://schemas.microsoft.com/office/drawing/2014/chart" uri="{C3380CC4-5D6E-409C-BE32-E72D297353CC}">
              <c16:uniqueId val="{00000004-9C4B-460E-8841-E20BF3B81E53}"/>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4212-4D67-93B7-C01212316F3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212-4D67-93B7-C01212316F30}"/>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2303395061728395"/>
                      <c:h val="0.35813477366255142"/>
                    </c:manualLayout>
                  </c15:layout>
                </c:ext>
                <c:ext xmlns:c16="http://schemas.microsoft.com/office/drawing/2014/chart" uri="{C3380CC4-5D6E-409C-BE32-E72D297353CC}">
                  <c16:uniqueId val="{00000001-4212-4D67-93B7-C01212316F30}"/>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4916563786008231"/>
                      <c:h val="0.35813477366255142"/>
                    </c:manualLayout>
                  </c15:layout>
                </c:ext>
                <c:ext xmlns:c16="http://schemas.microsoft.com/office/drawing/2014/chart" uri="{C3380CC4-5D6E-409C-BE32-E72D297353CC}">
                  <c16:uniqueId val="{00000003-4212-4D67-93B7-C01212316F30}"/>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'[151]5. ábra_ENG'!$K$18:$L$18</c:f>
              <c:numCache>
                <c:formatCode>General</c:formatCode>
                <c:ptCount val="2"/>
                <c:pt idx="0">
                  <c:v>45.093346098611775</c:v>
                </c:pt>
                <c:pt idx="1">
                  <c:v>54.906653901388225</c:v>
                </c:pt>
              </c:numCache>
            </c:numRef>
          </c:val>
          <c:extLst>
            <c:ext xmlns:c16="http://schemas.microsoft.com/office/drawing/2014/chart" uri="{C3380CC4-5D6E-409C-BE32-E72D297353CC}">
              <c16:uniqueId val="{00000004-4212-4D67-93B7-C01212316F30}"/>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b="1">
          <a:solidFill>
            <a:schemeClr val="bg1"/>
          </a:solidFill>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67147856517933E-2"/>
          <c:y val="0.10648148148148148"/>
          <c:w val="0.79161570428696415"/>
          <c:h val="0.68021580635753864"/>
        </c:manualLayout>
      </c:layout>
      <c:barChart>
        <c:barDir val="col"/>
        <c:grouping val="stacked"/>
        <c:varyColors val="0"/>
        <c:ser>
          <c:idx val="0"/>
          <c:order val="0"/>
          <c:tx>
            <c:strRef>
              <c:f>'3.13. ábra'!$B$12</c:f>
              <c:strCache>
                <c:ptCount val="1"/>
                <c:pt idx="0">
                  <c:v>KÁT+Prémium</c:v>
                </c:pt>
              </c:strCache>
            </c:strRef>
          </c:tx>
          <c:spPr>
            <a:solidFill>
              <a:srgbClr val="0A2146"/>
            </a:solidFill>
            <a:ln>
              <a:noFill/>
            </a:ln>
            <a:effectLst/>
          </c:spPr>
          <c:invertIfNegative val="0"/>
          <c:cat>
            <c:numRef>
              <c:f>'3.13. ábra'!$C$11:$F$11</c:f>
              <c:numCache>
                <c:formatCode>General</c:formatCode>
                <c:ptCount val="4"/>
                <c:pt idx="0">
                  <c:v>2018</c:v>
                </c:pt>
                <c:pt idx="1">
                  <c:v>2019</c:v>
                </c:pt>
                <c:pt idx="2">
                  <c:v>2020</c:v>
                </c:pt>
                <c:pt idx="3">
                  <c:v>2021</c:v>
                </c:pt>
              </c:numCache>
            </c:numRef>
          </c:cat>
          <c:val>
            <c:numRef>
              <c:f>'3.13. ábra'!$C$12:$F$12</c:f>
              <c:numCache>
                <c:formatCode>#,##0</c:formatCode>
                <c:ptCount val="4"/>
                <c:pt idx="0">
                  <c:v>1210</c:v>
                </c:pt>
                <c:pt idx="1">
                  <c:v>2251</c:v>
                </c:pt>
                <c:pt idx="2">
                  <c:v>2142.12</c:v>
                </c:pt>
                <c:pt idx="3">
                  <c:v>2422.7800000000002</c:v>
                </c:pt>
              </c:numCache>
            </c:numRef>
          </c:val>
          <c:extLst>
            <c:ext xmlns:c16="http://schemas.microsoft.com/office/drawing/2014/chart" uri="{C3380CC4-5D6E-409C-BE32-E72D297353CC}">
              <c16:uniqueId val="{00000000-5CEC-402D-ADFD-283B99F331C1}"/>
            </c:ext>
          </c:extLst>
        </c:ser>
        <c:ser>
          <c:idx val="1"/>
          <c:order val="1"/>
          <c:tx>
            <c:strRef>
              <c:f>'3.13. ábra'!$B$15</c:f>
              <c:strCache>
                <c:ptCount val="1"/>
                <c:pt idx="0">
                  <c:v>HMKE*</c:v>
                </c:pt>
              </c:strCache>
            </c:strRef>
          </c:tx>
          <c:spPr>
            <a:solidFill>
              <a:srgbClr val="219BD2"/>
            </a:solidFill>
            <a:ln>
              <a:noFill/>
            </a:ln>
            <a:effectLst/>
          </c:spPr>
          <c:invertIfNegative val="0"/>
          <c:cat>
            <c:numRef>
              <c:f>'3.13. ábra'!$C$11:$F$11</c:f>
              <c:numCache>
                <c:formatCode>General</c:formatCode>
                <c:ptCount val="4"/>
                <c:pt idx="0">
                  <c:v>2018</c:v>
                </c:pt>
                <c:pt idx="1">
                  <c:v>2019</c:v>
                </c:pt>
                <c:pt idx="2">
                  <c:v>2020</c:v>
                </c:pt>
                <c:pt idx="3">
                  <c:v>2021</c:v>
                </c:pt>
              </c:numCache>
            </c:numRef>
          </c:cat>
          <c:val>
            <c:numRef>
              <c:f>'3.13. ábra'!$C$15:$F$15</c:f>
              <c:numCache>
                <c:formatCode>#,##0</c:formatCode>
                <c:ptCount val="4"/>
                <c:pt idx="0">
                  <c:v>332.84699999999998</c:v>
                </c:pt>
                <c:pt idx="1">
                  <c:v>480.25299999999999</c:v>
                </c:pt>
                <c:pt idx="2">
                  <c:v>719.73599999999999</c:v>
                </c:pt>
                <c:pt idx="3">
                  <c:v>1023.984</c:v>
                </c:pt>
              </c:numCache>
            </c:numRef>
          </c:val>
          <c:extLst>
            <c:ext xmlns:c16="http://schemas.microsoft.com/office/drawing/2014/chart" uri="{C3380CC4-5D6E-409C-BE32-E72D297353CC}">
              <c16:uniqueId val="{00000001-5CEC-402D-ADFD-283B99F331C1}"/>
            </c:ext>
          </c:extLst>
        </c:ser>
        <c:dLbls>
          <c:showLegendKey val="0"/>
          <c:showVal val="0"/>
          <c:showCatName val="0"/>
          <c:showSerName val="0"/>
          <c:showPercent val="0"/>
          <c:showBubbleSize val="0"/>
        </c:dLbls>
        <c:gapWidth val="219"/>
        <c:overlap val="100"/>
        <c:axId val="928203064"/>
        <c:axId val="928205688"/>
      </c:barChart>
      <c:lineChart>
        <c:grouping val="standard"/>
        <c:varyColors val="0"/>
        <c:ser>
          <c:idx val="2"/>
          <c:order val="2"/>
          <c:tx>
            <c:strRef>
              <c:f>'3.13. ábra'!$B$18</c:f>
              <c:strCache>
                <c:ptCount val="1"/>
                <c:pt idx="0">
                  <c:v>napenergia aránya</c:v>
                </c:pt>
              </c:strCache>
            </c:strRef>
          </c:tx>
          <c:spPr>
            <a:ln w="28575" cap="rnd">
              <a:solidFill>
                <a:srgbClr val="D9111A"/>
              </a:solidFill>
              <a:round/>
            </a:ln>
            <a:effectLst/>
          </c:spPr>
          <c:marker>
            <c:symbol val="none"/>
          </c:marker>
          <c:cat>
            <c:numRef>
              <c:f>'3.13. ábra'!$C$11:$F$11</c:f>
              <c:numCache>
                <c:formatCode>General</c:formatCode>
                <c:ptCount val="4"/>
                <c:pt idx="0">
                  <c:v>2018</c:v>
                </c:pt>
                <c:pt idx="1">
                  <c:v>2019</c:v>
                </c:pt>
                <c:pt idx="2">
                  <c:v>2020</c:v>
                </c:pt>
                <c:pt idx="3">
                  <c:v>2021</c:v>
                </c:pt>
              </c:numCache>
            </c:numRef>
          </c:cat>
          <c:val>
            <c:numRef>
              <c:f>'3.13. ábra'!$C$18:$F$18</c:f>
              <c:numCache>
                <c:formatCode>0.00</c:formatCode>
                <c:ptCount val="4"/>
                <c:pt idx="0">
                  <c:v>45.677244730034801</c:v>
                </c:pt>
                <c:pt idx="1">
                  <c:v>52.767868813324867</c:v>
                </c:pt>
                <c:pt idx="2">
                  <c:v>75.504637549897694</c:v>
                </c:pt>
                <c:pt idx="3">
                  <c:v>82.589408500262849</c:v>
                </c:pt>
              </c:numCache>
            </c:numRef>
          </c:val>
          <c:smooth val="0"/>
          <c:extLst>
            <c:ext xmlns:c16="http://schemas.microsoft.com/office/drawing/2014/chart" uri="{C3380CC4-5D6E-409C-BE32-E72D297353CC}">
              <c16:uniqueId val="{00000002-5CEC-402D-ADFD-283B99F331C1}"/>
            </c:ext>
          </c:extLst>
        </c:ser>
        <c:dLbls>
          <c:showLegendKey val="0"/>
          <c:showVal val="0"/>
          <c:showCatName val="0"/>
          <c:showSerName val="0"/>
          <c:showPercent val="0"/>
          <c:showBubbleSize val="0"/>
        </c:dLbls>
        <c:marker val="1"/>
        <c:smooth val="0"/>
        <c:axId val="928202736"/>
        <c:axId val="928208640"/>
      </c:lineChart>
      <c:catAx>
        <c:axId val="928203064"/>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28205688"/>
        <c:crosses val="autoZero"/>
        <c:auto val="1"/>
        <c:lblAlgn val="ctr"/>
        <c:lblOffset val="100"/>
        <c:noMultiLvlLbl val="0"/>
      </c:catAx>
      <c:valAx>
        <c:axId val="928205688"/>
        <c:scaling>
          <c:orientation val="minMax"/>
        </c:scaling>
        <c:delete val="0"/>
        <c:axPos val="l"/>
        <c:majorGridlines>
          <c:spPr>
            <a:ln w="9525" cap="flat" cmpd="sng" algn="ctr">
              <a:solidFill>
                <a:schemeClr val="bg1">
                  <a:lumMod val="75000"/>
                </a:schemeClr>
              </a:solidFill>
              <a:prstDash val="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28203064"/>
        <c:crosses val="autoZero"/>
        <c:crossBetween val="between"/>
        <c:majorUnit val="500"/>
      </c:valAx>
      <c:valAx>
        <c:axId val="928208640"/>
        <c:scaling>
          <c:orientation val="minMax"/>
          <c:max val="10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28202736"/>
        <c:crosses val="max"/>
        <c:crossBetween val="between"/>
        <c:majorUnit val="20"/>
        <c:minorUnit val="5"/>
      </c:valAx>
      <c:catAx>
        <c:axId val="928202736"/>
        <c:scaling>
          <c:orientation val="minMax"/>
        </c:scaling>
        <c:delete val="1"/>
        <c:axPos val="b"/>
        <c:numFmt formatCode="General" sourceLinked="1"/>
        <c:majorTickMark val="out"/>
        <c:minorTickMark val="none"/>
        <c:tickLblPos val="nextTo"/>
        <c:crossAx val="928208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67147856517933E-2"/>
          <c:y val="0.10648148148148148"/>
          <c:w val="0.79161570428696415"/>
          <c:h val="0.68021580635753864"/>
        </c:manualLayout>
      </c:layout>
      <c:barChart>
        <c:barDir val="col"/>
        <c:grouping val="stacked"/>
        <c:varyColors val="0"/>
        <c:ser>
          <c:idx val="0"/>
          <c:order val="0"/>
          <c:tx>
            <c:strRef>
              <c:f>'3.13. ábra'!$A$12</c:f>
              <c:strCache>
                <c:ptCount val="1"/>
                <c:pt idx="0">
                  <c:v>KÁT+Premium</c:v>
                </c:pt>
              </c:strCache>
            </c:strRef>
          </c:tx>
          <c:spPr>
            <a:solidFill>
              <a:srgbClr val="0A2146"/>
            </a:solidFill>
            <a:ln>
              <a:noFill/>
            </a:ln>
            <a:effectLst/>
          </c:spPr>
          <c:invertIfNegative val="0"/>
          <c:cat>
            <c:numRef>
              <c:f>'3.13. ábra'!$C$11:$F$11</c:f>
              <c:numCache>
                <c:formatCode>General</c:formatCode>
                <c:ptCount val="4"/>
                <c:pt idx="0">
                  <c:v>2018</c:v>
                </c:pt>
                <c:pt idx="1">
                  <c:v>2019</c:v>
                </c:pt>
                <c:pt idx="2">
                  <c:v>2020</c:v>
                </c:pt>
                <c:pt idx="3">
                  <c:v>2021</c:v>
                </c:pt>
              </c:numCache>
            </c:numRef>
          </c:cat>
          <c:val>
            <c:numRef>
              <c:f>'3.13. ábra'!$C$12:$F$12</c:f>
              <c:numCache>
                <c:formatCode>#,##0</c:formatCode>
                <c:ptCount val="4"/>
                <c:pt idx="0">
                  <c:v>1210</c:v>
                </c:pt>
                <c:pt idx="1">
                  <c:v>2251</c:v>
                </c:pt>
                <c:pt idx="2">
                  <c:v>2142.12</c:v>
                </c:pt>
                <c:pt idx="3">
                  <c:v>2422.7800000000002</c:v>
                </c:pt>
              </c:numCache>
            </c:numRef>
          </c:val>
          <c:extLst>
            <c:ext xmlns:c16="http://schemas.microsoft.com/office/drawing/2014/chart" uri="{C3380CC4-5D6E-409C-BE32-E72D297353CC}">
              <c16:uniqueId val="{00000000-E865-4C18-9972-F073F899360F}"/>
            </c:ext>
          </c:extLst>
        </c:ser>
        <c:ser>
          <c:idx val="1"/>
          <c:order val="1"/>
          <c:tx>
            <c:strRef>
              <c:f>'3.13. ábra'!$A$15</c:f>
              <c:strCache>
                <c:ptCount val="1"/>
                <c:pt idx="0">
                  <c:v>HMKE*</c:v>
                </c:pt>
              </c:strCache>
            </c:strRef>
          </c:tx>
          <c:spPr>
            <a:solidFill>
              <a:srgbClr val="219BD2"/>
            </a:solidFill>
            <a:ln>
              <a:noFill/>
            </a:ln>
            <a:effectLst/>
          </c:spPr>
          <c:invertIfNegative val="0"/>
          <c:cat>
            <c:numRef>
              <c:f>'3.13. ábra'!$C$11:$F$11</c:f>
              <c:numCache>
                <c:formatCode>General</c:formatCode>
                <c:ptCount val="4"/>
                <c:pt idx="0">
                  <c:v>2018</c:v>
                </c:pt>
                <c:pt idx="1">
                  <c:v>2019</c:v>
                </c:pt>
                <c:pt idx="2">
                  <c:v>2020</c:v>
                </c:pt>
                <c:pt idx="3">
                  <c:v>2021</c:v>
                </c:pt>
              </c:numCache>
            </c:numRef>
          </c:cat>
          <c:val>
            <c:numRef>
              <c:f>'3.13. ábra'!$C$15:$F$15</c:f>
              <c:numCache>
                <c:formatCode>#,##0</c:formatCode>
                <c:ptCount val="4"/>
                <c:pt idx="0">
                  <c:v>332.84699999999998</c:v>
                </c:pt>
                <c:pt idx="1">
                  <c:v>480.25299999999999</c:v>
                </c:pt>
                <c:pt idx="2">
                  <c:v>719.73599999999999</c:v>
                </c:pt>
                <c:pt idx="3">
                  <c:v>1023.984</c:v>
                </c:pt>
              </c:numCache>
            </c:numRef>
          </c:val>
          <c:extLst>
            <c:ext xmlns:c16="http://schemas.microsoft.com/office/drawing/2014/chart" uri="{C3380CC4-5D6E-409C-BE32-E72D297353CC}">
              <c16:uniqueId val="{00000001-E865-4C18-9972-F073F899360F}"/>
            </c:ext>
          </c:extLst>
        </c:ser>
        <c:dLbls>
          <c:showLegendKey val="0"/>
          <c:showVal val="0"/>
          <c:showCatName val="0"/>
          <c:showSerName val="0"/>
          <c:showPercent val="0"/>
          <c:showBubbleSize val="0"/>
        </c:dLbls>
        <c:gapWidth val="219"/>
        <c:overlap val="100"/>
        <c:axId val="928203064"/>
        <c:axId val="928205688"/>
      </c:barChart>
      <c:lineChart>
        <c:grouping val="standard"/>
        <c:varyColors val="0"/>
        <c:ser>
          <c:idx val="2"/>
          <c:order val="2"/>
          <c:tx>
            <c:strRef>
              <c:f>'3.13. ábra'!$A$18</c:f>
              <c:strCache>
                <c:ptCount val="1"/>
                <c:pt idx="0">
                  <c:v>Solar energy ratio</c:v>
                </c:pt>
              </c:strCache>
            </c:strRef>
          </c:tx>
          <c:spPr>
            <a:ln w="28575" cap="rnd">
              <a:solidFill>
                <a:srgbClr val="D9111A"/>
              </a:solidFill>
              <a:round/>
            </a:ln>
            <a:effectLst/>
          </c:spPr>
          <c:marker>
            <c:symbol val="none"/>
          </c:marker>
          <c:cat>
            <c:numRef>
              <c:f>'3.13. ábra'!$C$11:$F$11</c:f>
              <c:numCache>
                <c:formatCode>General</c:formatCode>
                <c:ptCount val="4"/>
                <c:pt idx="0">
                  <c:v>2018</c:v>
                </c:pt>
                <c:pt idx="1">
                  <c:v>2019</c:v>
                </c:pt>
                <c:pt idx="2">
                  <c:v>2020</c:v>
                </c:pt>
                <c:pt idx="3">
                  <c:v>2021</c:v>
                </c:pt>
              </c:numCache>
            </c:numRef>
          </c:cat>
          <c:val>
            <c:numRef>
              <c:f>'3.13. ábra'!$C$18:$F$18</c:f>
              <c:numCache>
                <c:formatCode>0.00</c:formatCode>
                <c:ptCount val="4"/>
                <c:pt idx="0">
                  <c:v>45.677244730034801</c:v>
                </c:pt>
                <c:pt idx="1">
                  <c:v>52.767868813324867</c:v>
                </c:pt>
                <c:pt idx="2">
                  <c:v>75.504637549897694</c:v>
                </c:pt>
                <c:pt idx="3">
                  <c:v>82.589408500262849</c:v>
                </c:pt>
              </c:numCache>
            </c:numRef>
          </c:val>
          <c:smooth val="0"/>
          <c:extLst>
            <c:ext xmlns:c16="http://schemas.microsoft.com/office/drawing/2014/chart" uri="{C3380CC4-5D6E-409C-BE32-E72D297353CC}">
              <c16:uniqueId val="{00000002-E865-4C18-9972-F073F899360F}"/>
            </c:ext>
          </c:extLst>
        </c:ser>
        <c:dLbls>
          <c:showLegendKey val="0"/>
          <c:showVal val="0"/>
          <c:showCatName val="0"/>
          <c:showSerName val="0"/>
          <c:showPercent val="0"/>
          <c:showBubbleSize val="0"/>
        </c:dLbls>
        <c:marker val="1"/>
        <c:smooth val="0"/>
        <c:axId val="928202736"/>
        <c:axId val="928208640"/>
      </c:lineChart>
      <c:catAx>
        <c:axId val="928203064"/>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28205688"/>
        <c:crosses val="autoZero"/>
        <c:auto val="1"/>
        <c:lblAlgn val="ctr"/>
        <c:lblOffset val="100"/>
        <c:noMultiLvlLbl val="0"/>
      </c:catAx>
      <c:valAx>
        <c:axId val="928205688"/>
        <c:scaling>
          <c:orientation val="minMax"/>
        </c:scaling>
        <c:delete val="0"/>
        <c:axPos val="l"/>
        <c:majorGridlines>
          <c:spPr>
            <a:ln w="9525" cap="flat" cmpd="sng" algn="ctr">
              <a:solidFill>
                <a:schemeClr val="bg1">
                  <a:lumMod val="75000"/>
                </a:schemeClr>
              </a:solidFill>
              <a:prstDash val="dash"/>
              <a:round/>
            </a:ln>
            <a:effectLst/>
          </c:spPr>
        </c:majorGridlines>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28203064"/>
        <c:crosses val="autoZero"/>
        <c:crossBetween val="between"/>
        <c:majorUnit val="500"/>
      </c:valAx>
      <c:valAx>
        <c:axId val="928208640"/>
        <c:scaling>
          <c:orientation val="minMax"/>
          <c:max val="10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28202736"/>
        <c:crosses val="max"/>
        <c:crossBetween val="between"/>
        <c:majorUnit val="20"/>
        <c:minorUnit val="5"/>
      </c:valAx>
      <c:catAx>
        <c:axId val="928202736"/>
        <c:scaling>
          <c:orientation val="minMax"/>
        </c:scaling>
        <c:delete val="1"/>
        <c:axPos val="b"/>
        <c:numFmt formatCode="General" sourceLinked="1"/>
        <c:majorTickMark val="out"/>
        <c:minorTickMark val="none"/>
        <c:tickLblPos val="nextTo"/>
        <c:crossAx val="928208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54489783233694E-2"/>
          <c:y val="0.12435478932180272"/>
          <c:w val="0.82901485411068365"/>
          <c:h val="0.66457470005845731"/>
        </c:manualLayout>
      </c:layout>
      <c:barChart>
        <c:barDir val="col"/>
        <c:grouping val="stacked"/>
        <c:varyColors val="0"/>
        <c:ser>
          <c:idx val="2"/>
          <c:order val="0"/>
          <c:tx>
            <c:strRef>
              <c:f>'3.14. ábra'!$B$14</c:f>
              <c:strCache>
                <c:ptCount val="1"/>
                <c:pt idx="0">
                  <c:v>Napenergia</c:v>
                </c:pt>
              </c:strCache>
            </c:strRef>
          </c:tx>
          <c:spPr>
            <a:solidFill>
              <a:srgbClr val="0A2146"/>
            </a:solidFill>
            <a:ln>
              <a:noFill/>
            </a:ln>
            <a:effectLst/>
          </c:spPr>
          <c:invertIfNegative val="0"/>
          <c:cat>
            <c:numRef>
              <c:f>'3.14. ábra'!$C$9:$G$9</c:f>
              <c:numCache>
                <c:formatCode>m/d/yyyy</c:formatCode>
                <c:ptCount val="5"/>
                <c:pt idx="0">
                  <c:v>44196</c:v>
                </c:pt>
                <c:pt idx="1">
                  <c:v>44286</c:v>
                </c:pt>
                <c:pt idx="2">
                  <c:v>44377</c:v>
                </c:pt>
                <c:pt idx="3">
                  <c:v>44469</c:v>
                </c:pt>
                <c:pt idx="4">
                  <c:v>44561</c:v>
                </c:pt>
              </c:numCache>
            </c:numRef>
          </c:cat>
          <c:val>
            <c:numRef>
              <c:f>'3.14. ábra'!$C$14:$G$14</c:f>
              <c:numCache>
                <c:formatCode>#,##0.00</c:formatCode>
                <c:ptCount val="5"/>
                <c:pt idx="0">
                  <c:v>83.034627389045298</c:v>
                </c:pt>
                <c:pt idx="1">
                  <c:v>93.423107499615398</c:v>
                </c:pt>
                <c:pt idx="2">
                  <c:v>104.997760227855</c:v>
                </c:pt>
                <c:pt idx="3">
                  <c:v>139.12466715074399</c:v>
                </c:pt>
                <c:pt idx="4">
                  <c:v>190.592241957</c:v>
                </c:pt>
              </c:numCache>
            </c:numRef>
          </c:val>
          <c:extLst>
            <c:ext xmlns:c16="http://schemas.microsoft.com/office/drawing/2014/chart" uri="{C3380CC4-5D6E-409C-BE32-E72D297353CC}">
              <c16:uniqueId val="{00000000-9C38-4D2B-9AD7-FD1EB893D438}"/>
            </c:ext>
          </c:extLst>
        </c:ser>
        <c:ser>
          <c:idx val="1"/>
          <c:order val="1"/>
          <c:tx>
            <c:strRef>
              <c:f>'3.14. ábra'!$B$11</c:f>
              <c:strCache>
                <c:ptCount val="1"/>
                <c:pt idx="0">
                  <c:v>Geotermikus energia</c:v>
                </c:pt>
              </c:strCache>
            </c:strRef>
          </c:tx>
          <c:spPr>
            <a:solidFill>
              <a:srgbClr val="219BD2"/>
            </a:solidFill>
            <a:ln>
              <a:noFill/>
            </a:ln>
            <a:effectLst/>
          </c:spPr>
          <c:invertIfNegative val="0"/>
          <c:cat>
            <c:numRef>
              <c:f>'3.14. ábra'!$C$9:$G$9</c:f>
              <c:numCache>
                <c:formatCode>m/d/yyyy</c:formatCode>
                <c:ptCount val="5"/>
                <c:pt idx="0">
                  <c:v>44196</c:v>
                </c:pt>
                <c:pt idx="1">
                  <c:v>44286</c:v>
                </c:pt>
                <c:pt idx="2">
                  <c:v>44377</c:v>
                </c:pt>
                <c:pt idx="3">
                  <c:v>44469</c:v>
                </c:pt>
                <c:pt idx="4">
                  <c:v>44561</c:v>
                </c:pt>
              </c:numCache>
            </c:numRef>
          </c:cat>
          <c:val>
            <c:numRef>
              <c:f>'3.14. ábra'!$C$11:$G$11</c:f>
              <c:numCache>
                <c:formatCode>#,##0.00</c:formatCode>
                <c:ptCount val="5"/>
                <c:pt idx="1">
                  <c:v>7.4115242222600006</c:v>
                </c:pt>
                <c:pt idx="2">
                  <c:v>12.5420632546</c:v>
                </c:pt>
                <c:pt idx="3">
                  <c:v>12.6002310144</c:v>
                </c:pt>
                <c:pt idx="4">
                  <c:v>17.598172229999999</c:v>
                </c:pt>
              </c:numCache>
            </c:numRef>
          </c:val>
          <c:extLst>
            <c:ext xmlns:c16="http://schemas.microsoft.com/office/drawing/2014/chart" uri="{C3380CC4-5D6E-409C-BE32-E72D297353CC}">
              <c16:uniqueId val="{00000001-9C38-4D2B-9AD7-FD1EB893D438}"/>
            </c:ext>
          </c:extLst>
        </c:ser>
        <c:ser>
          <c:idx val="0"/>
          <c:order val="2"/>
          <c:tx>
            <c:strRef>
              <c:f>'3.14. ábra'!$B$10</c:f>
              <c:strCache>
                <c:ptCount val="1"/>
                <c:pt idx="0">
                  <c:v>Biomassza</c:v>
                </c:pt>
              </c:strCache>
            </c:strRef>
          </c:tx>
          <c:spPr>
            <a:solidFill>
              <a:srgbClr val="D9111A"/>
            </a:solidFill>
            <a:ln>
              <a:noFill/>
            </a:ln>
            <a:effectLst/>
          </c:spPr>
          <c:invertIfNegative val="0"/>
          <c:cat>
            <c:numRef>
              <c:f>'3.14. ábra'!$C$9:$G$9</c:f>
              <c:numCache>
                <c:formatCode>m/d/yyyy</c:formatCode>
                <c:ptCount val="5"/>
                <c:pt idx="0">
                  <c:v>44196</c:v>
                </c:pt>
                <c:pt idx="1">
                  <c:v>44286</c:v>
                </c:pt>
                <c:pt idx="2">
                  <c:v>44377</c:v>
                </c:pt>
                <c:pt idx="3">
                  <c:v>44469</c:v>
                </c:pt>
                <c:pt idx="4">
                  <c:v>44561</c:v>
                </c:pt>
              </c:numCache>
            </c:numRef>
          </c:cat>
          <c:val>
            <c:numRef>
              <c:f>'3.14. ábra'!$C$10:$G$10</c:f>
              <c:numCache>
                <c:formatCode>#,##0.00</c:formatCode>
                <c:ptCount val="5"/>
                <c:pt idx="1">
                  <c:v>4.1701807149999999</c:v>
                </c:pt>
                <c:pt idx="2">
                  <c:v>5.6401448719999996</c:v>
                </c:pt>
                <c:pt idx="3">
                  <c:v>6.0378637619999997</c:v>
                </c:pt>
                <c:pt idx="4">
                  <c:v>6.0460802039999999</c:v>
                </c:pt>
              </c:numCache>
            </c:numRef>
          </c:val>
          <c:extLst>
            <c:ext xmlns:c16="http://schemas.microsoft.com/office/drawing/2014/chart" uri="{C3380CC4-5D6E-409C-BE32-E72D297353CC}">
              <c16:uniqueId val="{00000002-9C38-4D2B-9AD7-FD1EB893D438}"/>
            </c:ext>
          </c:extLst>
        </c:ser>
        <c:ser>
          <c:idx val="3"/>
          <c:order val="3"/>
          <c:tx>
            <c:strRef>
              <c:f>'3.14. ábra'!$B$12</c:f>
              <c:strCache>
                <c:ptCount val="1"/>
                <c:pt idx="0">
                  <c:v>Vízenergia</c:v>
                </c:pt>
              </c:strCache>
            </c:strRef>
          </c:tx>
          <c:spPr>
            <a:solidFill>
              <a:srgbClr val="339999"/>
            </a:solidFill>
            <a:ln>
              <a:noFill/>
            </a:ln>
            <a:effectLst/>
          </c:spPr>
          <c:invertIfNegative val="0"/>
          <c:cat>
            <c:numRef>
              <c:f>'3.14. ábra'!$C$9:$G$9</c:f>
              <c:numCache>
                <c:formatCode>m/d/yyyy</c:formatCode>
                <c:ptCount val="5"/>
                <c:pt idx="0">
                  <c:v>44196</c:v>
                </c:pt>
                <c:pt idx="1">
                  <c:v>44286</c:v>
                </c:pt>
                <c:pt idx="2">
                  <c:v>44377</c:v>
                </c:pt>
                <c:pt idx="3">
                  <c:v>44469</c:v>
                </c:pt>
                <c:pt idx="4">
                  <c:v>44561</c:v>
                </c:pt>
              </c:numCache>
            </c:numRef>
          </c:cat>
          <c:val>
            <c:numRef>
              <c:f>'3.14. ábra'!$C$12:$G$12</c:f>
              <c:numCache>
                <c:formatCode>#,##0.00</c:formatCode>
                <c:ptCount val="5"/>
                <c:pt idx="2">
                  <c:v>9.7440985558917004E-2</c:v>
                </c:pt>
                <c:pt idx="3">
                  <c:v>1.023426993</c:v>
                </c:pt>
                <c:pt idx="4">
                  <c:v>0.97420955300000001</c:v>
                </c:pt>
              </c:numCache>
            </c:numRef>
          </c:val>
          <c:extLst>
            <c:ext xmlns:c16="http://schemas.microsoft.com/office/drawing/2014/chart" uri="{C3380CC4-5D6E-409C-BE32-E72D297353CC}">
              <c16:uniqueId val="{00000003-9C38-4D2B-9AD7-FD1EB893D438}"/>
            </c:ext>
          </c:extLst>
        </c:ser>
        <c:dLbls>
          <c:showLegendKey val="0"/>
          <c:showVal val="0"/>
          <c:showCatName val="0"/>
          <c:showSerName val="0"/>
          <c:showPercent val="0"/>
          <c:showBubbleSize val="0"/>
        </c:dLbls>
        <c:gapWidth val="219"/>
        <c:overlap val="100"/>
        <c:axId val="396201752"/>
        <c:axId val="396202736"/>
      </c:barChart>
      <c:barChart>
        <c:barDir val="col"/>
        <c:grouping val="stacked"/>
        <c:varyColors val="0"/>
        <c:ser>
          <c:idx val="4"/>
          <c:order val="4"/>
          <c:tx>
            <c:strRef>
              <c:f>'3.14. ábra'!$B$13</c:f>
              <c:strCache>
                <c:ptCount val="1"/>
                <c:pt idx="0">
                  <c:v>Napenergia</c:v>
                </c:pt>
              </c:strCache>
            </c:strRef>
          </c:tx>
          <c:spPr>
            <a:solidFill>
              <a:srgbClr val="0A2146"/>
            </a:solidFill>
            <a:ln>
              <a:noFill/>
            </a:ln>
            <a:effectLst/>
          </c:spPr>
          <c:invertIfNegative val="0"/>
          <c:cat>
            <c:numRef>
              <c:f>'3.14. ábra'!$C$9:$G$9</c:f>
              <c:numCache>
                <c:formatCode>m/d/yyyy</c:formatCode>
                <c:ptCount val="5"/>
                <c:pt idx="0">
                  <c:v>44196</c:v>
                </c:pt>
                <c:pt idx="1">
                  <c:v>44286</c:v>
                </c:pt>
                <c:pt idx="2">
                  <c:v>44377</c:v>
                </c:pt>
                <c:pt idx="3">
                  <c:v>44469</c:v>
                </c:pt>
                <c:pt idx="4">
                  <c:v>44561</c:v>
                </c:pt>
              </c:numCache>
            </c:numRef>
          </c:cat>
          <c:val>
            <c:numRef>
              <c:f>'3.14. ábra'!$C$13:$G$13</c:f>
              <c:numCache>
                <c:formatCode>#,##0.00</c:formatCode>
                <c:ptCount val="5"/>
                <c:pt idx="0">
                  <c:v>83.034627389045298</c:v>
                </c:pt>
                <c:pt idx="1">
                  <c:v>93.423107499615398</c:v>
                </c:pt>
                <c:pt idx="2">
                  <c:v>104.997760227855</c:v>
                </c:pt>
                <c:pt idx="3">
                  <c:v>139.12466715074399</c:v>
                </c:pt>
                <c:pt idx="4">
                  <c:v>190.592241957</c:v>
                </c:pt>
              </c:numCache>
            </c:numRef>
          </c:val>
          <c:extLst>
            <c:ext xmlns:c16="http://schemas.microsoft.com/office/drawing/2014/chart" uri="{C3380CC4-5D6E-409C-BE32-E72D297353CC}">
              <c16:uniqueId val="{00000004-9C38-4D2B-9AD7-FD1EB893D438}"/>
            </c:ext>
          </c:extLst>
        </c:ser>
        <c:dLbls>
          <c:showLegendKey val="0"/>
          <c:showVal val="0"/>
          <c:showCatName val="0"/>
          <c:showSerName val="0"/>
          <c:showPercent val="0"/>
          <c:showBubbleSize val="0"/>
        </c:dLbls>
        <c:gapWidth val="219"/>
        <c:overlap val="100"/>
        <c:axId val="921365944"/>
        <c:axId val="921365616"/>
      </c:barChart>
      <c:catAx>
        <c:axId val="396201752"/>
        <c:scaling>
          <c:orientation val="minMax"/>
        </c:scaling>
        <c:delete val="0"/>
        <c:axPos val="b"/>
        <c:numFmt formatCode="m/d/yyyy"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96202736"/>
        <c:crosses val="autoZero"/>
        <c:auto val="0"/>
        <c:lblAlgn val="ctr"/>
        <c:lblOffset val="100"/>
        <c:noMultiLvlLbl val="0"/>
      </c:catAx>
      <c:valAx>
        <c:axId val="396202736"/>
        <c:scaling>
          <c:orientation val="minMax"/>
          <c:max val="250"/>
          <c:min val="0"/>
        </c:scaling>
        <c:delete val="0"/>
        <c:axPos val="l"/>
        <c:majorGridlines>
          <c:spPr>
            <a:ln w="9525" cap="flat" cmpd="sng" algn="ctr">
              <a:solidFill>
                <a:schemeClr val="bg1">
                  <a:lumMod val="75000"/>
                </a:schemeClr>
              </a:solidFill>
              <a:prstDash val="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96201752"/>
        <c:crosses val="autoZero"/>
        <c:crossBetween val="between"/>
        <c:majorUnit val="50"/>
      </c:valAx>
      <c:valAx>
        <c:axId val="921365616"/>
        <c:scaling>
          <c:orientation val="minMax"/>
          <c:max val="25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21365944"/>
        <c:crosses val="max"/>
        <c:crossBetween val="between"/>
      </c:valAx>
      <c:dateAx>
        <c:axId val="921365944"/>
        <c:scaling>
          <c:orientation val="minMax"/>
        </c:scaling>
        <c:delete val="1"/>
        <c:axPos val="b"/>
        <c:numFmt formatCode="m/d/yyyy" sourceLinked="1"/>
        <c:majorTickMark val="out"/>
        <c:minorTickMark val="none"/>
        <c:tickLblPos val="nextTo"/>
        <c:crossAx val="921365616"/>
        <c:crosses val="autoZero"/>
        <c:auto val="1"/>
        <c:lblOffset val="100"/>
        <c:baseTimeUnit val="months"/>
      </c:date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655440511974328"/>
          <c:y val="0.11647482759744218"/>
          <c:w val="0.67838998689227903"/>
          <c:h val="0.83238191747301804"/>
        </c:manualLayout>
      </c:layout>
      <c:barChart>
        <c:barDir val="bar"/>
        <c:grouping val="stacked"/>
        <c:varyColors val="0"/>
        <c:ser>
          <c:idx val="0"/>
          <c:order val="0"/>
          <c:spPr>
            <a:noFill/>
            <a:ln>
              <a:noFill/>
            </a:ln>
            <a:effectLst/>
          </c:spPr>
          <c:invertIfNegative val="0"/>
          <c:cat>
            <c:strLit>
              <c:ptCount val="7"/>
              <c:pt idx="0">
                <c:v>Nagyon alacsony</c:v>
              </c:pt>
              <c:pt idx="1">
                <c:v>Alacsony</c:v>
              </c:pt>
              <c:pt idx="2">
                <c:v>Közepes</c:v>
              </c:pt>
              <c:pt idx="3">
                <c:v>Közepes/magas</c:v>
              </c:pt>
              <c:pt idx="4">
                <c:v>Magas</c:v>
              </c:pt>
              <c:pt idx="5">
                <c:v>Nagyon magas</c:v>
              </c:pt>
              <c:pt idx="6">
                <c:v>N/A</c:v>
              </c:pt>
            </c:strLit>
          </c:cat>
          <c:val>
            <c:numRef>
              <c:f>'2.2. ábra'!$C$38:$H$38</c:f>
              <c:numCache>
                <c:formatCode>General</c:formatCode>
                <c:ptCount val="6"/>
                <c:pt idx="0">
                  <c:v>3.6959457717889705</c:v>
                </c:pt>
                <c:pt idx="1">
                  <c:v>6.2444975863460233</c:v>
                </c:pt>
                <c:pt idx="2">
                  <c:v>8.1402787531450045</c:v>
                </c:pt>
                <c:pt idx="3">
                  <c:v>20.791297319946903</c:v>
                </c:pt>
                <c:pt idx="4">
                  <c:v>3.3918416412226753</c:v>
                </c:pt>
                <c:pt idx="5">
                  <c:v>0.56207555398556597</c:v>
                </c:pt>
              </c:numCache>
            </c:numRef>
          </c:val>
          <c:extLst>
            <c:ext xmlns:c16="http://schemas.microsoft.com/office/drawing/2014/chart" uri="{C3380CC4-5D6E-409C-BE32-E72D297353CC}">
              <c16:uniqueId val="{00000000-1830-41A2-917F-4E370D3C44EC}"/>
            </c:ext>
          </c:extLst>
        </c:ser>
        <c:ser>
          <c:idx val="1"/>
          <c:order val="1"/>
          <c:spPr>
            <a:noFill/>
            <a:ln>
              <a:noFill/>
            </a:ln>
            <a:effectLst/>
          </c:spPr>
          <c:invertIfNegative val="0"/>
          <c:errBars>
            <c:errBarType val="minus"/>
            <c:errValType val="percentage"/>
            <c:noEndCap val="0"/>
            <c:val val="100"/>
            <c:spPr>
              <a:noFill/>
              <a:ln w="9525" cap="flat" cmpd="sng" algn="ctr">
                <a:solidFill>
                  <a:srgbClr val="0C2148"/>
                </a:solidFill>
                <a:round/>
              </a:ln>
              <a:effectLst/>
            </c:spPr>
          </c:errBars>
          <c:cat>
            <c:strLit>
              <c:ptCount val="7"/>
              <c:pt idx="0">
                <c:v>Nagyon alacsony</c:v>
              </c:pt>
              <c:pt idx="1">
                <c:v>Alacsony</c:v>
              </c:pt>
              <c:pt idx="2">
                <c:v>Közepes</c:v>
              </c:pt>
              <c:pt idx="3">
                <c:v>Közepes/magas</c:v>
              </c:pt>
              <c:pt idx="4">
                <c:v>Magas</c:v>
              </c:pt>
              <c:pt idx="5">
                <c:v>Nagyon magas</c:v>
              </c:pt>
              <c:pt idx="6">
                <c:v>N/A</c:v>
              </c:pt>
            </c:strLit>
          </c:cat>
          <c:val>
            <c:numRef>
              <c:f>'2.2. ábra'!$C$39:$H$39</c:f>
              <c:numCache>
                <c:formatCode>General</c:formatCode>
                <c:ptCount val="6"/>
                <c:pt idx="0">
                  <c:v>4.6153343806338096</c:v>
                </c:pt>
                <c:pt idx="1">
                  <c:v>3.6092322111927699</c:v>
                </c:pt>
                <c:pt idx="2">
                  <c:v>2.4159596045280547</c:v>
                </c:pt>
                <c:pt idx="3">
                  <c:v>4.3036872057188456</c:v>
                </c:pt>
                <c:pt idx="4">
                  <c:v>3.8987659028906099</c:v>
                </c:pt>
                <c:pt idx="5">
                  <c:v>0.94417834738683948</c:v>
                </c:pt>
              </c:numCache>
            </c:numRef>
          </c:val>
          <c:extLst>
            <c:ext xmlns:c16="http://schemas.microsoft.com/office/drawing/2014/chart" uri="{C3380CC4-5D6E-409C-BE32-E72D297353CC}">
              <c16:uniqueId val="{00000001-1830-41A2-917F-4E370D3C44EC}"/>
            </c:ext>
          </c:extLst>
        </c:ser>
        <c:ser>
          <c:idx val="2"/>
          <c:order val="2"/>
          <c:spPr>
            <a:solidFill>
              <a:srgbClr val="009EE0"/>
            </a:solidFill>
            <a:ln w="9525">
              <a:solidFill>
                <a:srgbClr val="111D13"/>
              </a:solidFill>
            </a:ln>
            <a:effectLst/>
          </c:spPr>
          <c:invertIfNegative val="0"/>
          <c:cat>
            <c:strLit>
              <c:ptCount val="7"/>
              <c:pt idx="0">
                <c:v>Nagyon alacsony</c:v>
              </c:pt>
              <c:pt idx="1">
                <c:v>Alacsony</c:v>
              </c:pt>
              <c:pt idx="2">
                <c:v>Közepes</c:v>
              </c:pt>
              <c:pt idx="3">
                <c:v>Közepes/magas</c:v>
              </c:pt>
              <c:pt idx="4">
                <c:v>Magas</c:v>
              </c:pt>
              <c:pt idx="5">
                <c:v>Nagyon magas</c:v>
              </c:pt>
              <c:pt idx="6">
                <c:v>N/A</c:v>
              </c:pt>
            </c:strLit>
          </c:cat>
          <c:val>
            <c:numRef>
              <c:f>'2.2. ábra'!$C$40:$H$40</c:f>
              <c:numCache>
                <c:formatCode>General</c:formatCode>
                <c:ptCount val="6"/>
                <c:pt idx="0">
                  <c:v>12.905818431050447</c:v>
                </c:pt>
                <c:pt idx="1">
                  <c:v>1.6786754637195673</c:v>
                </c:pt>
                <c:pt idx="2">
                  <c:v>3.4751050038055649</c:v>
                </c:pt>
                <c:pt idx="3">
                  <c:v>10.459276531207578</c:v>
                </c:pt>
                <c:pt idx="4">
                  <c:v>1.9554644468884357</c:v>
                </c:pt>
                <c:pt idx="5">
                  <c:v>1.9213418488114458</c:v>
                </c:pt>
              </c:numCache>
            </c:numRef>
          </c:val>
          <c:extLst>
            <c:ext xmlns:c16="http://schemas.microsoft.com/office/drawing/2014/chart" uri="{C3380CC4-5D6E-409C-BE32-E72D297353CC}">
              <c16:uniqueId val="{00000002-1830-41A2-917F-4E370D3C44EC}"/>
            </c:ext>
          </c:extLst>
        </c:ser>
        <c:ser>
          <c:idx val="3"/>
          <c:order val="3"/>
          <c:spPr>
            <a:solidFill>
              <a:srgbClr val="009EE0"/>
            </a:solidFill>
            <a:ln w="9525">
              <a:solidFill>
                <a:srgbClr val="111D13"/>
              </a:solidFill>
            </a:ln>
            <a:effectLst/>
          </c:spPr>
          <c:invertIfNegative val="0"/>
          <c:errBars>
            <c:errBarType val="plus"/>
            <c:errValType val="cust"/>
            <c:noEndCap val="0"/>
            <c:plus>
              <c:numRef>
                <c:f>'2.2. ábra'!$C$42:$H$42</c:f>
                <c:numCache>
                  <c:formatCode>General</c:formatCode>
                  <c:ptCount val="6"/>
                  <c:pt idx="0">
                    <c:v>18.775015022217211</c:v>
                  </c:pt>
                  <c:pt idx="1">
                    <c:v>7.6732031271304706</c:v>
                  </c:pt>
                  <c:pt idx="2">
                    <c:v>21.899071232212695</c:v>
                  </c:pt>
                  <c:pt idx="3">
                    <c:v>15.869998156455756</c:v>
                  </c:pt>
                  <c:pt idx="4">
                    <c:v>3.867405432980739</c:v>
                  </c:pt>
                  <c:pt idx="5">
                    <c:v>3.4085941914812139</c:v>
                  </c:pt>
                </c:numCache>
              </c:numRef>
            </c:plus>
            <c:minus>
              <c:numLit>
                <c:formatCode>General</c:formatCode>
                <c:ptCount val="1"/>
                <c:pt idx="0">
                  <c:v>1</c:v>
                </c:pt>
              </c:numLit>
            </c:minus>
            <c:spPr>
              <a:noFill/>
              <a:ln w="9525" cap="flat" cmpd="sng" algn="ctr">
                <a:solidFill>
                  <a:srgbClr val="0C2148"/>
                </a:solidFill>
                <a:round/>
              </a:ln>
              <a:effectLst/>
            </c:spPr>
          </c:errBars>
          <c:cat>
            <c:strLit>
              <c:ptCount val="7"/>
              <c:pt idx="0">
                <c:v>Nagyon alacsony</c:v>
              </c:pt>
              <c:pt idx="1">
                <c:v>Alacsony</c:v>
              </c:pt>
              <c:pt idx="2">
                <c:v>Közepes</c:v>
              </c:pt>
              <c:pt idx="3">
                <c:v>Közepes/magas</c:v>
              </c:pt>
              <c:pt idx="4">
                <c:v>Magas</c:v>
              </c:pt>
              <c:pt idx="5">
                <c:v>Nagyon magas</c:v>
              </c:pt>
              <c:pt idx="6">
                <c:v>N/A</c:v>
              </c:pt>
            </c:strLit>
          </c:cat>
          <c:val>
            <c:numRef>
              <c:f>'2.2. ábra'!$C$41:$H$41</c:f>
              <c:numCache>
                <c:formatCode>General</c:formatCode>
                <c:ptCount val="6"/>
                <c:pt idx="0">
                  <c:v>12.246520222699283</c:v>
                </c:pt>
                <c:pt idx="1">
                  <c:v>4.7796591814539076</c:v>
                </c:pt>
                <c:pt idx="2">
                  <c:v>4.7514360833097404</c:v>
                </c:pt>
                <c:pt idx="3">
                  <c:v>10.473088292570187</c:v>
                </c:pt>
                <c:pt idx="4">
                  <c:v>5.8035102953383193</c:v>
                </c:pt>
                <c:pt idx="5">
                  <c:v>1.9857747092539872</c:v>
                </c:pt>
              </c:numCache>
            </c:numRef>
          </c:val>
          <c:extLst>
            <c:ext xmlns:c16="http://schemas.microsoft.com/office/drawing/2014/chart" uri="{C3380CC4-5D6E-409C-BE32-E72D297353CC}">
              <c16:uniqueId val="{00000003-1830-41A2-917F-4E370D3C44EC}"/>
            </c:ext>
          </c:extLst>
        </c:ser>
        <c:ser>
          <c:idx val="4"/>
          <c:order val="4"/>
          <c:spPr>
            <a:noFill/>
            <a:ln>
              <a:noFill/>
            </a:ln>
            <a:effectLst/>
          </c:spPr>
          <c:invertIfNegative val="0"/>
          <c:cat>
            <c:strLit>
              <c:ptCount val="7"/>
              <c:pt idx="0">
                <c:v>Nagyon alacsony</c:v>
              </c:pt>
              <c:pt idx="1">
                <c:v>Alacsony</c:v>
              </c:pt>
              <c:pt idx="2">
                <c:v>Közepes</c:v>
              </c:pt>
              <c:pt idx="3">
                <c:v>Közepes/magas</c:v>
              </c:pt>
              <c:pt idx="4">
                <c:v>Magas</c:v>
              </c:pt>
              <c:pt idx="5">
                <c:v>Nagyon magas</c:v>
              </c:pt>
              <c:pt idx="6">
                <c:v>N/A</c:v>
              </c:pt>
            </c:strLit>
          </c:cat>
          <c:val>
            <c:numRef>
              <c:f>'2.2. ábra'!$C$42:$H$42</c:f>
              <c:numCache>
                <c:formatCode>General</c:formatCode>
                <c:ptCount val="6"/>
                <c:pt idx="0">
                  <c:v>18.775015022217211</c:v>
                </c:pt>
                <c:pt idx="1">
                  <c:v>7.6732031271304706</c:v>
                </c:pt>
                <c:pt idx="2">
                  <c:v>21.899071232212695</c:v>
                </c:pt>
                <c:pt idx="3">
                  <c:v>15.869998156455756</c:v>
                </c:pt>
                <c:pt idx="4">
                  <c:v>3.867405432980739</c:v>
                </c:pt>
                <c:pt idx="5">
                  <c:v>3.4085941914812139</c:v>
                </c:pt>
              </c:numCache>
            </c:numRef>
          </c:val>
          <c:extLst>
            <c:ext xmlns:c16="http://schemas.microsoft.com/office/drawing/2014/chart" uri="{C3380CC4-5D6E-409C-BE32-E72D297353CC}">
              <c16:uniqueId val="{00000004-1830-41A2-917F-4E370D3C44EC}"/>
            </c:ext>
          </c:extLst>
        </c:ser>
        <c:dLbls>
          <c:showLegendKey val="0"/>
          <c:showVal val="0"/>
          <c:showCatName val="0"/>
          <c:showSerName val="0"/>
          <c:showPercent val="0"/>
          <c:showBubbleSize val="0"/>
        </c:dLbls>
        <c:gapWidth val="150"/>
        <c:overlap val="100"/>
        <c:axId val="850777888"/>
        <c:axId val="850779200"/>
      </c:barChart>
      <c:catAx>
        <c:axId val="850777888"/>
        <c:scaling>
          <c:orientation val="maxMin"/>
        </c:scaling>
        <c:delete val="0"/>
        <c:axPos val="l"/>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50779200"/>
        <c:crosses val="autoZero"/>
        <c:auto val="1"/>
        <c:lblAlgn val="ctr"/>
        <c:lblOffset val="100"/>
        <c:noMultiLvlLbl val="0"/>
      </c:catAx>
      <c:valAx>
        <c:axId val="850779200"/>
        <c:scaling>
          <c:orientation val="minMax"/>
          <c:max val="100"/>
          <c:min val="0"/>
        </c:scaling>
        <c:delete val="0"/>
        <c:axPos val="t"/>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50777888"/>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54489783233694E-2"/>
          <c:y val="0.12435478932180272"/>
          <c:w val="0.82901485411068365"/>
          <c:h val="0.66457470005845731"/>
        </c:manualLayout>
      </c:layout>
      <c:barChart>
        <c:barDir val="col"/>
        <c:grouping val="stacked"/>
        <c:varyColors val="0"/>
        <c:ser>
          <c:idx val="2"/>
          <c:order val="0"/>
          <c:tx>
            <c:strRef>
              <c:f>'3.14. ábra'!$A$13</c:f>
              <c:strCache>
                <c:ptCount val="1"/>
                <c:pt idx="0">
                  <c:v>Solar energy</c:v>
                </c:pt>
              </c:strCache>
            </c:strRef>
          </c:tx>
          <c:spPr>
            <a:solidFill>
              <a:srgbClr val="0A2146"/>
            </a:solidFill>
            <a:ln>
              <a:noFill/>
            </a:ln>
            <a:effectLst/>
          </c:spPr>
          <c:invertIfNegative val="0"/>
          <c:cat>
            <c:numRef>
              <c:f>'3.14. ábra'!$C$9:$G$9</c:f>
              <c:numCache>
                <c:formatCode>m/d/yyyy</c:formatCode>
                <c:ptCount val="5"/>
                <c:pt idx="0">
                  <c:v>44196</c:v>
                </c:pt>
                <c:pt idx="1">
                  <c:v>44286</c:v>
                </c:pt>
                <c:pt idx="2">
                  <c:v>44377</c:v>
                </c:pt>
                <c:pt idx="3">
                  <c:v>44469</c:v>
                </c:pt>
                <c:pt idx="4">
                  <c:v>44561</c:v>
                </c:pt>
              </c:numCache>
            </c:numRef>
          </c:cat>
          <c:val>
            <c:numRef>
              <c:f>'3.14. ábra'!$C$14:$G$14</c:f>
              <c:numCache>
                <c:formatCode>#,##0.00</c:formatCode>
                <c:ptCount val="5"/>
                <c:pt idx="0">
                  <c:v>83.034627389045298</c:v>
                </c:pt>
                <c:pt idx="1">
                  <c:v>93.423107499615398</c:v>
                </c:pt>
                <c:pt idx="2">
                  <c:v>104.997760227855</c:v>
                </c:pt>
                <c:pt idx="3">
                  <c:v>139.12466715074399</c:v>
                </c:pt>
                <c:pt idx="4">
                  <c:v>190.592241957</c:v>
                </c:pt>
              </c:numCache>
            </c:numRef>
          </c:val>
          <c:extLst>
            <c:ext xmlns:c16="http://schemas.microsoft.com/office/drawing/2014/chart" uri="{C3380CC4-5D6E-409C-BE32-E72D297353CC}">
              <c16:uniqueId val="{00000000-6CA1-4373-8C81-8E6700146C65}"/>
            </c:ext>
          </c:extLst>
        </c:ser>
        <c:ser>
          <c:idx val="1"/>
          <c:order val="1"/>
          <c:tx>
            <c:strRef>
              <c:f>'3.14. ábra'!$A$11</c:f>
              <c:strCache>
                <c:ptCount val="1"/>
                <c:pt idx="0">
                  <c:v>Geotermal energy</c:v>
                </c:pt>
              </c:strCache>
            </c:strRef>
          </c:tx>
          <c:spPr>
            <a:solidFill>
              <a:srgbClr val="219BD2"/>
            </a:solidFill>
            <a:ln>
              <a:noFill/>
            </a:ln>
            <a:effectLst/>
          </c:spPr>
          <c:invertIfNegative val="0"/>
          <c:cat>
            <c:numRef>
              <c:f>'3.14. ábra'!$C$9:$G$9</c:f>
              <c:numCache>
                <c:formatCode>m/d/yyyy</c:formatCode>
                <c:ptCount val="5"/>
                <c:pt idx="0">
                  <c:v>44196</c:v>
                </c:pt>
                <c:pt idx="1">
                  <c:v>44286</c:v>
                </c:pt>
                <c:pt idx="2">
                  <c:v>44377</c:v>
                </c:pt>
                <c:pt idx="3">
                  <c:v>44469</c:v>
                </c:pt>
                <c:pt idx="4">
                  <c:v>44561</c:v>
                </c:pt>
              </c:numCache>
            </c:numRef>
          </c:cat>
          <c:val>
            <c:numRef>
              <c:f>'3.14. ábra'!$C$11:$G$11</c:f>
              <c:numCache>
                <c:formatCode>#,##0.00</c:formatCode>
                <c:ptCount val="5"/>
                <c:pt idx="1">
                  <c:v>7.4115242222600006</c:v>
                </c:pt>
                <c:pt idx="2">
                  <c:v>12.5420632546</c:v>
                </c:pt>
                <c:pt idx="3">
                  <c:v>12.6002310144</c:v>
                </c:pt>
                <c:pt idx="4">
                  <c:v>17.598172229999999</c:v>
                </c:pt>
              </c:numCache>
            </c:numRef>
          </c:val>
          <c:extLst>
            <c:ext xmlns:c16="http://schemas.microsoft.com/office/drawing/2014/chart" uri="{C3380CC4-5D6E-409C-BE32-E72D297353CC}">
              <c16:uniqueId val="{00000001-6CA1-4373-8C81-8E6700146C65}"/>
            </c:ext>
          </c:extLst>
        </c:ser>
        <c:ser>
          <c:idx val="0"/>
          <c:order val="2"/>
          <c:tx>
            <c:strRef>
              <c:f>'3.14. ábra'!$A$10</c:f>
              <c:strCache>
                <c:ptCount val="1"/>
                <c:pt idx="0">
                  <c:v>Biomass </c:v>
                </c:pt>
              </c:strCache>
            </c:strRef>
          </c:tx>
          <c:spPr>
            <a:solidFill>
              <a:srgbClr val="D9111A"/>
            </a:solidFill>
            <a:ln>
              <a:noFill/>
            </a:ln>
            <a:effectLst/>
          </c:spPr>
          <c:invertIfNegative val="0"/>
          <c:cat>
            <c:numRef>
              <c:f>'3.14. ábra'!$C$9:$G$9</c:f>
              <c:numCache>
                <c:formatCode>m/d/yyyy</c:formatCode>
                <c:ptCount val="5"/>
                <c:pt idx="0">
                  <c:v>44196</c:v>
                </c:pt>
                <c:pt idx="1">
                  <c:v>44286</c:v>
                </c:pt>
                <c:pt idx="2">
                  <c:v>44377</c:v>
                </c:pt>
                <c:pt idx="3">
                  <c:v>44469</c:v>
                </c:pt>
                <c:pt idx="4">
                  <c:v>44561</c:v>
                </c:pt>
              </c:numCache>
            </c:numRef>
          </c:cat>
          <c:val>
            <c:numRef>
              <c:f>'3.14. ábra'!$C$10:$G$10</c:f>
              <c:numCache>
                <c:formatCode>#,##0.00</c:formatCode>
                <c:ptCount val="5"/>
                <c:pt idx="1">
                  <c:v>4.1701807149999999</c:v>
                </c:pt>
                <c:pt idx="2">
                  <c:v>5.6401448719999996</c:v>
                </c:pt>
                <c:pt idx="3">
                  <c:v>6.0378637619999997</c:v>
                </c:pt>
                <c:pt idx="4">
                  <c:v>6.0460802039999999</c:v>
                </c:pt>
              </c:numCache>
            </c:numRef>
          </c:val>
          <c:extLst>
            <c:ext xmlns:c16="http://schemas.microsoft.com/office/drawing/2014/chart" uri="{C3380CC4-5D6E-409C-BE32-E72D297353CC}">
              <c16:uniqueId val="{00000002-6CA1-4373-8C81-8E6700146C65}"/>
            </c:ext>
          </c:extLst>
        </c:ser>
        <c:ser>
          <c:idx val="3"/>
          <c:order val="3"/>
          <c:tx>
            <c:strRef>
              <c:f>'3.14. ábra'!$A$12</c:f>
              <c:strCache>
                <c:ptCount val="1"/>
                <c:pt idx="0">
                  <c:v>Hydropower</c:v>
                </c:pt>
              </c:strCache>
            </c:strRef>
          </c:tx>
          <c:spPr>
            <a:solidFill>
              <a:srgbClr val="339999"/>
            </a:solidFill>
            <a:ln>
              <a:noFill/>
            </a:ln>
            <a:effectLst/>
          </c:spPr>
          <c:invertIfNegative val="0"/>
          <c:cat>
            <c:numRef>
              <c:f>'3.14. ábra'!$C$9:$G$9</c:f>
              <c:numCache>
                <c:formatCode>m/d/yyyy</c:formatCode>
                <c:ptCount val="5"/>
                <c:pt idx="0">
                  <c:v>44196</c:v>
                </c:pt>
                <c:pt idx="1">
                  <c:v>44286</c:v>
                </c:pt>
                <c:pt idx="2">
                  <c:v>44377</c:v>
                </c:pt>
                <c:pt idx="3">
                  <c:v>44469</c:v>
                </c:pt>
                <c:pt idx="4">
                  <c:v>44561</c:v>
                </c:pt>
              </c:numCache>
            </c:numRef>
          </c:cat>
          <c:val>
            <c:numRef>
              <c:f>'3.14. ábra'!$C$12:$G$12</c:f>
              <c:numCache>
                <c:formatCode>#,##0.00</c:formatCode>
                <c:ptCount val="5"/>
                <c:pt idx="2">
                  <c:v>9.7440985558917004E-2</c:v>
                </c:pt>
                <c:pt idx="3">
                  <c:v>1.023426993</c:v>
                </c:pt>
                <c:pt idx="4">
                  <c:v>0.97420955300000001</c:v>
                </c:pt>
              </c:numCache>
            </c:numRef>
          </c:val>
          <c:extLst>
            <c:ext xmlns:c16="http://schemas.microsoft.com/office/drawing/2014/chart" uri="{C3380CC4-5D6E-409C-BE32-E72D297353CC}">
              <c16:uniqueId val="{00000003-6CA1-4373-8C81-8E6700146C65}"/>
            </c:ext>
          </c:extLst>
        </c:ser>
        <c:dLbls>
          <c:showLegendKey val="0"/>
          <c:showVal val="0"/>
          <c:showCatName val="0"/>
          <c:showSerName val="0"/>
          <c:showPercent val="0"/>
          <c:showBubbleSize val="0"/>
        </c:dLbls>
        <c:gapWidth val="219"/>
        <c:overlap val="100"/>
        <c:axId val="396201752"/>
        <c:axId val="396202736"/>
      </c:barChart>
      <c:barChart>
        <c:barDir val="col"/>
        <c:grouping val="stacked"/>
        <c:varyColors val="0"/>
        <c:ser>
          <c:idx val="4"/>
          <c:order val="4"/>
          <c:tx>
            <c:strRef>
              <c:f>'3.14. ábra'!$A$13</c:f>
              <c:strCache>
                <c:ptCount val="1"/>
                <c:pt idx="0">
                  <c:v>Solar energy</c:v>
                </c:pt>
              </c:strCache>
            </c:strRef>
          </c:tx>
          <c:spPr>
            <a:solidFill>
              <a:srgbClr val="0A2146"/>
            </a:solidFill>
            <a:ln>
              <a:noFill/>
            </a:ln>
            <a:effectLst/>
          </c:spPr>
          <c:invertIfNegative val="0"/>
          <c:cat>
            <c:numRef>
              <c:f>'3.14. ábra'!$C$9:$G$9</c:f>
              <c:numCache>
                <c:formatCode>m/d/yyyy</c:formatCode>
                <c:ptCount val="5"/>
                <c:pt idx="0">
                  <c:v>44196</c:v>
                </c:pt>
                <c:pt idx="1">
                  <c:v>44286</c:v>
                </c:pt>
                <c:pt idx="2">
                  <c:v>44377</c:v>
                </c:pt>
                <c:pt idx="3">
                  <c:v>44469</c:v>
                </c:pt>
                <c:pt idx="4">
                  <c:v>44561</c:v>
                </c:pt>
              </c:numCache>
            </c:numRef>
          </c:cat>
          <c:val>
            <c:numRef>
              <c:f>'3.14. ábra'!$C$13:$G$13</c:f>
              <c:numCache>
                <c:formatCode>#,##0.00</c:formatCode>
                <c:ptCount val="5"/>
                <c:pt idx="0">
                  <c:v>83.034627389045298</c:v>
                </c:pt>
                <c:pt idx="1">
                  <c:v>93.423107499615398</c:v>
                </c:pt>
                <c:pt idx="2">
                  <c:v>104.997760227855</c:v>
                </c:pt>
                <c:pt idx="3">
                  <c:v>139.12466715074399</c:v>
                </c:pt>
                <c:pt idx="4">
                  <c:v>190.592241957</c:v>
                </c:pt>
              </c:numCache>
            </c:numRef>
          </c:val>
          <c:extLst>
            <c:ext xmlns:c16="http://schemas.microsoft.com/office/drawing/2014/chart" uri="{C3380CC4-5D6E-409C-BE32-E72D297353CC}">
              <c16:uniqueId val="{00000004-6CA1-4373-8C81-8E6700146C65}"/>
            </c:ext>
          </c:extLst>
        </c:ser>
        <c:dLbls>
          <c:showLegendKey val="0"/>
          <c:showVal val="0"/>
          <c:showCatName val="0"/>
          <c:showSerName val="0"/>
          <c:showPercent val="0"/>
          <c:showBubbleSize val="0"/>
        </c:dLbls>
        <c:gapWidth val="219"/>
        <c:overlap val="100"/>
        <c:axId val="921365944"/>
        <c:axId val="921365616"/>
      </c:barChart>
      <c:catAx>
        <c:axId val="396201752"/>
        <c:scaling>
          <c:orientation val="minMax"/>
        </c:scaling>
        <c:delete val="0"/>
        <c:axPos val="b"/>
        <c:numFmt formatCode="m/d/yyyy"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96202736"/>
        <c:crosses val="autoZero"/>
        <c:auto val="0"/>
        <c:lblAlgn val="ctr"/>
        <c:lblOffset val="100"/>
        <c:noMultiLvlLbl val="0"/>
      </c:catAx>
      <c:valAx>
        <c:axId val="396202736"/>
        <c:scaling>
          <c:orientation val="minMax"/>
          <c:max val="250"/>
          <c:min val="0"/>
        </c:scaling>
        <c:delete val="0"/>
        <c:axPos val="l"/>
        <c:majorGridlines>
          <c:spPr>
            <a:ln w="9525" cap="flat" cmpd="sng" algn="ctr">
              <a:solidFill>
                <a:schemeClr val="bg1">
                  <a:lumMod val="75000"/>
                </a:schemeClr>
              </a:solidFill>
              <a:prstDash val="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96201752"/>
        <c:crosses val="autoZero"/>
        <c:crossBetween val="between"/>
        <c:majorUnit val="50"/>
      </c:valAx>
      <c:valAx>
        <c:axId val="921365616"/>
        <c:scaling>
          <c:orientation val="minMax"/>
          <c:max val="25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21365944"/>
        <c:crosses val="max"/>
        <c:crossBetween val="between"/>
      </c:valAx>
      <c:dateAx>
        <c:axId val="921365944"/>
        <c:scaling>
          <c:orientation val="minMax"/>
        </c:scaling>
        <c:delete val="1"/>
        <c:axPos val="b"/>
        <c:numFmt formatCode="m/d/yyyy" sourceLinked="1"/>
        <c:majorTickMark val="out"/>
        <c:minorTickMark val="none"/>
        <c:tickLblPos val="nextTo"/>
        <c:crossAx val="921365616"/>
        <c:crosses val="autoZero"/>
        <c:auto val="1"/>
        <c:lblOffset val="100"/>
        <c:baseTimeUnit val="months"/>
      </c:date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12729658792652"/>
          <c:y val="7.4548702245552628E-2"/>
          <c:w val="0.80676159230096234"/>
          <c:h val="0.8326195683872849"/>
        </c:manualLayout>
      </c:layout>
      <c:barChart>
        <c:barDir val="col"/>
        <c:grouping val="clustered"/>
        <c:varyColors val="0"/>
        <c:ser>
          <c:idx val="2"/>
          <c:order val="1"/>
          <c:spPr>
            <a:solidFill>
              <a:srgbClr val="3399FF"/>
            </a:solidFill>
            <a:ln>
              <a:noFill/>
            </a:ln>
            <a:effectLst/>
          </c:spPr>
          <c:invertIfNegative val="0"/>
          <c:dLbls>
            <c:delete val="1"/>
          </c:dLbls>
          <c:cat>
            <c:numRef>
              <c:f>'3.15. ábra'!$A$15:$A$24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'3.15. ábra'!$C$15:$C$24</c:f>
              <c:numCache>
                <c:formatCode>General</c:formatCode>
                <c:ptCount val="10"/>
                <c:pt idx="0">
                  <c:v>9</c:v>
                </c:pt>
                <c:pt idx="1">
                  <c:v>90</c:v>
                </c:pt>
                <c:pt idx="2">
                  <c:v>110</c:v>
                </c:pt>
                <c:pt idx="3">
                  <c:v>145</c:v>
                </c:pt>
                <c:pt idx="4">
                  <c:v>204</c:v>
                </c:pt>
                <c:pt idx="5">
                  <c:v>405</c:v>
                </c:pt>
                <c:pt idx="6">
                  <c:v>1153</c:v>
                </c:pt>
                <c:pt idx="7">
                  <c:v>2460</c:v>
                </c:pt>
                <c:pt idx="8">
                  <c:v>3696</c:v>
                </c:pt>
                <c:pt idx="9">
                  <c:v>6101</c:v>
                </c:pt>
              </c:numCache>
            </c:numRef>
          </c:val>
          <c:extLst>
            <c:ext xmlns:c16="http://schemas.microsoft.com/office/drawing/2014/chart" uri="{C3380CC4-5D6E-409C-BE32-E72D297353CC}">
              <c16:uniqueId val="{00000000-4467-42BB-A3E9-224C57EDC726}"/>
            </c:ext>
          </c:extLst>
        </c:ser>
        <c:dLbls>
          <c:showLegendKey val="0"/>
          <c:showVal val="1"/>
          <c:showCatName val="0"/>
          <c:showSerName val="0"/>
          <c:showPercent val="0"/>
          <c:showBubbleSize val="0"/>
        </c:dLbls>
        <c:gapWidth val="219"/>
        <c:overlap val="-27"/>
        <c:axId val="565255736"/>
        <c:axId val="565256392"/>
      </c:barChart>
      <c:barChart>
        <c:barDir val="col"/>
        <c:grouping val="clustered"/>
        <c:varyColors val="0"/>
        <c:ser>
          <c:idx val="1"/>
          <c:order val="0"/>
          <c:spPr>
            <a:solidFill>
              <a:srgbClr val="009EE0"/>
            </a:solidFill>
            <a:ln>
              <a:noFill/>
            </a:ln>
            <a:effectLst/>
          </c:spPr>
          <c:invertIfNegative val="0"/>
          <c:dLbls>
            <c:delete val="1"/>
          </c:dLbls>
          <c:cat>
            <c:numRef>
              <c:f>'3.15. ábra'!$A$15:$A$24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'3.15. ábra'!$B$15:$B$24</c:f>
              <c:numCache>
                <c:formatCode>General</c:formatCode>
                <c:ptCount val="10"/>
                <c:pt idx="0">
                  <c:v>9</c:v>
                </c:pt>
                <c:pt idx="1">
                  <c:v>90</c:v>
                </c:pt>
                <c:pt idx="2">
                  <c:v>110</c:v>
                </c:pt>
                <c:pt idx="3">
                  <c:v>145</c:v>
                </c:pt>
                <c:pt idx="4">
                  <c:v>204</c:v>
                </c:pt>
                <c:pt idx="5">
                  <c:v>405</c:v>
                </c:pt>
                <c:pt idx="6">
                  <c:v>1153</c:v>
                </c:pt>
                <c:pt idx="7">
                  <c:v>2460</c:v>
                </c:pt>
                <c:pt idx="8">
                  <c:v>3696</c:v>
                </c:pt>
                <c:pt idx="9">
                  <c:v>6101</c:v>
                </c:pt>
              </c:numCache>
            </c:numRef>
          </c:val>
          <c:extLst>
            <c:ext xmlns:c16="http://schemas.microsoft.com/office/drawing/2014/chart" uri="{C3380CC4-5D6E-409C-BE32-E72D297353CC}">
              <c16:uniqueId val="{00000001-4467-42BB-A3E9-224C57EDC726}"/>
            </c:ext>
          </c:extLst>
        </c:ser>
        <c:dLbls>
          <c:showLegendKey val="0"/>
          <c:showVal val="1"/>
          <c:showCatName val="0"/>
          <c:showSerName val="0"/>
          <c:showPercent val="0"/>
          <c:showBubbleSize val="0"/>
        </c:dLbls>
        <c:gapWidth val="219"/>
        <c:overlap val="-27"/>
        <c:axId val="550337680"/>
        <c:axId val="550340304"/>
      </c:barChart>
      <c:catAx>
        <c:axId val="565255736"/>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mn-cs"/>
              </a:defRPr>
            </a:pPr>
            <a:endParaRPr lang="hu-HU"/>
          </a:p>
        </c:txPr>
        <c:crossAx val="565256392"/>
        <c:crosses val="autoZero"/>
        <c:auto val="1"/>
        <c:lblAlgn val="ctr"/>
        <c:lblOffset val="100"/>
        <c:noMultiLvlLbl val="0"/>
      </c:catAx>
      <c:valAx>
        <c:axId val="565256392"/>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solidFill>
                      <a:sysClr val="windowText" lastClr="000000"/>
                    </a:solidFill>
                  </a:rPr>
                  <a:t>darab</a:t>
                </a:r>
              </a:p>
            </c:rich>
          </c:tx>
          <c:layout>
            <c:manualLayout>
              <c:xMode val="edge"/>
              <c:yMode val="edge"/>
              <c:x val="0.10833333333333332"/>
              <c:y val="4.4695975503062117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6350" cmpd="sng">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mn-cs"/>
              </a:defRPr>
            </a:pPr>
            <a:endParaRPr lang="hu-HU"/>
          </a:p>
        </c:txPr>
        <c:crossAx val="565255736"/>
        <c:crosses val="autoZero"/>
        <c:crossBetween val="between"/>
      </c:valAx>
      <c:valAx>
        <c:axId val="550340304"/>
        <c:scaling>
          <c:orientation val="minMax"/>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da</a:t>
                </a:r>
                <a:r>
                  <a:rPr lang="hu-HU">
                    <a:solidFill>
                      <a:sysClr val="windowText" lastClr="000000"/>
                    </a:solidFill>
                  </a:rPr>
                  <a:t>rab</a:t>
                </a:r>
                <a:endParaRPr lang="en-US">
                  <a:solidFill>
                    <a:sysClr val="windowText" lastClr="000000"/>
                  </a:solidFill>
                </a:endParaRPr>
              </a:p>
            </c:rich>
          </c:tx>
          <c:layout>
            <c:manualLayout>
              <c:xMode val="edge"/>
              <c:yMode val="edge"/>
              <c:x val="0.82744444444444443"/>
              <c:y val="1.9579323417906092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550337680"/>
        <c:crosses val="max"/>
        <c:crossBetween val="between"/>
      </c:valAx>
      <c:catAx>
        <c:axId val="550337680"/>
        <c:scaling>
          <c:orientation val="minMax"/>
        </c:scaling>
        <c:delete val="1"/>
        <c:axPos val="b"/>
        <c:numFmt formatCode="General" sourceLinked="1"/>
        <c:majorTickMark val="out"/>
        <c:minorTickMark val="none"/>
        <c:tickLblPos val="nextTo"/>
        <c:crossAx val="55034030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12729658792652"/>
          <c:y val="7.4548702245552628E-2"/>
          <c:w val="0.80676159230096234"/>
          <c:h val="0.8326195683872849"/>
        </c:manualLayout>
      </c:layout>
      <c:barChart>
        <c:barDir val="col"/>
        <c:grouping val="clustered"/>
        <c:varyColors val="0"/>
        <c:ser>
          <c:idx val="2"/>
          <c:order val="1"/>
          <c:spPr>
            <a:solidFill>
              <a:srgbClr val="3399FF"/>
            </a:solidFill>
            <a:ln>
              <a:noFill/>
            </a:ln>
            <a:effectLst/>
          </c:spPr>
          <c:invertIfNegative val="0"/>
          <c:dLbls>
            <c:delete val="1"/>
          </c:dLbls>
          <c:cat>
            <c:numRef>
              <c:f>'3.15. ábra'!$A$15:$A$24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'3.15. ábra'!$C$15:$C$24</c:f>
              <c:numCache>
                <c:formatCode>General</c:formatCode>
                <c:ptCount val="10"/>
                <c:pt idx="0">
                  <c:v>9</c:v>
                </c:pt>
                <c:pt idx="1">
                  <c:v>90</c:v>
                </c:pt>
                <c:pt idx="2">
                  <c:v>110</c:v>
                </c:pt>
                <c:pt idx="3">
                  <c:v>145</c:v>
                </c:pt>
                <c:pt idx="4">
                  <c:v>204</c:v>
                </c:pt>
                <c:pt idx="5">
                  <c:v>405</c:v>
                </c:pt>
                <c:pt idx="6">
                  <c:v>1153</c:v>
                </c:pt>
                <c:pt idx="7">
                  <c:v>2460</c:v>
                </c:pt>
                <c:pt idx="8">
                  <c:v>3696</c:v>
                </c:pt>
                <c:pt idx="9">
                  <c:v>6101</c:v>
                </c:pt>
              </c:numCache>
            </c:numRef>
          </c:val>
          <c:extLst>
            <c:ext xmlns:c16="http://schemas.microsoft.com/office/drawing/2014/chart" uri="{C3380CC4-5D6E-409C-BE32-E72D297353CC}">
              <c16:uniqueId val="{00000000-5138-47AC-86F3-2F57BB775448}"/>
            </c:ext>
          </c:extLst>
        </c:ser>
        <c:dLbls>
          <c:showLegendKey val="0"/>
          <c:showVal val="1"/>
          <c:showCatName val="0"/>
          <c:showSerName val="0"/>
          <c:showPercent val="0"/>
          <c:showBubbleSize val="0"/>
        </c:dLbls>
        <c:gapWidth val="219"/>
        <c:overlap val="-27"/>
        <c:axId val="565255736"/>
        <c:axId val="565256392"/>
      </c:barChart>
      <c:barChart>
        <c:barDir val="col"/>
        <c:grouping val="clustered"/>
        <c:varyColors val="0"/>
        <c:ser>
          <c:idx val="1"/>
          <c:order val="0"/>
          <c:spPr>
            <a:solidFill>
              <a:srgbClr val="009EE0"/>
            </a:solidFill>
            <a:ln>
              <a:noFill/>
            </a:ln>
            <a:effectLst/>
          </c:spPr>
          <c:invertIfNegative val="0"/>
          <c:dLbls>
            <c:delete val="1"/>
          </c:dLbls>
          <c:cat>
            <c:numRef>
              <c:f>'3.15. ábra'!$A$15:$A$24</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'3.15. ábra'!$B$15:$B$24</c:f>
              <c:numCache>
                <c:formatCode>General</c:formatCode>
                <c:ptCount val="10"/>
                <c:pt idx="0">
                  <c:v>9</c:v>
                </c:pt>
                <c:pt idx="1">
                  <c:v>90</c:v>
                </c:pt>
                <c:pt idx="2">
                  <c:v>110</c:v>
                </c:pt>
                <c:pt idx="3">
                  <c:v>145</c:v>
                </c:pt>
                <c:pt idx="4">
                  <c:v>204</c:v>
                </c:pt>
                <c:pt idx="5">
                  <c:v>405</c:v>
                </c:pt>
                <c:pt idx="6">
                  <c:v>1153</c:v>
                </c:pt>
                <c:pt idx="7">
                  <c:v>2460</c:v>
                </c:pt>
                <c:pt idx="8">
                  <c:v>3696</c:v>
                </c:pt>
                <c:pt idx="9">
                  <c:v>6101</c:v>
                </c:pt>
              </c:numCache>
            </c:numRef>
          </c:val>
          <c:extLst>
            <c:ext xmlns:c16="http://schemas.microsoft.com/office/drawing/2014/chart" uri="{C3380CC4-5D6E-409C-BE32-E72D297353CC}">
              <c16:uniqueId val="{00000001-5138-47AC-86F3-2F57BB775448}"/>
            </c:ext>
          </c:extLst>
        </c:ser>
        <c:dLbls>
          <c:showLegendKey val="0"/>
          <c:showVal val="1"/>
          <c:showCatName val="0"/>
          <c:showSerName val="0"/>
          <c:showPercent val="0"/>
          <c:showBubbleSize val="0"/>
        </c:dLbls>
        <c:gapWidth val="219"/>
        <c:overlap val="-27"/>
        <c:axId val="550337680"/>
        <c:axId val="550340304"/>
      </c:barChart>
      <c:catAx>
        <c:axId val="565255736"/>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mn-cs"/>
              </a:defRPr>
            </a:pPr>
            <a:endParaRPr lang="hu-HU"/>
          </a:p>
        </c:txPr>
        <c:crossAx val="565256392"/>
        <c:crosses val="autoZero"/>
        <c:auto val="1"/>
        <c:lblAlgn val="ctr"/>
        <c:lblOffset val="100"/>
        <c:noMultiLvlLbl val="0"/>
      </c:catAx>
      <c:valAx>
        <c:axId val="565256392"/>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solidFill>
                      <a:sysClr val="windowText" lastClr="000000"/>
                    </a:solidFill>
                  </a:rPr>
                  <a:t>pieces</a:t>
                </a:r>
              </a:p>
            </c:rich>
          </c:tx>
          <c:layout>
            <c:manualLayout>
              <c:xMode val="edge"/>
              <c:yMode val="edge"/>
              <c:x val="0.10833333333333332"/>
              <c:y val="4.4695975503062117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6350" cmpd="sng">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mn-cs"/>
              </a:defRPr>
            </a:pPr>
            <a:endParaRPr lang="hu-HU"/>
          </a:p>
        </c:txPr>
        <c:crossAx val="565255736"/>
        <c:crosses val="autoZero"/>
        <c:crossBetween val="between"/>
      </c:valAx>
      <c:valAx>
        <c:axId val="550340304"/>
        <c:scaling>
          <c:orientation val="minMax"/>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solidFill>
                      <a:sysClr val="windowText" lastClr="000000"/>
                    </a:solidFill>
                  </a:rPr>
                  <a:t>pieces</a:t>
                </a:r>
                <a:endParaRPr lang="en-US">
                  <a:solidFill>
                    <a:sysClr val="windowText" lastClr="000000"/>
                  </a:solidFill>
                </a:endParaRPr>
              </a:p>
            </c:rich>
          </c:tx>
          <c:layout>
            <c:manualLayout>
              <c:xMode val="edge"/>
              <c:yMode val="edge"/>
              <c:x val="0.82744444444444443"/>
              <c:y val="1.9579323417906092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550337680"/>
        <c:crosses val="max"/>
        <c:crossBetween val="between"/>
      </c:valAx>
      <c:catAx>
        <c:axId val="550337680"/>
        <c:scaling>
          <c:orientation val="minMax"/>
        </c:scaling>
        <c:delete val="1"/>
        <c:axPos val="b"/>
        <c:numFmt formatCode="General" sourceLinked="1"/>
        <c:majorTickMark val="out"/>
        <c:minorTickMark val="none"/>
        <c:tickLblPos val="nextTo"/>
        <c:crossAx val="55034030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851508605672081E-2"/>
          <c:y val="0.13204684437883651"/>
          <c:w val="0.85471191322323647"/>
          <c:h val="0.61916730102245043"/>
        </c:manualLayout>
      </c:layout>
      <c:barChart>
        <c:barDir val="col"/>
        <c:grouping val="stacked"/>
        <c:varyColors val="0"/>
        <c:ser>
          <c:idx val="3"/>
          <c:order val="3"/>
          <c:tx>
            <c:strRef>
              <c:f>'3.16. ábra'!$R$14</c:f>
              <c:strCache>
                <c:ptCount val="1"/>
                <c:pt idx="0">
                  <c:v>Járműhasználat költsége</c:v>
                </c:pt>
              </c:strCache>
            </c:strRef>
          </c:tx>
          <c:spPr>
            <a:solidFill>
              <a:schemeClr val="accent4"/>
            </a:solidFill>
            <a:ln>
              <a:noFill/>
            </a:ln>
            <a:effectLst/>
          </c:spPr>
          <c:invertIfNegative val="0"/>
          <c:cat>
            <c:strRef>
              <c:f>'3.16. ábra'!$E$13:$E$18</c:f>
              <c:strCache>
                <c:ptCount val="6"/>
                <c:pt idx="0">
                  <c:v>Hagyományos</c:v>
                </c:pt>
                <c:pt idx="1">
                  <c:v>Tölthető hibrid</c:v>
                </c:pt>
                <c:pt idx="2">
                  <c:v>Elektromos</c:v>
                </c:pt>
                <c:pt idx="3">
                  <c:v>Hagyományos</c:v>
                </c:pt>
                <c:pt idx="4">
                  <c:v>Tölthető hibrid</c:v>
                </c:pt>
                <c:pt idx="5">
                  <c:v>Elektromos</c:v>
                </c:pt>
              </c:strCache>
            </c:strRef>
          </c:cat>
          <c:val>
            <c:numRef>
              <c:f>'3.16. ábra'!$R$15:$R$20</c:f>
              <c:numCache>
                <c:formatCode>_-* #\ ##0_-;\-* #\ ##0_-;_-* "-"??_-;_-@_-</c:formatCode>
                <c:ptCount val="6"/>
                <c:pt idx="0">
                  <c:v>3290625</c:v>
                </c:pt>
                <c:pt idx="1">
                  <c:v>468550</c:v>
                </c:pt>
                <c:pt idx="2">
                  <c:v>756644</c:v>
                </c:pt>
                <c:pt idx="3">
                  <c:v>6581250</c:v>
                </c:pt>
                <c:pt idx="4">
                  <c:v>937101</c:v>
                </c:pt>
                <c:pt idx="5">
                  <c:v>1513288</c:v>
                </c:pt>
              </c:numCache>
            </c:numRef>
          </c:val>
          <c:extLst>
            <c:ext xmlns:c16="http://schemas.microsoft.com/office/drawing/2014/chart" uri="{C3380CC4-5D6E-409C-BE32-E72D297353CC}">
              <c16:uniqueId val="{00000000-853E-4D21-8C1E-446D56D03DD2}"/>
            </c:ext>
          </c:extLst>
        </c:ser>
        <c:dLbls>
          <c:showLegendKey val="0"/>
          <c:showVal val="0"/>
          <c:showCatName val="0"/>
          <c:showSerName val="0"/>
          <c:showPercent val="0"/>
          <c:showBubbleSize val="0"/>
        </c:dLbls>
        <c:gapWidth val="150"/>
        <c:overlap val="100"/>
        <c:axId val="1791449360"/>
        <c:axId val="1535436512"/>
      </c:barChart>
      <c:barChart>
        <c:barDir val="col"/>
        <c:grouping val="stacked"/>
        <c:varyColors val="0"/>
        <c:ser>
          <c:idx val="0"/>
          <c:order val="0"/>
          <c:tx>
            <c:strRef>
              <c:f>'3.16. ábra'!$F$12</c:f>
              <c:strCache>
                <c:ptCount val="1"/>
                <c:pt idx="0">
                  <c:v>Járműbeszerzés költsége</c:v>
                </c:pt>
              </c:strCache>
            </c:strRef>
          </c:tx>
          <c:spPr>
            <a:solidFill>
              <a:srgbClr val="009EE0"/>
            </a:solidFill>
            <a:ln>
              <a:noFill/>
            </a:ln>
            <a:effectLst/>
          </c:spPr>
          <c:invertIfNegative val="0"/>
          <c:cat>
            <c:strRef>
              <c:f>'3.16. ábra'!$E$13:$E$18</c:f>
              <c:strCache>
                <c:ptCount val="6"/>
                <c:pt idx="0">
                  <c:v>Hagyományos</c:v>
                </c:pt>
                <c:pt idx="1">
                  <c:v>Tölthető hibrid</c:v>
                </c:pt>
                <c:pt idx="2">
                  <c:v>Elektromos</c:v>
                </c:pt>
                <c:pt idx="3">
                  <c:v>Hagyományos</c:v>
                </c:pt>
                <c:pt idx="4">
                  <c:v>Tölthető hibrid</c:v>
                </c:pt>
                <c:pt idx="5">
                  <c:v>Elektromos</c:v>
                </c:pt>
              </c:strCache>
            </c:strRef>
          </c:cat>
          <c:val>
            <c:numRef>
              <c:f>'3.16. ábra'!$F$13:$F$18</c:f>
              <c:numCache>
                <c:formatCode>_-* #\ ##0_-;\-* #\ ##0_-;_-* "-"??_-;_-@_-</c:formatCode>
                <c:ptCount val="6"/>
                <c:pt idx="0">
                  <c:v>5275000</c:v>
                </c:pt>
                <c:pt idx="1">
                  <c:v>6075000</c:v>
                </c:pt>
                <c:pt idx="2">
                  <c:v>8097940</c:v>
                </c:pt>
                <c:pt idx="3">
                  <c:v>6715000</c:v>
                </c:pt>
                <c:pt idx="4">
                  <c:v>7885000</c:v>
                </c:pt>
                <c:pt idx="5">
                  <c:v>10257940</c:v>
                </c:pt>
              </c:numCache>
            </c:numRef>
          </c:val>
          <c:extLst>
            <c:ext xmlns:c16="http://schemas.microsoft.com/office/drawing/2014/chart" uri="{C3380CC4-5D6E-409C-BE32-E72D297353CC}">
              <c16:uniqueId val="{00000001-853E-4D21-8C1E-446D56D03DD2}"/>
            </c:ext>
          </c:extLst>
        </c:ser>
        <c:ser>
          <c:idx val="1"/>
          <c:order val="1"/>
          <c:tx>
            <c:strRef>
              <c:f>'3.16. ábra'!$G$12</c:f>
              <c:strCache>
                <c:ptCount val="1"/>
                <c:pt idx="0">
                  <c:v>Járműfenntartás költsége</c:v>
                </c:pt>
              </c:strCache>
            </c:strRef>
          </c:tx>
          <c:spPr>
            <a:solidFill>
              <a:srgbClr val="0C2148"/>
            </a:solidFill>
            <a:ln>
              <a:noFill/>
            </a:ln>
            <a:effectLst/>
          </c:spPr>
          <c:invertIfNegative val="0"/>
          <c:cat>
            <c:strRef>
              <c:f>'3.16. ábra'!$E$13:$E$18</c:f>
              <c:strCache>
                <c:ptCount val="6"/>
                <c:pt idx="0">
                  <c:v>Hagyományos</c:v>
                </c:pt>
                <c:pt idx="1">
                  <c:v>Tölthető hibrid</c:v>
                </c:pt>
                <c:pt idx="2">
                  <c:v>Elektromos</c:v>
                </c:pt>
                <c:pt idx="3">
                  <c:v>Hagyományos</c:v>
                </c:pt>
                <c:pt idx="4">
                  <c:v>Tölthető hibrid</c:v>
                </c:pt>
                <c:pt idx="5">
                  <c:v>Elektromos</c:v>
                </c:pt>
              </c:strCache>
            </c:strRef>
          </c:cat>
          <c:val>
            <c:numRef>
              <c:f>'3.16. ábra'!$G$13:$G$18</c:f>
              <c:numCache>
                <c:formatCode>_-* #\ ##0_-;\-* #\ ##0_-;_-* "-"??_-;_-@_-</c:formatCode>
                <c:ptCount val="6"/>
                <c:pt idx="0">
                  <c:v>2254790</c:v>
                </c:pt>
                <c:pt idx="1">
                  <c:v>2066290</c:v>
                </c:pt>
                <c:pt idx="2">
                  <c:v>1891290</c:v>
                </c:pt>
                <c:pt idx="3">
                  <c:v>4611370</c:v>
                </c:pt>
                <c:pt idx="4">
                  <c:v>4268870</c:v>
                </c:pt>
                <c:pt idx="5">
                  <c:v>3918870</c:v>
                </c:pt>
              </c:numCache>
            </c:numRef>
          </c:val>
          <c:extLst>
            <c:ext xmlns:c16="http://schemas.microsoft.com/office/drawing/2014/chart" uri="{C3380CC4-5D6E-409C-BE32-E72D297353CC}">
              <c16:uniqueId val="{00000002-853E-4D21-8C1E-446D56D03DD2}"/>
            </c:ext>
          </c:extLst>
        </c:ser>
        <c:ser>
          <c:idx val="2"/>
          <c:order val="2"/>
          <c:tx>
            <c:strRef>
              <c:f>'3.16. ábra'!$H$12</c:f>
              <c:strCache>
                <c:ptCount val="1"/>
                <c:pt idx="0">
                  <c:v>Járműhasználat költsége</c:v>
                </c:pt>
              </c:strCache>
            </c:strRef>
          </c:tx>
          <c:spPr>
            <a:solidFill>
              <a:srgbClr val="DA0000"/>
            </a:solidFill>
            <a:ln>
              <a:noFill/>
            </a:ln>
            <a:effectLst/>
          </c:spPr>
          <c:invertIfNegative val="0"/>
          <c:cat>
            <c:strRef>
              <c:f>'3.16. ábra'!$E$13:$E$18</c:f>
              <c:strCache>
                <c:ptCount val="6"/>
                <c:pt idx="0">
                  <c:v>Hagyományos</c:v>
                </c:pt>
                <c:pt idx="1">
                  <c:v>Tölthető hibrid</c:v>
                </c:pt>
                <c:pt idx="2">
                  <c:v>Elektromos</c:v>
                </c:pt>
                <c:pt idx="3">
                  <c:v>Hagyományos</c:v>
                </c:pt>
                <c:pt idx="4">
                  <c:v>Tölthető hibrid</c:v>
                </c:pt>
                <c:pt idx="5">
                  <c:v>Elektromos</c:v>
                </c:pt>
              </c:strCache>
            </c:strRef>
          </c:cat>
          <c:val>
            <c:numRef>
              <c:f>'3.16. ábra'!$H$13:$H$18</c:f>
              <c:numCache>
                <c:formatCode>_-* #\ ##0_-;\-* #\ ##0_-;_-* "-"??_-;_-@_-</c:formatCode>
                <c:ptCount val="6"/>
                <c:pt idx="0">
                  <c:v>3290625</c:v>
                </c:pt>
                <c:pt idx="1">
                  <c:v>468550</c:v>
                </c:pt>
                <c:pt idx="2">
                  <c:v>756644</c:v>
                </c:pt>
                <c:pt idx="3">
                  <c:v>6581250</c:v>
                </c:pt>
                <c:pt idx="4">
                  <c:v>937101</c:v>
                </c:pt>
                <c:pt idx="5">
                  <c:v>1513288</c:v>
                </c:pt>
              </c:numCache>
            </c:numRef>
          </c:val>
          <c:extLst>
            <c:ext xmlns:c16="http://schemas.microsoft.com/office/drawing/2014/chart" uri="{C3380CC4-5D6E-409C-BE32-E72D297353CC}">
              <c16:uniqueId val="{00000003-853E-4D21-8C1E-446D56D03DD2}"/>
            </c:ext>
          </c:extLst>
        </c:ser>
        <c:dLbls>
          <c:showLegendKey val="0"/>
          <c:showVal val="0"/>
          <c:showCatName val="0"/>
          <c:showSerName val="0"/>
          <c:showPercent val="0"/>
          <c:showBubbleSize val="0"/>
        </c:dLbls>
        <c:gapWidth val="150"/>
        <c:overlap val="100"/>
        <c:axId val="911257392"/>
        <c:axId val="911255424"/>
      </c:barChart>
      <c:catAx>
        <c:axId val="1791449360"/>
        <c:scaling>
          <c:orientation val="minMax"/>
        </c:scaling>
        <c:delete val="0"/>
        <c:axPos val="b"/>
        <c:numFmt formatCode="General" sourceLinked="1"/>
        <c:majorTickMark val="out"/>
        <c:minorTickMark val="none"/>
        <c:tickLblPos val="nextTo"/>
        <c:spPr>
          <a:noFill/>
          <a:ln w="6350"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Times New Roman" panose="02020603050405020304" pitchFamily="18" charset="0"/>
              </a:defRPr>
            </a:pPr>
            <a:endParaRPr lang="hu-HU"/>
          </a:p>
        </c:txPr>
        <c:crossAx val="1535436512"/>
        <c:crosses val="autoZero"/>
        <c:auto val="1"/>
        <c:lblAlgn val="ctr"/>
        <c:lblOffset val="100"/>
        <c:noMultiLvlLbl val="0"/>
      </c:catAx>
      <c:valAx>
        <c:axId val="1535436512"/>
        <c:scaling>
          <c:orientation val="minMax"/>
          <c:max val="2000000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a:solidFill>
              <a:sysClr val="windowText" lastClr="000000"/>
            </a:solid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Times New Roman" panose="02020603050405020304" pitchFamily="18" charset="0"/>
              </a:defRPr>
            </a:pPr>
            <a:endParaRPr lang="hu-HU"/>
          </a:p>
        </c:txPr>
        <c:crossAx val="1791449360"/>
        <c:crosses val="autoZero"/>
        <c:crossBetween val="between"/>
        <c:dispUnits>
          <c:builtInUnit val="millions"/>
        </c:dispUnits>
      </c:valAx>
      <c:valAx>
        <c:axId val="911255424"/>
        <c:scaling>
          <c:orientation val="minMax"/>
          <c:max val="20000000"/>
        </c:scaling>
        <c:delete val="0"/>
        <c:axPos val="r"/>
        <c:numFmt formatCode="#,##0" sourceLinked="0"/>
        <c:majorTickMark val="out"/>
        <c:minorTickMark val="none"/>
        <c:tickLblPos val="nextTo"/>
        <c:spPr>
          <a:noFill/>
          <a:ln w="6350" cap="flat" cmpd="sng" algn="ctr">
            <a:solidFill>
              <a:sysClr val="windowText" lastClr="000000"/>
            </a:solidFill>
            <a:prstDash val="solid"/>
            <a:miter lim="800000"/>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crossAx val="911257392"/>
        <c:crosses val="max"/>
        <c:crossBetween val="between"/>
        <c:dispUnits>
          <c:builtInUnit val="millions"/>
        </c:dispUnits>
      </c:valAx>
      <c:catAx>
        <c:axId val="911257392"/>
        <c:scaling>
          <c:orientation val="minMax"/>
        </c:scaling>
        <c:delete val="1"/>
        <c:axPos val="b"/>
        <c:numFmt formatCode="General" sourceLinked="1"/>
        <c:majorTickMark val="out"/>
        <c:minorTickMark val="none"/>
        <c:tickLblPos val="nextTo"/>
        <c:crossAx val="911255424"/>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4.8484009797545051E-3"/>
          <c:y val="0.89200976193765258"/>
          <c:w val="0.98435843147023139"/>
          <c:h val="0.107990106363533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Times New Roman" panose="02020603050405020304" pitchFamily="18"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4"/>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20707318854938E-2"/>
          <c:y val="0.1438625983073909"/>
          <c:w val="0.91958585362290124"/>
          <c:h val="0.63594825347357486"/>
        </c:manualLayout>
      </c:layout>
      <c:barChart>
        <c:barDir val="col"/>
        <c:grouping val="stacked"/>
        <c:varyColors val="0"/>
        <c:ser>
          <c:idx val="0"/>
          <c:order val="0"/>
          <c:tx>
            <c:strRef>
              <c:f>'3.16. ábra'!$D$25</c:f>
              <c:strCache>
                <c:ptCount val="1"/>
                <c:pt idx="0">
                  <c:v>Cost of procurement</c:v>
                </c:pt>
              </c:strCache>
            </c:strRef>
          </c:tx>
          <c:spPr>
            <a:solidFill>
              <a:schemeClr val="accent1"/>
            </a:solidFill>
            <a:ln>
              <a:noFill/>
            </a:ln>
            <a:effectLst/>
          </c:spPr>
          <c:invertIfNegative val="0"/>
          <c:cat>
            <c:strRef>
              <c:f>'3.16. ábra'!$C$26:$C$31</c:f>
              <c:strCache>
                <c:ptCount val="6"/>
                <c:pt idx="0">
                  <c:v>Traditional</c:v>
                </c:pt>
                <c:pt idx="1">
                  <c:v>Plug in hybrid</c:v>
                </c:pt>
                <c:pt idx="2">
                  <c:v>Electric</c:v>
                </c:pt>
                <c:pt idx="3">
                  <c:v>Traditional</c:v>
                </c:pt>
                <c:pt idx="4">
                  <c:v>Plug in hybrid</c:v>
                </c:pt>
                <c:pt idx="5">
                  <c:v>Electric</c:v>
                </c:pt>
              </c:strCache>
            </c:strRef>
          </c:cat>
          <c:val>
            <c:numRef>
              <c:f>'3.16. ábra'!$D$26:$D$31</c:f>
              <c:numCache>
                <c:formatCode>General</c:formatCode>
                <c:ptCount val="6"/>
                <c:pt idx="0">
                  <c:v>5.2750000000000004</c:v>
                </c:pt>
                <c:pt idx="1">
                  <c:v>6.0750000000000002</c:v>
                </c:pt>
                <c:pt idx="2">
                  <c:v>8.0979399999999995</c:v>
                </c:pt>
                <c:pt idx="3">
                  <c:v>6.7149999999999999</c:v>
                </c:pt>
                <c:pt idx="4">
                  <c:v>7.8849999999999998</c:v>
                </c:pt>
                <c:pt idx="5">
                  <c:v>10.25794</c:v>
                </c:pt>
              </c:numCache>
            </c:numRef>
          </c:val>
          <c:extLst>
            <c:ext xmlns:c16="http://schemas.microsoft.com/office/drawing/2014/chart" uri="{C3380CC4-5D6E-409C-BE32-E72D297353CC}">
              <c16:uniqueId val="{00000000-908A-4B6C-8D40-E6C6A333DF9A}"/>
            </c:ext>
          </c:extLst>
        </c:ser>
        <c:ser>
          <c:idx val="1"/>
          <c:order val="1"/>
          <c:tx>
            <c:strRef>
              <c:f>'3.16. ábra'!$E$25</c:f>
              <c:strCache>
                <c:ptCount val="1"/>
                <c:pt idx="0">
                  <c:v>Cost of maintanence</c:v>
                </c:pt>
              </c:strCache>
            </c:strRef>
          </c:tx>
          <c:spPr>
            <a:solidFill>
              <a:schemeClr val="tx2"/>
            </a:solidFill>
            <a:ln>
              <a:noFill/>
            </a:ln>
            <a:effectLst/>
          </c:spPr>
          <c:invertIfNegative val="0"/>
          <c:cat>
            <c:strRef>
              <c:f>'3.16. ábra'!$C$26:$C$31</c:f>
              <c:strCache>
                <c:ptCount val="6"/>
                <c:pt idx="0">
                  <c:v>Traditional</c:v>
                </c:pt>
                <c:pt idx="1">
                  <c:v>Plug in hybrid</c:v>
                </c:pt>
                <c:pt idx="2">
                  <c:v>Electric</c:v>
                </c:pt>
                <c:pt idx="3">
                  <c:v>Traditional</c:v>
                </c:pt>
                <c:pt idx="4">
                  <c:v>Plug in hybrid</c:v>
                </c:pt>
                <c:pt idx="5">
                  <c:v>Electric</c:v>
                </c:pt>
              </c:strCache>
            </c:strRef>
          </c:cat>
          <c:val>
            <c:numRef>
              <c:f>'3.16. ábra'!$E$26:$E$31</c:f>
              <c:numCache>
                <c:formatCode>General</c:formatCode>
                <c:ptCount val="6"/>
                <c:pt idx="0">
                  <c:v>2.2547899999999998</c:v>
                </c:pt>
                <c:pt idx="1">
                  <c:v>2.06629</c:v>
                </c:pt>
                <c:pt idx="2">
                  <c:v>1.8912899999999999</c:v>
                </c:pt>
                <c:pt idx="3">
                  <c:v>4.61137</c:v>
                </c:pt>
                <c:pt idx="4">
                  <c:v>4.2688699999999997</c:v>
                </c:pt>
                <c:pt idx="5">
                  <c:v>3.9188700000000001</c:v>
                </c:pt>
              </c:numCache>
            </c:numRef>
          </c:val>
          <c:extLst>
            <c:ext xmlns:c16="http://schemas.microsoft.com/office/drawing/2014/chart" uri="{C3380CC4-5D6E-409C-BE32-E72D297353CC}">
              <c16:uniqueId val="{00000001-908A-4B6C-8D40-E6C6A333DF9A}"/>
            </c:ext>
          </c:extLst>
        </c:ser>
        <c:ser>
          <c:idx val="2"/>
          <c:order val="2"/>
          <c:tx>
            <c:strRef>
              <c:f>'3.16. ábra'!$F$25</c:f>
              <c:strCache>
                <c:ptCount val="1"/>
                <c:pt idx="0">
                  <c:v>Cost of usage</c:v>
                </c:pt>
              </c:strCache>
            </c:strRef>
          </c:tx>
          <c:spPr>
            <a:solidFill>
              <a:schemeClr val="accent3"/>
            </a:solidFill>
            <a:ln>
              <a:noFill/>
            </a:ln>
            <a:effectLst/>
          </c:spPr>
          <c:invertIfNegative val="0"/>
          <c:cat>
            <c:strRef>
              <c:f>'3.16. ábra'!$C$26:$C$31</c:f>
              <c:strCache>
                <c:ptCount val="6"/>
                <c:pt idx="0">
                  <c:v>Traditional</c:v>
                </c:pt>
                <c:pt idx="1">
                  <c:v>Plug in hybrid</c:v>
                </c:pt>
                <c:pt idx="2">
                  <c:v>Electric</c:v>
                </c:pt>
                <c:pt idx="3">
                  <c:v>Traditional</c:v>
                </c:pt>
                <c:pt idx="4">
                  <c:v>Plug in hybrid</c:v>
                </c:pt>
                <c:pt idx="5">
                  <c:v>Electric</c:v>
                </c:pt>
              </c:strCache>
            </c:strRef>
          </c:cat>
          <c:val>
            <c:numRef>
              <c:f>'3.16. ábra'!$F$26:$F$31</c:f>
              <c:numCache>
                <c:formatCode>General</c:formatCode>
                <c:ptCount val="6"/>
                <c:pt idx="0">
                  <c:v>3.2906249999999999</c:v>
                </c:pt>
                <c:pt idx="1">
                  <c:v>0.46855000000000002</c:v>
                </c:pt>
                <c:pt idx="2">
                  <c:v>0.75664399999999998</c:v>
                </c:pt>
                <c:pt idx="3">
                  <c:v>6.5812499999999998</c:v>
                </c:pt>
                <c:pt idx="4">
                  <c:v>0.93710099999999996</c:v>
                </c:pt>
                <c:pt idx="5">
                  <c:v>1.513288</c:v>
                </c:pt>
              </c:numCache>
            </c:numRef>
          </c:val>
          <c:extLst>
            <c:ext xmlns:c16="http://schemas.microsoft.com/office/drawing/2014/chart" uri="{C3380CC4-5D6E-409C-BE32-E72D297353CC}">
              <c16:uniqueId val="{00000002-908A-4B6C-8D40-E6C6A333DF9A}"/>
            </c:ext>
          </c:extLst>
        </c:ser>
        <c:dLbls>
          <c:showLegendKey val="0"/>
          <c:showVal val="0"/>
          <c:showCatName val="0"/>
          <c:showSerName val="0"/>
          <c:showPercent val="0"/>
          <c:showBubbleSize val="0"/>
        </c:dLbls>
        <c:gapWidth val="150"/>
        <c:overlap val="100"/>
        <c:axId val="1023553056"/>
        <c:axId val="1023550104"/>
      </c:barChart>
      <c:barChart>
        <c:barDir val="col"/>
        <c:grouping val="stacked"/>
        <c:varyColors val="0"/>
        <c:ser>
          <c:idx val="3"/>
          <c:order val="3"/>
          <c:tx>
            <c:strRef>
              <c:f>'3.16. ábra'!$G$25</c:f>
              <c:strCache>
                <c:ptCount val="1"/>
                <c:pt idx="0">
                  <c:v>zz</c:v>
                </c:pt>
              </c:strCache>
            </c:strRef>
          </c:tx>
          <c:spPr>
            <a:noFill/>
            <a:ln>
              <a:noFill/>
            </a:ln>
            <a:effectLst/>
          </c:spPr>
          <c:invertIfNegative val="0"/>
          <c:cat>
            <c:multiLvlStrRef>
              <c:f>'3.16. ábra'!$B$26:$C$31</c:f>
              <c:multiLvlStrCache>
                <c:ptCount val="6"/>
                <c:lvl>
                  <c:pt idx="0">
                    <c:v>Traditional</c:v>
                  </c:pt>
                  <c:pt idx="1">
                    <c:v>Plug in hybrid</c:v>
                  </c:pt>
                  <c:pt idx="2">
                    <c:v>Electric</c:v>
                  </c:pt>
                  <c:pt idx="3">
                    <c:v>Traditional</c:v>
                  </c:pt>
                  <c:pt idx="4">
                    <c:v>Plug in hybrid</c:v>
                  </c:pt>
                  <c:pt idx="5">
                    <c:v>Electric</c:v>
                  </c:pt>
                </c:lvl>
                <c:lvl>
                  <c:pt idx="0">
                    <c:v>5 year</c:v>
                  </c:pt>
                  <c:pt idx="3">
                    <c:v>10 year</c:v>
                  </c:pt>
                </c:lvl>
              </c:multiLvlStrCache>
            </c:multiLvlStrRef>
          </c:cat>
          <c:val>
            <c:numRef>
              <c:f>'3.16. ábra'!$G$26:$G$31</c:f>
              <c:numCache>
                <c:formatCode>General</c:formatCode>
                <c:ptCount val="6"/>
                <c:pt idx="0">
                  <c:v>1</c:v>
                </c:pt>
              </c:numCache>
            </c:numRef>
          </c:val>
          <c:extLst>
            <c:ext xmlns:c16="http://schemas.microsoft.com/office/drawing/2014/chart" uri="{C3380CC4-5D6E-409C-BE32-E72D297353CC}">
              <c16:uniqueId val="{00000003-908A-4B6C-8D40-E6C6A333DF9A}"/>
            </c:ext>
          </c:extLst>
        </c:ser>
        <c:dLbls>
          <c:showLegendKey val="0"/>
          <c:showVal val="0"/>
          <c:showCatName val="0"/>
          <c:showSerName val="0"/>
          <c:showPercent val="0"/>
          <c:showBubbleSize val="0"/>
        </c:dLbls>
        <c:gapWidth val="150"/>
        <c:overlap val="100"/>
        <c:axId val="969190704"/>
        <c:axId val="969192344"/>
      </c:barChart>
      <c:catAx>
        <c:axId val="1023553056"/>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023550104"/>
        <c:crosses val="autoZero"/>
        <c:auto val="1"/>
        <c:lblAlgn val="ctr"/>
        <c:lblOffset val="100"/>
        <c:noMultiLvlLbl val="0"/>
      </c:catAx>
      <c:valAx>
        <c:axId val="1023550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023553056"/>
        <c:crosses val="autoZero"/>
        <c:crossBetween val="between"/>
      </c:valAx>
      <c:valAx>
        <c:axId val="969192344"/>
        <c:scaling>
          <c:orientation val="minMax"/>
          <c:max val="2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69190704"/>
        <c:crosses val="max"/>
        <c:crossBetween val="between"/>
      </c:valAx>
      <c:catAx>
        <c:axId val="969190704"/>
        <c:scaling>
          <c:orientation val="minMax"/>
        </c:scaling>
        <c:delete val="1"/>
        <c:axPos val="b"/>
        <c:numFmt formatCode="General" sourceLinked="1"/>
        <c:majorTickMark val="out"/>
        <c:minorTickMark val="none"/>
        <c:tickLblPos val="nextTo"/>
        <c:crossAx val="969192344"/>
        <c:crosses val="autoZero"/>
        <c:auto val="1"/>
        <c:lblAlgn val="ctr"/>
        <c:lblOffset val="100"/>
        <c:noMultiLvlLbl val="0"/>
      </c:cat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777978653130758E-2"/>
          <c:y val="0.12547462817147853"/>
          <c:w val="0.81571536531765043"/>
          <c:h val="0.68671979986894871"/>
        </c:manualLayout>
      </c:layout>
      <c:barChart>
        <c:barDir val="col"/>
        <c:grouping val="stacked"/>
        <c:varyColors val="0"/>
        <c:ser>
          <c:idx val="0"/>
          <c:order val="0"/>
          <c:tx>
            <c:v>zöld vállalati kötvények</c:v>
          </c:tx>
          <c:spPr>
            <a:solidFill>
              <a:srgbClr val="219BD2"/>
            </a:solidFill>
            <a:ln>
              <a:noFill/>
            </a:ln>
            <a:effectLst/>
          </c:spPr>
          <c:invertIfNegative val="0"/>
          <c:cat>
            <c:numLit>
              <c:formatCode>General</c:formatCode>
              <c:ptCount val="2"/>
              <c:pt idx="0">
                <c:v>2020</c:v>
              </c:pt>
              <c:pt idx="1">
                <c:v>2021</c:v>
              </c:pt>
            </c:numLit>
          </c:cat>
          <c:val>
            <c:numLit>
              <c:formatCode>General</c:formatCode>
              <c:ptCount val="2"/>
              <c:pt idx="0">
                <c:v>101.6</c:v>
              </c:pt>
              <c:pt idx="1">
                <c:v>328.55</c:v>
              </c:pt>
            </c:numLit>
          </c:val>
          <c:extLst>
            <c:ext xmlns:c16="http://schemas.microsoft.com/office/drawing/2014/chart" uri="{C3380CC4-5D6E-409C-BE32-E72D297353CC}">
              <c16:uniqueId val="{00000000-032A-4BAE-841C-A00E65DFF114}"/>
            </c:ext>
          </c:extLst>
        </c:ser>
        <c:ser>
          <c:idx val="1"/>
          <c:order val="1"/>
          <c:tx>
            <c:v>zöld állampapírok</c:v>
          </c:tx>
          <c:spPr>
            <a:solidFill>
              <a:srgbClr val="0A2146"/>
            </a:solidFill>
            <a:ln>
              <a:noFill/>
            </a:ln>
            <a:effectLst/>
          </c:spPr>
          <c:invertIfNegative val="0"/>
          <c:cat>
            <c:numLit>
              <c:formatCode>General</c:formatCode>
              <c:ptCount val="2"/>
              <c:pt idx="0">
                <c:v>2020</c:v>
              </c:pt>
              <c:pt idx="1">
                <c:v>2021</c:v>
              </c:pt>
            </c:numLit>
          </c:cat>
          <c:val>
            <c:numLit>
              <c:formatCode>General</c:formatCode>
              <c:ptCount val="2"/>
              <c:pt idx="0">
                <c:v>573.67999999999995</c:v>
              </c:pt>
              <c:pt idx="1">
                <c:v>718.94</c:v>
              </c:pt>
            </c:numLit>
          </c:val>
          <c:extLst>
            <c:ext xmlns:c16="http://schemas.microsoft.com/office/drawing/2014/chart" uri="{C3380CC4-5D6E-409C-BE32-E72D297353CC}">
              <c16:uniqueId val="{00000001-032A-4BAE-841C-A00E65DFF114}"/>
            </c:ext>
          </c:extLst>
        </c:ser>
        <c:ser>
          <c:idx val="2"/>
          <c:order val="2"/>
          <c:tx>
            <c:v>zöld jelzáloglevelek</c:v>
          </c:tx>
          <c:spPr>
            <a:solidFill>
              <a:srgbClr val="D9111A"/>
            </a:solidFill>
            <a:ln>
              <a:noFill/>
            </a:ln>
            <a:effectLst/>
          </c:spPr>
          <c:invertIfNegative val="0"/>
          <c:cat>
            <c:numLit>
              <c:formatCode>General</c:formatCode>
              <c:ptCount val="2"/>
              <c:pt idx="0">
                <c:v>2020</c:v>
              </c:pt>
              <c:pt idx="1">
                <c:v>2021</c:v>
              </c:pt>
            </c:numLit>
          </c:cat>
          <c:val>
            <c:numLit>
              <c:formatCode>General</c:formatCode>
              <c:ptCount val="2"/>
              <c:pt idx="0">
                <c:v>0</c:v>
              </c:pt>
              <c:pt idx="1">
                <c:v>133.64999</c:v>
              </c:pt>
            </c:numLit>
          </c:val>
          <c:extLst>
            <c:ext xmlns:c16="http://schemas.microsoft.com/office/drawing/2014/chart" uri="{C3380CC4-5D6E-409C-BE32-E72D297353CC}">
              <c16:uniqueId val="{00000002-032A-4BAE-841C-A00E65DFF114}"/>
            </c:ext>
          </c:extLst>
        </c:ser>
        <c:dLbls>
          <c:showLegendKey val="0"/>
          <c:showVal val="0"/>
          <c:showCatName val="0"/>
          <c:showSerName val="0"/>
          <c:showPercent val="0"/>
          <c:showBubbleSize val="0"/>
        </c:dLbls>
        <c:gapWidth val="300"/>
        <c:overlap val="100"/>
        <c:axId val="333064072"/>
        <c:axId val="333057512"/>
      </c:barChart>
      <c:barChart>
        <c:barDir val="col"/>
        <c:grouping val="stacked"/>
        <c:varyColors val="0"/>
        <c:ser>
          <c:idx val="3"/>
          <c:order val="3"/>
          <c:tx>
            <c:v>zöld kötvények</c:v>
          </c:tx>
          <c:spPr>
            <a:solidFill>
              <a:srgbClr val="219BD2"/>
            </a:solidFill>
            <a:ln>
              <a:noFill/>
            </a:ln>
            <a:effectLst/>
          </c:spPr>
          <c:invertIfNegative val="0"/>
          <c:cat>
            <c:numLit>
              <c:formatCode>General</c:formatCode>
              <c:ptCount val="1"/>
              <c:pt idx="0">
                <c:v>2020</c:v>
              </c:pt>
            </c:numLit>
          </c:cat>
          <c:val>
            <c:numLit>
              <c:formatCode>General</c:formatCode>
              <c:ptCount val="2"/>
              <c:pt idx="0">
                <c:v>101.6</c:v>
              </c:pt>
              <c:pt idx="1">
                <c:v>328.55</c:v>
              </c:pt>
            </c:numLit>
          </c:val>
          <c:extLst>
            <c:ext xmlns:c16="http://schemas.microsoft.com/office/drawing/2014/chart" uri="{C3380CC4-5D6E-409C-BE32-E72D297353CC}">
              <c16:uniqueId val="{00000003-032A-4BAE-841C-A00E65DFF114}"/>
            </c:ext>
          </c:extLst>
        </c:ser>
        <c:dLbls>
          <c:showLegendKey val="0"/>
          <c:showVal val="0"/>
          <c:showCatName val="0"/>
          <c:showSerName val="0"/>
          <c:showPercent val="0"/>
          <c:showBubbleSize val="0"/>
        </c:dLbls>
        <c:gapWidth val="300"/>
        <c:overlap val="100"/>
        <c:axId val="404240344"/>
        <c:axId val="404240016"/>
      </c:barChart>
      <c:catAx>
        <c:axId val="333064072"/>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57512"/>
        <c:crosses val="autoZero"/>
        <c:auto val="1"/>
        <c:lblAlgn val="ctr"/>
        <c:lblOffset val="100"/>
        <c:noMultiLvlLbl val="0"/>
      </c:catAx>
      <c:valAx>
        <c:axId val="333057512"/>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64072"/>
        <c:crosses val="autoZero"/>
        <c:crossBetween val="between"/>
        <c:minorUnit val="50"/>
      </c:valAx>
      <c:valAx>
        <c:axId val="404240016"/>
        <c:scaling>
          <c:orientation val="minMax"/>
          <c:max val="140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04240344"/>
        <c:crosses val="max"/>
        <c:crossBetween val="between"/>
      </c:valAx>
      <c:catAx>
        <c:axId val="404240344"/>
        <c:scaling>
          <c:orientation val="minMax"/>
        </c:scaling>
        <c:delete val="1"/>
        <c:axPos val="b"/>
        <c:numFmt formatCode="General" sourceLinked="1"/>
        <c:majorTickMark val="out"/>
        <c:minorTickMark val="none"/>
        <c:tickLblPos val="nextTo"/>
        <c:crossAx val="404240016"/>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0"/>
          <c:y val="0.8868267200967006"/>
          <c:w val="1"/>
          <c:h val="0.1087199164824913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777978653130758E-2"/>
          <c:y val="0.12547462817147853"/>
          <c:w val="0.81571536531765043"/>
          <c:h val="0.68671979986894871"/>
        </c:manualLayout>
      </c:layout>
      <c:barChart>
        <c:barDir val="col"/>
        <c:grouping val="stacked"/>
        <c:varyColors val="0"/>
        <c:ser>
          <c:idx val="0"/>
          <c:order val="0"/>
          <c:tx>
            <c:v>green bonds</c:v>
          </c:tx>
          <c:spPr>
            <a:solidFill>
              <a:srgbClr val="219BD2"/>
            </a:solidFill>
            <a:ln>
              <a:noFill/>
            </a:ln>
            <a:effectLst/>
          </c:spPr>
          <c:invertIfNegative val="0"/>
          <c:cat>
            <c:numLit>
              <c:formatCode>General</c:formatCode>
              <c:ptCount val="2"/>
              <c:pt idx="0">
                <c:v>2020</c:v>
              </c:pt>
              <c:pt idx="1">
                <c:v>2021</c:v>
              </c:pt>
            </c:numLit>
          </c:cat>
          <c:val>
            <c:numLit>
              <c:formatCode>General</c:formatCode>
              <c:ptCount val="2"/>
              <c:pt idx="0">
                <c:v>101.6</c:v>
              </c:pt>
              <c:pt idx="1">
                <c:v>328.55</c:v>
              </c:pt>
            </c:numLit>
          </c:val>
          <c:extLst>
            <c:ext xmlns:c16="http://schemas.microsoft.com/office/drawing/2014/chart" uri="{C3380CC4-5D6E-409C-BE32-E72D297353CC}">
              <c16:uniqueId val="{00000000-881A-4CCC-BDCB-A05CA387FB08}"/>
            </c:ext>
          </c:extLst>
        </c:ser>
        <c:ser>
          <c:idx val="1"/>
          <c:order val="1"/>
          <c:tx>
            <c:v>green securities</c:v>
          </c:tx>
          <c:spPr>
            <a:solidFill>
              <a:srgbClr val="0A2146"/>
            </a:solidFill>
            <a:ln>
              <a:noFill/>
            </a:ln>
            <a:effectLst/>
          </c:spPr>
          <c:invertIfNegative val="0"/>
          <c:cat>
            <c:numLit>
              <c:formatCode>General</c:formatCode>
              <c:ptCount val="2"/>
              <c:pt idx="0">
                <c:v>2020</c:v>
              </c:pt>
              <c:pt idx="1">
                <c:v>2021</c:v>
              </c:pt>
            </c:numLit>
          </c:cat>
          <c:val>
            <c:numLit>
              <c:formatCode>General</c:formatCode>
              <c:ptCount val="2"/>
              <c:pt idx="0">
                <c:v>573.67999999999995</c:v>
              </c:pt>
              <c:pt idx="1">
                <c:v>718.94</c:v>
              </c:pt>
            </c:numLit>
          </c:val>
          <c:extLst>
            <c:ext xmlns:c16="http://schemas.microsoft.com/office/drawing/2014/chart" uri="{C3380CC4-5D6E-409C-BE32-E72D297353CC}">
              <c16:uniqueId val="{00000001-881A-4CCC-BDCB-A05CA387FB08}"/>
            </c:ext>
          </c:extLst>
        </c:ser>
        <c:ser>
          <c:idx val="2"/>
          <c:order val="2"/>
          <c:tx>
            <c:v>green mortgage bonds</c:v>
          </c:tx>
          <c:spPr>
            <a:solidFill>
              <a:srgbClr val="D9111A"/>
            </a:solidFill>
            <a:ln>
              <a:noFill/>
            </a:ln>
            <a:effectLst/>
          </c:spPr>
          <c:invertIfNegative val="0"/>
          <c:cat>
            <c:numLit>
              <c:formatCode>General</c:formatCode>
              <c:ptCount val="2"/>
              <c:pt idx="0">
                <c:v>2020</c:v>
              </c:pt>
              <c:pt idx="1">
                <c:v>2021</c:v>
              </c:pt>
            </c:numLit>
          </c:cat>
          <c:val>
            <c:numLit>
              <c:formatCode>General</c:formatCode>
              <c:ptCount val="2"/>
              <c:pt idx="0">
                <c:v>0</c:v>
              </c:pt>
              <c:pt idx="1">
                <c:v>133.64999</c:v>
              </c:pt>
            </c:numLit>
          </c:val>
          <c:extLst>
            <c:ext xmlns:c16="http://schemas.microsoft.com/office/drawing/2014/chart" uri="{C3380CC4-5D6E-409C-BE32-E72D297353CC}">
              <c16:uniqueId val="{00000002-881A-4CCC-BDCB-A05CA387FB08}"/>
            </c:ext>
          </c:extLst>
        </c:ser>
        <c:dLbls>
          <c:showLegendKey val="0"/>
          <c:showVal val="0"/>
          <c:showCatName val="0"/>
          <c:showSerName val="0"/>
          <c:showPercent val="0"/>
          <c:showBubbleSize val="0"/>
        </c:dLbls>
        <c:gapWidth val="300"/>
        <c:overlap val="100"/>
        <c:axId val="333064072"/>
        <c:axId val="333057512"/>
      </c:barChart>
      <c:barChart>
        <c:barDir val="col"/>
        <c:grouping val="stacked"/>
        <c:varyColors val="0"/>
        <c:ser>
          <c:idx val="3"/>
          <c:order val="3"/>
          <c:tx>
            <c:v>green bonds</c:v>
          </c:tx>
          <c:spPr>
            <a:solidFill>
              <a:srgbClr val="219BD2"/>
            </a:solidFill>
            <a:ln>
              <a:noFill/>
            </a:ln>
            <a:effectLst/>
          </c:spPr>
          <c:invertIfNegative val="0"/>
          <c:cat>
            <c:numLit>
              <c:formatCode>General</c:formatCode>
              <c:ptCount val="1"/>
              <c:pt idx="0">
                <c:v>2020</c:v>
              </c:pt>
            </c:numLit>
          </c:cat>
          <c:val>
            <c:numLit>
              <c:formatCode>General</c:formatCode>
              <c:ptCount val="2"/>
              <c:pt idx="0">
                <c:v>101.6</c:v>
              </c:pt>
              <c:pt idx="1">
                <c:v>328.55</c:v>
              </c:pt>
            </c:numLit>
          </c:val>
          <c:extLst>
            <c:ext xmlns:c16="http://schemas.microsoft.com/office/drawing/2014/chart" uri="{C3380CC4-5D6E-409C-BE32-E72D297353CC}">
              <c16:uniqueId val="{00000003-881A-4CCC-BDCB-A05CA387FB08}"/>
            </c:ext>
          </c:extLst>
        </c:ser>
        <c:dLbls>
          <c:showLegendKey val="0"/>
          <c:showVal val="0"/>
          <c:showCatName val="0"/>
          <c:showSerName val="0"/>
          <c:showPercent val="0"/>
          <c:showBubbleSize val="0"/>
        </c:dLbls>
        <c:gapWidth val="300"/>
        <c:overlap val="100"/>
        <c:axId val="404240344"/>
        <c:axId val="404240016"/>
      </c:barChart>
      <c:catAx>
        <c:axId val="333064072"/>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57512"/>
        <c:crosses val="autoZero"/>
        <c:auto val="1"/>
        <c:lblAlgn val="ctr"/>
        <c:lblOffset val="100"/>
        <c:noMultiLvlLbl val="0"/>
      </c:catAx>
      <c:valAx>
        <c:axId val="333057512"/>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333064072"/>
        <c:crosses val="autoZero"/>
        <c:crossBetween val="between"/>
        <c:minorUnit val="50"/>
      </c:valAx>
      <c:valAx>
        <c:axId val="404240016"/>
        <c:scaling>
          <c:orientation val="minMax"/>
          <c:max val="140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04240344"/>
        <c:crosses val="max"/>
        <c:crossBetween val="between"/>
      </c:valAx>
      <c:catAx>
        <c:axId val="404240344"/>
        <c:scaling>
          <c:orientation val="minMax"/>
        </c:scaling>
        <c:delete val="1"/>
        <c:axPos val="b"/>
        <c:numFmt formatCode="General" sourceLinked="1"/>
        <c:majorTickMark val="out"/>
        <c:minorTickMark val="none"/>
        <c:tickLblPos val="nextTo"/>
        <c:crossAx val="404240016"/>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0"/>
          <c:y val="0.89437892937801378"/>
          <c:w val="1"/>
          <c:h val="0.1056210706219861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x</c:v>
          </c:tx>
          <c:explosion val="13"/>
          <c:dPt>
            <c:idx val="0"/>
            <c:bubble3D val="0"/>
            <c:spPr>
              <a:solidFill>
                <a:srgbClr val="00B050"/>
              </a:solidFill>
              <a:ln w="19050">
                <a:solidFill>
                  <a:schemeClr val="lt1"/>
                </a:solidFill>
              </a:ln>
              <a:effectLst/>
            </c:spPr>
            <c:extLst>
              <c:ext xmlns:c16="http://schemas.microsoft.com/office/drawing/2014/chart" uri="{C3380CC4-5D6E-409C-BE32-E72D297353CC}">
                <c16:uniqueId val="{00000001-68FC-4029-B7E9-60AE98810C80}"/>
              </c:ext>
            </c:extLst>
          </c:dPt>
          <c:dPt>
            <c:idx val="1"/>
            <c:bubble3D val="0"/>
            <c:spPr>
              <a:solidFill>
                <a:srgbClr val="002060"/>
              </a:solidFill>
              <a:ln w="19050">
                <a:solidFill>
                  <a:schemeClr val="lt1"/>
                </a:solidFill>
              </a:ln>
              <a:effectLst/>
            </c:spPr>
            <c:extLst>
              <c:ext xmlns:c16="http://schemas.microsoft.com/office/drawing/2014/chart" uri="{C3380CC4-5D6E-409C-BE32-E72D297353CC}">
                <c16:uniqueId val="{00000003-68FC-4029-B7E9-60AE98810C80}"/>
              </c:ext>
            </c:extLst>
          </c:dPt>
          <c:dLbls>
            <c:dLbl>
              <c:idx val="0"/>
              <c:dLblPos val="outEnd"/>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8FC-4029-B7E9-60AE98810C80}"/>
                </c:ext>
              </c:extLst>
            </c:dLbl>
            <c:dLbl>
              <c:idx val="1"/>
              <c:tx>
                <c:rich>
                  <a:bodyPr/>
                  <a:lstStyle/>
                  <a:p>
                    <a:fld id="{5286EBEB-2196-4D40-A7EE-969A20597EC7}" type="PERCENTAGE">
                      <a:rPr lang="en-US">
                        <a:solidFill>
                          <a:srgbClr val="002060"/>
                        </a:solidFill>
                      </a:rPr>
                      <a:pPr/>
                      <a:t>[SZÁZALÉK]</a:t>
                    </a:fld>
                    <a:endParaRPr lang="hu-HU"/>
                  </a:p>
                </c:rich>
              </c:tx>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8FC-4029-B7E9-60AE98810C80}"/>
                </c:ext>
              </c:extLst>
            </c:dLbl>
            <c:spPr>
              <a:noFill/>
              <a:ln>
                <a:noFill/>
              </a:ln>
              <a:effectLst/>
            </c:spPr>
            <c:txPr>
              <a:bodyPr rot="0" spcFirstLastPara="1" vertOverflow="ellipsis" vert="horz" wrap="square" anchor="ctr" anchorCtr="1"/>
              <a:lstStyle/>
              <a:p>
                <a:pPr>
                  <a:defRPr sz="1400" b="1" i="0" u="none" strike="noStrike" kern="1200" baseline="0">
                    <a:solidFill>
                      <a:schemeClr val="tx1">
                        <a:lumMod val="75000"/>
                        <a:lumOff val="25000"/>
                      </a:schemeClr>
                    </a:solidFill>
                    <a:latin typeface="+mn-lt"/>
                    <a:ea typeface="+mn-ea"/>
                    <a:cs typeface="+mn-cs"/>
                  </a:defRPr>
                </a:pPr>
                <a:endParaRPr lang="hu-HU"/>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'3.18. ábra'!$C$14:$C$15</c:f>
              <c:strCache>
                <c:ptCount val="2"/>
                <c:pt idx="0">
                  <c:v>Zöld kötvények</c:v>
                </c:pt>
                <c:pt idx="1">
                  <c:v>Hagyományos kötvények</c:v>
                </c:pt>
              </c:strCache>
            </c:strRef>
          </c:cat>
          <c:val>
            <c:numRef>
              <c:f>'3.18. ábra'!$D$14:$D$15</c:f>
              <c:numCache>
                <c:formatCode>_-* #\ ##0.0_-;\-* #\ ##0.0_-;_-* "-"??_-;_-@_-</c:formatCode>
                <c:ptCount val="2"/>
                <c:pt idx="0">
                  <c:v>188.9</c:v>
                </c:pt>
                <c:pt idx="1">
                  <c:v>1120.5550000000001</c:v>
                </c:pt>
              </c:numCache>
            </c:numRef>
          </c:val>
          <c:extLst>
            <c:ext xmlns:c16="http://schemas.microsoft.com/office/drawing/2014/chart" uri="{C3380CC4-5D6E-409C-BE32-E72D297353CC}">
              <c16:uniqueId val="{00000004-68FC-4029-B7E9-60AE98810C80}"/>
            </c:ext>
          </c:extLst>
        </c:ser>
        <c:ser>
          <c:idx val="1"/>
          <c:order val="1"/>
          <c:tx>
            <c:v>Kibocsátók</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68FC-4029-B7E9-60AE98810C8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68FC-4029-B7E9-60AE98810C80}"/>
              </c:ext>
            </c:extLst>
          </c:dPt>
          <c:val>
            <c:numRef>
              <c:f>'3.18. ábra'!$F$14:$F$15</c:f>
              <c:numCache>
                <c:formatCode>General</c:formatCode>
                <c:ptCount val="2"/>
                <c:pt idx="0">
                  <c:v>13</c:v>
                </c:pt>
                <c:pt idx="1">
                  <c:v>81</c:v>
                </c:pt>
              </c:numCache>
            </c:numRef>
          </c:val>
          <c:extLst>
            <c:ext xmlns:c16="http://schemas.microsoft.com/office/drawing/2014/chart" uri="{C3380CC4-5D6E-409C-BE32-E72D297353CC}">
              <c16:uniqueId val="{00000009-68FC-4029-B7E9-60AE98810C8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pPr>
      <a:endParaRPr lang="hu-HU"/>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x</c:v>
          </c:tx>
          <c:explosion val="13"/>
          <c:dPt>
            <c:idx val="0"/>
            <c:bubble3D val="0"/>
            <c:spPr>
              <a:solidFill>
                <a:srgbClr val="00B050"/>
              </a:solidFill>
              <a:ln w="19050">
                <a:solidFill>
                  <a:schemeClr val="lt1"/>
                </a:solidFill>
              </a:ln>
              <a:effectLst/>
            </c:spPr>
            <c:extLst>
              <c:ext xmlns:c16="http://schemas.microsoft.com/office/drawing/2014/chart" uri="{C3380CC4-5D6E-409C-BE32-E72D297353CC}">
                <c16:uniqueId val="{00000001-2205-4874-A3A8-335C8069A4A3}"/>
              </c:ext>
            </c:extLst>
          </c:dPt>
          <c:dPt>
            <c:idx val="1"/>
            <c:bubble3D val="0"/>
            <c:spPr>
              <a:solidFill>
                <a:srgbClr val="002060"/>
              </a:solidFill>
              <a:ln w="19050">
                <a:solidFill>
                  <a:schemeClr val="lt1"/>
                </a:solidFill>
              </a:ln>
              <a:effectLst/>
            </c:spPr>
            <c:extLst>
              <c:ext xmlns:c16="http://schemas.microsoft.com/office/drawing/2014/chart" uri="{C3380CC4-5D6E-409C-BE32-E72D297353CC}">
                <c16:uniqueId val="{00000003-2205-4874-A3A8-335C8069A4A3}"/>
              </c:ext>
            </c:extLst>
          </c:dPt>
          <c:dLbls>
            <c:dLbl>
              <c:idx val="0"/>
              <c:dLblPos val="outEnd"/>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205-4874-A3A8-335C8069A4A3}"/>
                </c:ext>
              </c:extLst>
            </c:dLbl>
            <c:dLbl>
              <c:idx val="1"/>
              <c:tx>
                <c:rich>
                  <a:bodyPr/>
                  <a:lstStyle/>
                  <a:p>
                    <a:fld id="{5286EBEB-2196-4D40-A7EE-969A20597EC7}" type="PERCENTAGE">
                      <a:rPr lang="en-US">
                        <a:solidFill>
                          <a:srgbClr val="002060"/>
                        </a:solidFill>
                      </a:rPr>
                      <a:pPr/>
                      <a:t>[SZÁZALÉK]</a:t>
                    </a:fld>
                    <a:endParaRPr lang="hu-HU"/>
                  </a:p>
                </c:rich>
              </c:tx>
              <c:dLblPos val="outEnd"/>
              <c:showLegendKey val="0"/>
              <c:showVal val="0"/>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2205-4874-A3A8-335C8069A4A3}"/>
                </c:ext>
              </c:extLst>
            </c:dLbl>
            <c:spPr>
              <a:noFill/>
              <a:ln>
                <a:noFill/>
              </a:ln>
              <a:effectLst/>
            </c:spPr>
            <c:txPr>
              <a:bodyPr rot="0" spcFirstLastPara="1" vertOverflow="ellipsis" vert="horz" wrap="square" anchor="ctr" anchorCtr="1"/>
              <a:lstStyle/>
              <a:p>
                <a:pPr>
                  <a:defRPr sz="1400" b="1" i="0" u="none" strike="noStrike" kern="1200" baseline="0">
                    <a:solidFill>
                      <a:schemeClr val="tx1">
                        <a:lumMod val="75000"/>
                        <a:lumOff val="25000"/>
                      </a:schemeClr>
                    </a:solidFill>
                    <a:latin typeface="+mn-lt"/>
                    <a:ea typeface="+mn-ea"/>
                    <a:cs typeface="+mn-cs"/>
                  </a:defRPr>
                </a:pPr>
                <a:endParaRPr lang="hu-HU"/>
              </a:p>
            </c:txPr>
            <c:dLblPos val="outEnd"/>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'3.18. ábra'!$B$14:$B$15</c:f>
              <c:strCache>
                <c:ptCount val="2"/>
                <c:pt idx="0">
                  <c:v>Green bonds</c:v>
                </c:pt>
                <c:pt idx="1">
                  <c:v>Non green bonds</c:v>
                </c:pt>
              </c:strCache>
            </c:strRef>
          </c:cat>
          <c:val>
            <c:numRef>
              <c:f>'3.18. ábra'!$D$14:$D$15</c:f>
              <c:numCache>
                <c:formatCode>_-* #\ ##0.0_-;\-* #\ ##0.0_-;_-* "-"??_-;_-@_-</c:formatCode>
                <c:ptCount val="2"/>
                <c:pt idx="0">
                  <c:v>188.9</c:v>
                </c:pt>
                <c:pt idx="1">
                  <c:v>1120.5550000000001</c:v>
                </c:pt>
              </c:numCache>
            </c:numRef>
          </c:val>
          <c:extLst>
            <c:ext xmlns:c16="http://schemas.microsoft.com/office/drawing/2014/chart" uri="{C3380CC4-5D6E-409C-BE32-E72D297353CC}">
              <c16:uniqueId val="{00000004-2205-4874-A3A8-335C8069A4A3}"/>
            </c:ext>
          </c:extLst>
        </c:ser>
        <c:ser>
          <c:idx val="1"/>
          <c:order val="1"/>
          <c:tx>
            <c:v>Kibocsátók</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2205-4874-A3A8-335C8069A4A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2205-4874-A3A8-335C8069A4A3}"/>
              </c:ext>
            </c:extLst>
          </c:dPt>
          <c:cat>
            <c:strRef>
              <c:f>'3.18. ábra'!$B$14:$B$15</c:f>
              <c:strCache>
                <c:ptCount val="2"/>
                <c:pt idx="0">
                  <c:v>Green bonds</c:v>
                </c:pt>
                <c:pt idx="1">
                  <c:v>Non green bonds</c:v>
                </c:pt>
              </c:strCache>
            </c:strRef>
          </c:cat>
          <c:val>
            <c:numRef>
              <c:f>'3.18. ábra'!$F$14:$F$15</c:f>
              <c:numCache>
                <c:formatCode>General</c:formatCode>
                <c:ptCount val="2"/>
                <c:pt idx="0">
                  <c:v>13</c:v>
                </c:pt>
                <c:pt idx="1">
                  <c:v>81</c:v>
                </c:pt>
              </c:numCache>
            </c:numRef>
          </c:val>
          <c:extLst>
            <c:ext xmlns:c16="http://schemas.microsoft.com/office/drawing/2014/chart" uri="{C3380CC4-5D6E-409C-BE32-E72D297353CC}">
              <c16:uniqueId val="{00000009-2205-4874-A3A8-335C8069A4A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pPr>
      <a:endParaRPr lang="hu-HU"/>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960139548426028"/>
          <c:y val="2.2605708386361816E-2"/>
          <c:w val="0.49144069078419961"/>
          <c:h val="0.88763049456662013"/>
        </c:manualLayout>
      </c:layout>
      <c:barChart>
        <c:barDir val="bar"/>
        <c:grouping val="clustered"/>
        <c:varyColors val="0"/>
        <c:ser>
          <c:idx val="0"/>
          <c:order val="0"/>
          <c:spPr>
            <a:solidFill>
              <a:srgbClr val="002060"/>
            </a:solidFill>
            <a:ln>
              <a:noFill/>
            </a:ln>
            <a:effectLst/>
          </c:spPr>
          <c:invertIfNegative val="0"/>
          <c:cat>
            <c:strRef>
              <c:f>'3.19. ábra'!$B$11:$B$19</c:f>
              <c:strCache>
                <c:ptCount val="9"/>
                <c:pt idx="0">
                  <c:v>Az élő természeti erőforrások és a földhasználat környezeti szempontból fenntartható kezelése</c:v>
                </c:pt>
                <c:pt idx="1">
                  <c:v>Biodiverzitás</c:v>
                </c:pt>
                <c:pt idx="2">
                  <c:v>Szennyezés megelőzése és ellenőrzése</c:v>
                </c:pt>
                <c:pt idx="3">
                  <c:v>Ökohatékony és/vagy körkörös gazdasághoz igazított termékek, gyártási technológiák és eljárások</c:v>
                </c:pt>
                <c:pt idx="4">
                  <c:v>Fenntartható víz- és szennyvízgazdálkodás</c:v>
                </c:pt>
                <c:pt idx="5">
                  <c:v>Tiszta közlekedés</c:v>
                </c:pt>
                <c:pt idx="6">
                  <c:v>Zöld épületek</c:v>
                </c:pt>
                <c:pt idx="7">
                  <c:v>Megújuló energia</c:v>
                </c:pt>
                <c:pt idx="8">
                  <c:v>Energiahatékonyság</c:v>
                </c:pt>
              </c:strCache>
            </c:strRef>
          </c:cat>
          <c:val>
            <c:numRef>
              <c:f>'3.19. ábra'!$D$11:$D$19</c:f>
              <c:numCache>
                <c:formatCode>General</c:formatCode>
                <c:ptCount val="9"/>
                <c:pt idx="0">
                  <c:v>2</c:v>
                </c:pt>
                <c:pt idx="1">
                  <c:v>2</c:v>
                </c:pt>
                <c:pt idx="2">
                  <c:v>2</c:v>
                </c:pt>
                <c:pt idx="3">
                  <c:v>3</c:v>
                </c:pt>
                <c:pt idx="4">
                  <c:v>4</c:v>
                </c:pt>
                <c:pt idx="5">
                  <c:v>6</c:v>
                </c:pt>
                <c:pt idx="6">
                  <c:v>7</c:v>
                </c:pt>
                <c:pt idx="7">
                  <c:v>9</c:v>
                </c:pt>
                <c:pt idx="8">
                  <c:v>10</c:v>
                </c:pt>
              </c:numCache>
            </c:numRef>
          </c:val>
          <c:extLst>
            <c:ext xmlns:c16="http://schemas.microsoft.com/office/drawing/2014/chart" uri="{C3380CC4-5D6E-409C-BE32-E72D297353CC}">
              <c16:uniqueId val="{00000000-D5E6-4D46-A49D-F7B1AE26D580}"/>
            </c:ext>
          </c:extLst>
        </c:ser>
        <c:dLbls>
          <c:showLegendKey val="0"/>
          <c:showVal val="0"/>
          <c:showCatName val="0"/>
          <c:showSerName val="0"/>
          <c:showPercent val="0"/>
          <c:showBubbleSize val="0"/>
        </c:dLbls>
        <c:gapWidth val="182"/>
        <c:axId val="1235452232"/>
        <c:axId val="1235453216"/>
      </c:barChart>
      <c:catAx>
        <c:axId val="1235452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hu-HU"/>
          </a:p>
        </c:txPr>
        <c:crossAx val="1235453216"/>
        <c:crosses val="autoZero"/>
        <c:auto val="1"/>
        <c:lblAlgn val="ctr"/>
        <c:lblOffset val="100"/>
        <c:noMultiLvlLbl val="0"/>
      </c:catAx>
      <c:valAx>
        <c:axId val="1235453216"/>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hu-HU"/>
          </a:p>
        </c:txPr>
        <c:crossAx val="1235452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Reversed" id="22">
  <a:schemeClr val="accent2"/>
</cs:colorStyle>
</file>

<file path=xl/charts/colors22.xml><?xml version="1.0" encoding="utf-8"?>
<cs:colorStyle xmlns:cs="http://schemas.microsoft.com/office/drawing/2012/chartStyle" xmlns:a="http://schemas.openxmlformats.org/drawingml/2006/main" meth="withinLinearReversed" id="22">
  <a:schemeClr val="accent2"/>
</cs:colorStyle>
</file>

<file path=xl/charts/colors23.xml><?xml version="1.0" encoding="utf-8"?>
<cs:colorStyle xmlns:cs="http://schemas.microsoft.com/office/drawing/2012/chartStyle" xmlns:a="http://schemas.openxmlformats.org/drawingml/2006/main" meth="withinLinearReversed" id="22">
  <a:schemeClr val="accent2"/>
</cs:colorStyle>
</file>

<file path=xl/charts/colors24.xml><?xml version="1.0" encoding="utf-8"?>
<cs:colorStyle xmlns:cs="http://schemas.microsoft.com/office/drawing/2012/chartStyle" xmlns:a="http://schemas.openxmlformats.org/drawingml/2006/main" meth="withinLinearReversed" id="22">
  <a:schemeClr val="accent2"/>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01.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104.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107.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10.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113.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116.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119.xml.rels><?xml version="1.0" encoding="UTF-8" standalone="yes"?>
<Relationships xmlns="http://schemas.openxmlformats.org/package/2006/relationships"><Relationship Id="rId2" Type="http://schemas.openxmlformats.org/officeDocument/2006/relationships/chart" Target="../charts/chart128.xml"/><Relationship Id="rId1" Type="http://schemas.openxmlformats.org/officeDocument/2006/relationships/chart" Target="../charts/chart127.xml"/></Relationships>
</file>

<file path=xl/drawings/_rels/drawing122.xml.rels><?xml version="1.0" encoding="UTF-8" standalone="yes"?>
<Relationships xmlns="http://schemas.openxmlformats.org/package/2006/relationships"><Relationship Id="rId2" Type="http://schemas.openxmlformats.org/officeDocument/2006/relationships/chart" Target="../charts/chart130.xml"/><Relationship Id="rId1" Type="http://schemas.openxmlformats.org/officeDocument/2006/relationships/chart" Target="../charts/chart129.xml"/></Relationships>
</file>

<file path=xl/drawings/_rels/drawing123.xml.rels><?xml version="1.0" encoding="UTF-8" standalone="yes"?>
<Relationships xmlns="http://schemas.openxmlformats.org/package/2006/relationships"><Relationship Id="rId2" Type="http://schemas.openxmlformats.org/officeDocument/2006/relationships/chart" Target="../charts/chart132.xml"/><Relationship Id="rId1" Type="http://schemas.openxmlformats.org/officeDocument/2006/relationships/chart" Target="../charts/chart131.xml"/></Relationships>
</file>

<file path=xl/drawings/_rels/drawing124.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66.xml.rels><?xml version="1.0" encoding="UTF-8" standalone="yes"?>
<Relationships xmlns="http://schemas.openxmlformats.org/package/2006/relationships"><Relationship Id="rId8" Type="http://schemas.microsoft.com/office/2007/relationships/hdphoto" Target="../media/hdphoto4.wdp"/><Relationship Id="rId13" Type="http://schemas.openxmlformats.org/officeDocument/2006/relationships/image" Target="../media/image8.png"/><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image" Target="../media/image7.png"/><Relationship Id="rId2" Type="http://schemas.microsoft.com/office/2007/relationships/hdphoto" Target="../media/hdphoto1.wdp"/><Relationship Id="rId1" Type="http://schemas.openxmlformats.org/officeDocument/2006/relationships/image" Target="../media/image1.png"/><Relationship Id="rId6" Type="http://schemas.microsoft.com/office/2007/relationships/hdphoto" Target="../media/hdphoto3.wdp"/><Relationship Id="rId11" Type="http://schemas.openxmlformats.org/officeDocument/2006/relationships/image" Target="../media/image6.png"/><Relationship Id="rId5" Type="http://schemas.openxmlformats.org/officeDocument/2006/relationships/image" Target="../media/image3.png"/><Relationship Id="rId10" Type="http://schemas.microsoft.com/office/2007/relationships/hdphoto" Target="../media/hdphoto5.wdp"/><Relationship Id="rId4" Type="http://schemas.microsoft.com/office/2007/relationships/hdphoto" Target="../media/hdphoto2.wdp"/><Relationship Id="rId9" Type="http://schemas.openxmlformats.org/officeDocument/2006/relationships/image" Target="../media/image5.png"/><Relationship Id="rId14" Type="http://schemas.openxmlformats.org/officeDocument/2006/relationships/image" Target="../media/image9.png"/></Relationships>
</file>

<file path=xl/drawings/_rels/drawing67.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chart" Target="../charts/chart84.xml"/><Relationship Id="rId3" Type="http://schemas.openxmlformats.org/officeDocument/2006/relationships/chart" Target="../charts/chart75.xml"/><Relationship Id="rId7" Type="http://schemas.openxmlformats.org/officeDocument/2006/relationships/chart" Target="../charts/chart79.xml"/><Relationship Id="rId12" Type="http://schemas.openxmlformats.org/officeDocument/2006/relationships/chart" Target="../charts/chart83.xml"/><Relationship Id="rId2" Type="http://schemas.openxmlformats.org/officeDocument/2006/relationships/chart" Target="../charts/chart74.xml"/><Relationship Id="rId16" Type="http://schemas.openxmlformats.org/officeDocument/2006/relationships/image" Target="../media/image11.png"/><Relationship Id="rId1" Type="http://schemas.openxmlformats.org/officeDocument/2006/relationships/chart" Target="../charts/chart73.xml"/><Relationship Id="rId6" Type="http://schemas.openxmlformats.org/officeDocument/2006/relationships/chart" Target="../charts/chart78.xml"/><Relationship Id="rId11" Type="http://schemas.openxmlformats.org/officeDocument/2006/relationships/chart" Target="../charts/chart82.xml"/><Relationship Id="rId5" Type="http://schemas.openxmlformats.org/officeDocument/2006/relationships/chart" Target="../charts/chart77.xml"/><Relationship Id="rId15" Type="http://schemas.openxmlformats.org/officeDocument/2006/relationships/chart" Target="../charts/chart86.xml"/><Relationship Id="rId10" Type="http://schemas.openxmlformats.org/officeDocument/2006/relationships/chart" Target="../charts/chart81.xml"/><Relationship Id="rId4" Type="http://schemas.openxmlformats.org/officeDocument/2006/relationships/chart" Target="../charts/chart76.xml"/><Relationship Id="rId9" Type="http://schemas.openxmlformats.org/officeDocument/2006/relationships/chart" Target="../charts/chart80.xml"/><Relationship Id="rId14" Type="http://schemas.openxmlformats.org/officeDocument/2006/relationships/chart" Target="../charts/chart85.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9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107.xml"/></Relationships>
</file>

<file path=xl/drawings/_rels/drawing9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108.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9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9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96.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 Id="rId4" Type="http://schemas.openxmlformats.org/officeDocument/2006/relationships/chart" Target="../charts/chart114.xml"/></Relationships>
</file>

<file path=xl/drawings/drawing1.xml><?xml version="1.0" encoding="utf-8"?>
<xdr:wsDr xmlns:xdr="http://schemas.openxmlformats.org/drawingml/2006/spreadsheetDrawing" xmlns:a="http://schemas.openxmlformats.org/drawingml/2006/main">
  <xdr:absoluteAnchor>
    <xdr:pos x="11122025" y="361951"/>
    <xdr:ext cx="8967066" cy="6184322"/>
    <xdr:graphicFrame macro="">
      <xdr:nvGraphicFramePr>
        <xdr:cNvPr id="2" name="Diagram 1">
          <a:extLst>
            <a:ext uri="{FF2B5EF4-FFF2-40B4-BE49-F238E27FC236}">
              <a16:creationId xmlns:a16="http://schemas.microsoft.com/office/drawing/2014/main" id="{11AF9859-BCF0-4941-A6FE-9DE191CC3FA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1481953" y="6754091"/>
    <xdr:ext cx="10304319" cy="6528954"/>
    <xdr:graphicFrame macro="">
      <xdr:nvGraphicFramePr>
        <xdr:cNvPr id="3" name="Diagram 2">
          <a:extLst>
            <a:ext uri="{FF2B5EF4-FFF2-40B4-BE49-F238E27FC236}">
              <a16:creationId xmlns:a16="http://schemas.microsoft.com/office/drawing/2014/main" id="{EB3572AA-A5E9-4F78-9F74-0D3EE50F7A2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xdr:from>
      <xdr:col>13</xdr:col>
      <xdr:colOff>822455</xdr:colOff>
      <xdr:row>12</xdr:row>
      <xdr:rowOff>84052</xdr:rowOff>
    </xdr:from>
    <xdr:to>
      <xdr:col>14</xdr:col>
      <xdr:colOff>101648</xdr:colOff>
      <xdr:row>24</xdr:row>
      <xdr:rowOff>85961</xdr:rowOff>
    </xdr:to>
    <xdr:grpSp>
      <xdr:nvGrpSpPr>
        <xdr:cNvPr id="2" name="Group 2">
          <a:extLst>
            <a:ext uri="{FF2B5EF4-FFF2-40B4-BE49-F238E27FC236}">
              <a16:creationId xmlns:a16="http://schemas.microsoft.com/office/drawing/2014/main" id="{862D2A4B-F15E-4D71-BBC5-A9E1D25CFDEC}"/>
            </a:ext>
          </a:extLst>
        </xdr:cNvPr>
        <xdr:cNvGrpSpPr/>
      </xdr:nvGrpSpPr>
      <xdr:grpSpPr>
        <a:xfrm>
          <a:off x="21742819" y="2370052"/>
          <a:ext cx="1669102" cy="2287909"/>
          <a:chOff x="7167155" y="2568166"/>
          <a:chExt cx="1673771" cy="2287909"/>
        </a:xfrm>
      </xdr:grpSpPr>
      <xdr:grpSp>
        <xdr:nvGrpSpPr>
          <xdr:cNvPr id="3" name="Group 3">
            <a:extLst>
              <a:ext uri="{FF2B5EF4-FFF2-40B4-BE49-F238E27FC236}">
                <a16:creationId xmlns:a16="http://schemas.microsoft.com/office/drawing/2014/main" id="{E6588B19-084E-4891-9BE2-8053675E16F4}"/>
              </a:ext>
            </a:extLst>
          </xdr:cNvPr>
          <xdr:cNvGrpSpPr/>
        </xdr:nvGrpSpPr>
        <xdr:grpSpPr>
          <a:xfrm>
            <a:off x="7167155" y="2691278"/>
            <a:ext cx="174171" cy="2045357"/>
            <a:chOff x="8499566" y="1668600"/>
            <a:chExt cx="174171" cy="2045357"/>
          </a:xfrm>
        </xdr:grpSpPr>
        <xdr:sp macro="" textlink="">
          <xdr:nvSpPr>
            <xdr:cNvPr id="15" name="Rectangle 15">
              <a:extLst>
                <a:ext uri="{FF2B5EF4-FFF2-40B4-BE49-F238E27FC236}">
                  <a16:creationId xmlns:a16="http://schemas.microsoft.com/office/drawing/2014/main" id="{1811B29A-874C-40E5-92F0-7C8409AD9697}"/>
                </a:ext>
              </a:extLst>
            </xdr:cNvPr>
            <xdr:cNvSpPr/>
          </xdr:nvSpPr>
          <xdr:spPr>
            <a:xfrm>
              <a:off x="8499567" y="2211977"/>
              <a:ext cx="174170" cy="583474"/>
            </a:xfrm>
            <a:prstGeom prst="rect">
              <a:avLst/>
            </a:prstGeom>
            <a:solidFill>
              <a:srgbClr val="009EE0"/>
            </a:solidFill>
            <a:ln w="9525">
              <a:solidFill>
                <a:srgbClr val="0C2148"/>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16" name="Rectangle 16">
              <a:extLst>
                <a:ext uri="{FF2B5EF4-FFF2-40B4-BE49-F238E27FC236}">
                  <a16:creationId xmlns:a16="http://schemas.microsoft.com/office/drawing/2014/main" id="{BD310BB0-DF1C-40F2-8F65-F606B92D15F7}"/>
                </a:ext>
              </a:extLst>
            </xdr:cNvPr>
            <xdr:cNvSpPr/>
          </xdr:nvSpPr>
          <xdr:spPr>
            <a:xfrm>
              <a:off x="8499566" y="2795451"/>
              <a:ext cx="174171" cy="487680"/>
            </a:xfrm>
            <a:prstGeom prst="rect">
              <a:avLst/>
            </a:prstGeom>
            <a:solidFill>
              <a:srgbClr val="009EE0"/>
            </a:solidFill>
            <a:ln w="9525">
              <a:solidFill>
                <a:srgbClr val="0C2148"/>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cxnSp macro="">
          <xdr:nvCxnSpPr>
            <xdr:cNvPr id="17" name="Straight Connector 17">
              <a:extLst>
                <a:ext uri="{FF2B5EF4-FFF2-40B4-BE49-F238E27FC236}">
                  <a16:creationId xmlns:a16="http://schemas.microsoft.com/office/drawing/2014/main" id="{3612711F-1ACE-4653-8996-8CE781F9838E}"/>
                </a:ext>
              </a:extLst>
            </xdr:cNvPr>
            <xdr:cNvCxnSpPr>
              <a:stCxn id="15" idx="0"/>
            </xdr:cNvCxnSpPr>
          </xdr:nvCxnSpPr>
          <xdr:spPr>
            <a:xfrm flipV="1">
              <a:off x="8586652" y="1670051"/>
              <a:ext cx="0" cy="541926"/>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8">
              <a:extLst>
                <a:ext uri="{FF2B5EF4-FFF2-40B4-BE49-F238E27FC236}">
                  <a16:creationId xmlns:a16="http://schemas.microsoft.com/office/drawing/2014/main" id="{9A981339-4BAE-4D4A-8961-23A6076E355B}"/>
                </a:ext>
              </a:extLst>
            </xdr:cNvPr>
            <xdr:cNvCxnSpPr>
              <a:cxnSpLocks/>
              <a:endCxn id="16" idx="2"/>
            </xdr:cNvCxnSpPr>
          </xdr:nvCxnSpPr>
          <xdr:spPr>
            <a:xfrm flipV="1">
              <a:off x="8586652" y="3283131"/>
              <a:ext cx="0" cy="430826"/>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9">
              <a:extLst>
                <a:ext uri="{FF2B5EF4-FFF2-40B4-BE49-F238E27FC236}">
                  <a16:creationId xmlns:a16="http://schemas.microsoft.com/office/drawing/2014/main" id="{2826D991-74B0-41A0-B4DE-7253309D9FF2}"/>
                </a:ext>
              </a:extLst>
            </xdr:cNvPr>
            <xdr:cNvCxnSpPr>
              <a:cxnSpLocks/>
            </xdr:cNvCxnSpPr>
          </xdr:nvCxnSpPr>
          <xdr:spPr>
            <a:xfrm flipV="1">
              <a:off x="8535669" y="3712506"/>
              <a:ext cx="101963" cy="1"/>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20">
              <a:extLst>
                <a:ext uri="{FF2B5EF4-FFF2-40B4-BE49-F238E27FC236}">
                  <a16:creationId xmlns:a16="http://schemas.microsoft.com/office/drawing/2014/main" id="{8F01126E-FAC4-4A0D-9A31-F779A911A0FF}"/>
                </a:ext>
              </a:extLst>
            </xdr:cNvPr>
            <xdr:cNvCxnSpPr>
              <a:cxnSpLocks/>
            </xdr:cNvCxnSpPr>
          </xdr:nvCxnSpPr>
          <xdr:spPr>
            <a:xfrm flipV="1">
              <a:off x="8535668" y="1668600"/>
              <a:ext cx="101963" cy="1"/>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grpSp>
      <xdr:grpSp>
        <xdr:nvGrpSpPr>
          <xdr:cNvPr id="4" name="Group 4">
            <a:extLst>
              <a:ext uri="{FF2B5EF4-FFF2-40B4-BE49-F238E27FC236}">
                <a16:creationId xmlns:a16="http://schemas.microsoft.com/office/drawing/2014/main" id="{0DE7688E-8804-4EEC-A56E-CE41DE19536A}"/>
              </a:ext>
            </a:extLst>
          </xdr:cNvPr>
          <xdr:cNvGrpSpPr/>
        </xdr:nvGrpSpPr>
        <xdr:grpSpPr>
          <a:xfrm>
            <a:off x="7418256" y="2568166"/>
            <a:ext cx="1422670" cy="2287909"/>
            <a:chOff x="7418256" y="2568166"/>
            <a:chExt cx="1422670" cy="2287909"/>
          </a:xfrm>
        </xdr:grpSpPr>
        <xdr:cxnSp macro="">
          <xdr:nvCxnSpPr>
            <xdr:cNvPr id="5" name="Straight Arrow Connector 5">
              <a:extLst>
                <a:ext uri="{FF2B5EF4-FFF2-40B4-BE49-F238E27FC236}">
                  <a16:creationId xmlns:a16="http://schemas.microsoft.com/office/drawing/2014/main" id="{2992CAA8-C600-404B-A04D-B2458C6B8AFD}"/>
                </a:ext>
              </a:extLst>
            </xdr:cNvPr>
            <xdr:cNvCxnSpPr>
              <a:cxnSpLocks/>
            </xdr:cNvCxnSpPr>
          </xdr:nvCxnSpPr>
          <xdr:spPr>
            <a:xfrm flipH="1">
              <a:off x="7437120" y="2691277"/>
              <a:ext cx="187258"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 name="Straight Arrow Connector 6">
              <a:extLst>
                <a:ext uri="{FF2B5EF4-FFF2-40B4-BE49-F238E27FC236}">
                  <a16:creationId xmlns:a16="http://schemas.microsoft.com/office/drawing/2014/main" id="{961A85C7-18A9-4FF3-8C49-8A0222B63261}"/>
                </a:ext>
              </a:extLst>
            </xdr:cNvPr>
            <xdr:cNvCxnSpPr>
              <a:cxnSpLocks/>
            </xdr:cNvCxnSpPr>
          </xdr:nvCxnSpPr>
          <xdr:spPr>
            <a:xfrm flipH="1">
              <a:off x="7427688" y="3818129"/>
              <a:ext cx="165734"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 name="Straight Arrow Connector 7">
              <a:extLst>
                <a:ext uri="{FF2B5EF4-FFF2-40B4-BE49-F238E27FC236}">
                  <a16:creationId xmlns:a16="http://schemas.microsoft.com/office/drawing/2014/main" id="{95AF3228-9B24-4028-A18B-FBB9952D4021}"/>
                </a:ext>
              </a:extLst>
            </xdr:cNvPr>
            <xdr:cNvCxnSpPr>
              <a:cxnSpLocks/>
            </xdr:cNvCxnSpPr>
          </xdr:nvCxnSpPr>
          <xdr:spPr>
            <a:xfrm flipH="1">
              <a:off x="7418256" y="3254702"/>
              <a:ext cx="175166"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 name="Straight Arrow Connector 8">
              <a:extLst>
                <a:ext uri="{FF2B5EF4-FFF2-40B4-BE49-F238E27FC236}">
                  <a16:creationId xmlns:a16="http://schemas.microsoft.com/office/drawing/2014/main" id="{6964AFD4-CF28-41F7-B2C1-5DA81C9BF1FF}"/>
                </a:ext>
              </a:extLst>
            </xdr:cNvPr>
            <xdr:cNvCxnSpPr>
              <a:cxnSpLocks/>
            </xdr:cNvCxnSpPr>
          </xdr:nvCxnSpPr>
          <xdr:spPr>
            <a:xfrm flipH="1">
              <a:off x="7437120" y="4722449"/>
              <a:ext cx="156302"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Straight Arrow Connector 9">
              <a:extLst>
                <a:ext uri="{FF2B5EF4-FFF2-40B4-BE49-F238E27FC236}">
                  <a16:creationId xmlns:a16="http://schemas.microsoft.com/office/drawing/2014/main" id="{78D95AD7-1F9F-4C62-9DE5-386893EBED60}"/>
                </a:ext>
              </a:extLst>
            </xdr:cNvPr>
            <xdr:cNvCxnSpPr>
              <a:cxnSpLocks/>
            </xdr:cNvCxnSpPr>
          </xdr:nvCxnSpPr>
          <xdr:spPr>
            <a:xfrm flipH="1">
              <a:off x="7437120" y="4303859"/>
              <a:ext cx="156302"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 name="TextBox 26">
              <a:extLst>
                <a:ext uri="{FF2B5EF4-FFF2-40B4-BE49-F238E27FC236}">
                  <a16:creationId xmlns:a16="http://schemas.microsoft.com/office/drawing/2014/main" id="{2CF5E7FF-F1D3-46F0-8DC3-0E8310A86385}"/>
                </a:ext>
              </a:extLst>
            </xdr:cNvPr>
            <xdr:cNvSpPr txBox="1"/>
          </xdr:nvSpPr>
          <xdr:spPr>
            <a:xfrm>
              <a:off x="7576588" y="2568166"/>
              <a:ext cx="1040080"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90. percentilis</a:t>
              </a:r>
            </a:p>
          </xdr:txBody>
        </xdr:sp>
        <xdr:sp macro="" textlink="">
          <xdr:nvSpPr>
            <xdr:cNvPr id="11" name="TextBox 27">
              <a:extLst>
                <a:ext uri="{FF2B5EF4-FFF2-40B4-BE49-F238E27FC236}">
                  <a16:creationId xmlns:a16="http://schemas.microsoft.com/office/drawing/2014/main" id="{C18C618D-3F2D-4FAC-A278-3E309AE5A309}"/>
                </a:ext>
              </a:extLst>
            </xdr:cNvPr>
            <xdr:cNvSpPr txBox="1"/>
          </xdr:nvSpPr>
          <xdr:spPr>
            <a:xfrm>
              <a:off x="7576588" y="3131591"/>
              <a:ext cx="1089915"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75. percentilis</a:t>
              </a:r>
            </a:p>
          </xdr:txBody>
        </xdr:sp>
        <xdr:sp macro="" textlink="">
          <xdr:nvSpPr>
            <xdr:cNvPr id="12" name="TextBox 28">
              <a:extLst>
                <a:ext uri="{FF2B5EF4-FFF2-40B4-BE49-F238E27FC236}">
                  <a16:creationId xmlns:a16="http://schemas.microsoft.com/office/drawing/2014/main" id="{ADA66A16-0A19-4617-A36D-992C13C86CE5}"/>
                </a:ext>
              </a:extLst>
            </xdr:cNvPr>
            <xdr:cNvSpPr txBox="1"/>
          </xdr:nvSpPr>
          <xdr:spPr>
            <a:xfrm>
              <a:off x="7567156" y="3695015"/>
              <a:ext cx="1091040"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50. percentilis</a:t>
              </a:r>
            </a:p>
          </xdr:txBody>
        </xdr:sp>
        <xdr:sp macro="" textlink="">
          <xdr:nvSpPr>
            <xdr:cNvPr id="13" name="TextBox 29">
              <a:extLst>
                <a:ext uri="{FF2B5EF4-FFF2-40B4-BE49-F238E27FC236}">
                  <a16:creationId xmlns:a16="http://schemas.microsoft.com/office/drawing/2014/main" id="{7462C68F-0044-4028-A7B9-63785E1BA0B4}"/>
                </a:ext>
              </a:extLst>
            </xdr:cNvPr>
            <xdr:cNvSpPr txBox="1"/>
          </xdr:nvSpPr>
          <xdr:spPr>
            <a:xfrm>
              <a:off x="7576589" y="4180748"/>
              <a:ext cx="1131444"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25. percentilis</a:t>
              </a:r>
            </a:p>
          </xdr:txBody>
        </xdr:sp>
        <xdr:sp macro="" textlink="">
          <xdr:nvSpPr>
            <xdr:cNvPr id="14" name="TextBox 30">
              <a:extLst>
                <a:ext uri="{FF2B5EF4-FFF2-40B4-BE49-F238E27FC236}">
                  <a16:creationId xmlns:a16="http://schemas.microsoft.com/office/drawing/2014/main" id="{C0977660-AC13-4ABD-83A0-11EFFF287CD9}"/>
                </a:ext>
              </a:extLst>
            </xdr:cNvPr>
            <xdr:cNvSpPr txBox="1"/>
          </xdr:nvSpPr>
          <xdr:spPr>
            <a:xfrm>
              <a:off x="7576588" y="4599338"/>
              <a:ext cx="1264338"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10. percentilis</a:t>
              </a:r>
            </a:p>
          </xdr:txBody>
        </xdr:sp>
      </xdr:grpSp>
    </xdr:grpSp>
    <xdr:clientData/>
  </xdr:twoCellAnchor>
  <xdr:twoCellAnchor>
    <xdr:from>
      <xdr:col>13</xdr:col>
      <xdr:colOff>537729</xdr:colOff>
      <xdr:row>31</xdr:row>
      <xdr:rowOff>135948</xdr:rowOff>
    </xdr:from>
    <xdr:to>
      <xdr:col>13</xdr:col>
      <xdr:colOff>2128225</xdr:colOff>
      <xdr:row>43</xdr:row>
      <xdr:rowOff>137857</xdr:rowOff>
    </xdr:to>
    <xdr:grpSp>
      <xdr:nvGrpSpPr>
        <xdr:cNvPr id="21" name="Group 21">
          <a:extLst>
            <a:ext uri="{FF2B5EF4-FFF2-40B4-BE49-F238E27FC236}">
              <a16:creationId xmlns:a16="http://schemas.microsoft.com/office/drawing/2014/main" id="{4C181512-4927-491F-B9B2-CFFA5A76CB93}"/>
            </a:ext>
          </a:extLst>
        </xdr:cNvPr>
        <xdr:cNvGrpSpPr/>
      </xdr:nvGrpSpPr>
      <xdr:grpSpPr>
        <a:xfrm>
          <a:off x="21458093" y="6041448"/>
          <a:ext cx="1590496" cy="2287909"/>
          <a:chOff x="7167155" y="2568166"/>
          <a:chExt cx="1601890" cy="2287909"/>
        </a:xfrm>
      </xdr:grpSpPr>
      <xdr:grpSp>
        <xdr:nvGrpSpPr>
          <xdr:cNvPr id="22" name="Group 22">
            <a:extLst>
              <a:ext uri="{FF2B5EF4-FFF2-40B4-BE49-F238E27FC236}">
                <a16:creationId xmlns:a16="http://schemas.microsoft.com/office/drawing/2014/main" id="{400C4955-225A-4600-B12E-5D1222C24A15}"/>
              </a:ext>
            </a:extLst>
          </xdr:cNvPr>
          <xdr:cNvGrpSpPr/>
        </xdr:nvGrpSpPr>
        <xdr:grpSpPr>
          <a:xfrm>
            <a:off x="7167155" y="2691278"/>
            <a:ext cx="174171" cy="2045357"/>
            <a:chOff x="8499566" y="1668600"/>
            <a:chExt cx="174171" cy="2045357"/>
          </a:xfrm>
        </xdr:grpSpPr>
        <xdr:sp macro="" textlink="">
          <xdr:nvSpPr>
            <xdr:cNvPr id="34" name="Rectangle 34">
              <a:extLst>
                <a:ext uri="{FF2B5EF4-FFF2-40B4-BE49-F238E27FC236}">
                  <a16:creationId xmlns:a16="http://schemas.microsoft.com/office/drawing/2014/main" id="{23A2E2BC-2D06-4E86-8E7C-C6BF8F280667}"/>
                </a:ext>
              </a:extLst>
            </xdr:cNvPr>
            <xdr:cNvSpPr/>
          </xdr:nvSpPr>
          <xdr:spPr>
            <a:xfrm>
              <a:off x="8499567" y="2211977"/>
              <a:ext cx="174170" cy="583474"/>
            </a:xfrm>
            <a:prstGeom prst="rect">
              <a:avLst/>
            </a:prstGeom>
            <a:solidFill>
              <a:srgbClr val="009EE0"/>
            </a:solidFill>
            <a:ln w="9525">
              <a:solidFill>
                <a:srgbClr val="0C2148"/>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35" name="Rectangle 35">
              <a:extLst>
                <a:ext uri="{FF2B5EF4-FFF2-40B4-BE49-F238E27FC236}">
                  <a16:creationId xmlns:a16="http://schemas.microsoft.com/office/drawing/2014/main" id="{DC65C4D2-4967-48C2-AD8D-9FE2C51CCF13}"/>
                </a:ext>
              </a:extLst>
            </xdr:cNvPr>
            <xdr:cNvSpPr/>
          </xdr:nvSpPr>
          <xdr:spPr>
            <a:xfrm>
              <a:off x="8499566" y="2795451"/>
              <a:ext cx="174171" cy="487680"/>
            </a:xfrm>
            <a:prstGeom prst="rect">
              <a:avLst/>
            </a:prstGeom>
            <a:solidFill>
              <a:srgbClr val="009EE0"/>
            </a:solidFill>
            <a:ln w="9525">
              <a:solidFill>
                <a:srgbClr val="0C2148"/>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cxnSp macro="">
          <xdr:nvCxnSpPr>
            <xdr:cNvPr id="36" name="Straight Connector 36">
              <a:extLst>
                <a:ext uri="{FF2B5EF4-FFF2-40B4-BE49-F238E27FC236}">
                  <a16:creationId xmlns:a16="http://schemas.microsoft.com/office/drawing/2014/main" id="{371F6574-CCC0-489E-93E8-FAFB377A5B60}"/>
                </a:ext>
              </a:extLst>
            </xdr:cNvPr>
            <xdr:cNvCxnSpPr>
              <a:stCxn id="34" idx="0"/>
            </xdr:cNvCxnSpPr>
          </xdr:nvCxnSpPr>
          <xdr:spPr>
            <a:xfrm flipV="1">
              <a:off x="8586652" y="1670051"/>
              <a:ext cx="0" cy="541926"/>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7">
              <a:extLst>
                <a:ext uri="{FF2B5EF4-FFF2-40B4-BE49-F238E27FC236}">
                  <a16:creationId xmlns:a16="http://schemas.microsoft.com/office/drawing/2014/main" id="{77CAA9D9-3B55-457C-82DA-25982F5FE8CD}"/>
                </a:ext>
              </a:extLst>
            </xdr:cNvPr>
            <xdr:cNvCxnSpPr>
              <a:cxnSpLocks/>
              <a:endCxn id="35" idx="2"/>
            </xdr:cNvCxnSpPr>
          </xdr:nvCxnSpPr>
          <xdr:spPr>
            <a:xfrm flipV="1">
              <a:off x="8586652" y="3283131"/>
              <a:ext cx="0" cy="430826"/>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8">
              <a:extLst>
                <a:ext uri="{FF2B5EF4-FFF2-40B4-BE49-F238E27FC236}">
                  <a16:creationId xmlns:a16="http://schemas.microsoft.com/office/drawing/2014/main" id="{31455B7B-2FFD-4B34-AFBF-510E9E2D51AD}"/>
                </a:ext>
              </a:extLst>
            </xdr:cNvPr>
            <xdr:cNvCxnSpPr>
              <a:cxnSpLocks/>
            </xdr:cNvCxnSpPr>
          </xdr:nvCxnSpPr>
          <xdr:spPr>
            <a:xfrm flipV="1">
              <a:off x="8535669" y="3712506"/>
              <a:ext cx="101963" cy="1"/>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9">
              <a:extLst>
                <a:ext uri="{FF2B5EF4-FFF2-40B4-BE49-F238E27FC236}">
                  <a16:creationId xmlns:a16="http://schemas.microsoft.com/office/drawing/2014/main" id="{C741B8F2-CF36-402E-BBCD-CCB28D852F42}"/>
                </a:ext>
              </a:extLst>
            </xdr:cNvPr>
            <xdr:cNvCxnSpPr>
              <a:cxnSpLocks/>
            </xdr:cNvCxnSpPr>
          </xdr:nvCxnSpPr>
          <xdr:spPr>
            <a:xfrm flipV="1">
              <a:off x="8535668" y="1668600"/>
              <a:ext cx="101963" cy="1"/>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grpSp>
      <xdr:grpSp>
        <xdr:nvGrpSpPr>
          <xdr:cNvPr id="23" name="Group 23">
            <a:extLst>
              <a:ext uri="{FF2B5EF4-FFF2-40B4-BE49-F238E27FC236}">
                <a16:creationId xmlns:a16="http://schemas.microsoft.com/office/drawing/2014/main" id="{BE7C3F43-AB53-4FE7-B1C1-2C0D66F078F6}"/>
              </a:ext>
            </a:extLst>
          </xdr:cNvPr>
          <xdr:cNvGrpSpPr/>
        </xdr:nvGrpSpPr>
        <xdr:grpSpPr>
          <a:xfrm>
            <a:off x="7418256" y="2568166"/>
            <a:ext cx="1350789" cy="2287909"/>
            <a:chOff x="7418256" y="2568166"/>
            <a:chExt cx="1350789" cy="2287909"/>
          </a:xfrm>
        </xdr:grpSpPr>
        <xdr:cxnSp macro="">
          <xdr:nvCxnSpPr>
            <xdr:cNvPr id="24" name="Straight Arrow Connector 24">
              <a:extLst>
                <a:ext uri="{FF2B5EF4-FFF2-40B4-BE49-F238E27FC236}">
                  <a16:creationId xmlns:a16="http://schemas.microsoft.com/office/drawing/2014/main" id="{A11F136C-FB89-4C74-8D3D-91B34AF87557}"/>
                </a:ext>
              </a:extLst>
            </xdr:cNvPr>
            <xdr:cNvCxnSpPr>
              <a:cxnSpLocks/>
            </xdr:cNvCxnSpPr>
          </xdr:nvCxnSpPr>
          <xdr:spPr>
            <a:xfrm flipH="1">
              <a:off x="7437120" y="2691277"/>
              <a:ext cx="187258"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5" name="Straight Arrow Connector 25">
              <a:extLst>
                <a:ext uri="{FF2B5EF4-FFF2-40B4-BE49-F238E27FC236}">
                  <a16:creationId xmlns:a16="http://schemas.microsoft.com/office/drawing/2014/main" id="{E08C3D9D-7B3D-4F45-A7C1-1A3ECC96C42B}"/>
                </a:ext>
              </a:extLst>
            </xdr:cNvPr>
            <xdr:cNvCxnSpPr>
              <a:cxnSpLocks/>
            </xdr:cNvCxnSpPr>
          </xdr:nvCxnSpPr>
          <xdr:spPr>
            <a:xfrm flipH="1">
              <a:off x="7427688" y="3818129"/>
              <a:ext cx="165734"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6" name="Straight Arrow Connector 26">
              <a:extLst>
                <a:ext uri="{FF2B5EF4-FFF2-40B4-BE49-F238E27FC236}">
                  <a16:creationId xmlns:a16="http://schemas.microsoft.com/office/drawing/2014/main" id="{EDEBE633-B4AE-481D-AEFE-E6C275CC2FD0}"/>
                </a:ext>
              </a:extLst>
            </xdr:cNvPr>
            <xdr:cNvCxnSpPr>
              <a:cxnSpLocks/>
            </xdr:cNvCxnSpPr>
          </xdr:nvCxnSpPr>
          <xdr:spPr>
            <a:xfrm flipH="1">
              <a:off x="7418256" y="3254702"/>
              <a:ext cx="175166"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7" name="Straight Arrow Connector 27">
              <a:extLst>
                <a:ext uri="{FF2B5EF4-FFF2-40B4-BE49-F238E27FC236}">
                  <a16:creationId xmlns:a16="http://schemas.microsoft.com/office/drawing/2014/main" id="{7A658EA9-794A-4544-93DB-740D7D2153AC}"/>
                </a:ext>
              </a:extLst>
            </xdr:cNvPr>
            <xdr:cNvCxnSpPr>
              <a:cxnSpLocks/>
            </xdr:cNvCxnSpPr>
          </xdr:nvCxnSpPr>
          <xdr:spPr>
            <a:xfrm flipH="1">
              <a:off x="7437120" y="4722449"/>
              <a:ext cx="156302"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8" name="Straight Arrow Connector 28">
              <a:extLst>
                <a:ext uri="{FF2B5EF4-FFF2-40B4-BE49-F238E27FC236}">
                  <a16:creationId xmlns:a16="http://schemas.microsoft.com/office/drawing/2014/main" id="{B742D3DA-09E8-4577-AD27-91C04843C1C9}"/>
                </a:ext>
              </a:extLst>
            </xdr:cNvPr>
            <xdr:cNvCxnSpPr>
              <a:cxnSpLocks/>
            </xdr:cNvCxnSpPr>
          </xdr:nvCxnSpPr>
          <xdr:spPr>
            <a:xfrm flipH="1">
              <a:off x="7437120" y="4303859"/>
              <a:ext cx="156302"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TextBox 26">
              <a:extLst>
                <a:ext uri="{FF2B5EF4-FFF2-40B4-BE49-F238E27FC236}">
                  <a16:creationId xmlns:a16="http://schemas.microsoft.com/office/drawing/2014/main" id="{DBADE63C-FFBC-4309-B9FF-0AD3C8D05750}"/>
                </a:ext>
              </a:extLst>
            </xdr:cNvPr>
            <xdr:cNvSpPr txBox="1"/>
          </xdr:nvSpPr>
          <xdr:spPr>
            <a:xfrm>
              <a:off x="7576588" y="2568166"/>
              <a:ext cx="1030816"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90th percentile</a:t>
              </a:r>
            </a:p>
          </xdr:txBody>
        </xdr:sp>
        <xdr:sp macro="" textlink="">
          <xdr:nvSpPr>
            <xdr:cNvPr id="30" name="TextBox 27">
              <a:extLst>
                <a:ext uri="{FF2B5EF4-FFF2-40B4-BE49-F238E27FC236}">
                  <a16:creationId xmlns:a16="http://schemas.microsoft.com/office/drawing/2014/main" id="{0FC43FB4-FCF9-4902-9EC5-28598EE5D46E}"/>
                </a:ext>
              </a:extLst>
            </xdr:cNvPr>
            <xdr:cNvSpPr txBox="1"/>
          </xdr:nvSpPr>
          <xdr:spPr>
            <a:xfrm>
              <a:off x="7576588" y="3131591"/>
              <a:ext cx="1067553"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75th percentile</a:t>
              </a:r>
            </a:p>
          </xdr:txBody>
        </xdr:sp>
        <xdr:sp macro="" textlink="">
          <xdr:nvSpPr>
            <xdr:cNvPr id="31" name="TextBox 28">
              <a:extLst>
                <a:ext uri="{FF2B5EF4-FFF2-40B4-BE49-F238E27FC236}">
                  <a16:creationId xmlns:a16="http://schemas.microsoft.com/office/drawing/2014/main" id="{7321A701-23A4-44DD-A478-D274E2891C84}"/>
                </a:ext>
              </a:extLst>
            </xdr:cNvPr>
            <xdr:cNvSpPr txBox="1"/>
          </xdr:nvSpPr>
          <xdr:spPr>
            <a:xfrm>
              <a:off x="7567156" y="3695015"/>
              <a:ext cx="1069634"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50th percentile</a:t>
              </a:r>
            </a:p>
          </xdr:txBody>
        </xdr:sp>
        <xdr:sp macro="" textlink="">
          <xdr:nvSpPr>
            <xdr:cNvPr id="32" name="TextBox 29">
              <a:extLst>
                <a:ext uri="{FF2B5EF4-FFF2-40B4-BE49-F238E27FC236}">
                  <a16:creationId xmlns:a16="http://schemas.microsoft.com/office/drawing/2014/main" id="{45B35E00-5D70-440B-8689-CA192A9FDFD0}"/>
                </a:ext>
              </a:extLst>
            </xdr:cNvPr>
            <xdr:cNvSpPr txBox="1"/>
          </xdr:nvSpPr>
          <xdr:spPr>
            <a:xfrm>
              <a:off x="7576588" y="4180748"/>
              <a:ext cx="1192457"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25th percentile</a:t>
              </a:r>
            </a:p>
          </xdr:txBody>
        </xdr:sp>
        <xdr:sp macro="" textlink="">
          <xdr:nvSpPr>
            <xdr:cNvPr id="33" name="TextBox 30">
              <a:extLst>
                <a:ext uri="{FF2B5EF4-FFF2-40B4-BE49-F238E27FC236}">
                  <a16:creationId xmlns:a16="http://schemas.microsoft.com/office/drawing/2014/main" id="{03FBF4D6-012C-4632-BE61-83B92DDD8606}"/>
                </a:ext>
              </a:extLst>
            </xdr:cNvPr>
            <xdr:cNvSpPr txBox="1"/>
          </xdr:nvSpPr>
          <xdr:spPr>
            <a:xfrm>
              <a:off x="7576589" y="4599338"/>
              <a:ext cx="1148371"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10th percentile</a:t>
              </a:r>
            </a:p>
          </xdr:txBody>
        </xdr:sp>
      </xdr:grpSp>
    </xdr:grpSp>
    <xdr:clientData/>
  </xdr:twoCellAnchor>
  <xdr:twoCellAnchor>
    <xdr:from>
      <xdr:col>9</xdr:col>
      <xdr:colOff>693864</xdr:colOff>
      <xdr:row>10</xdr:row>
      <xdr:rowOff>45807</xdr:rowOff>
    </xdr:from>
    <xdr:to>
      <xdr:col>12</xdr:col>
      <xdr:colOff>1281477</xdr:colOff>
      <xdr:row>26</xdr:row>
      <xdr:rowOff>162937</xdr:rowOff>
    </xdr:to>
    <xdr:grpSp>
      <xdr:nvGrpSpPr>
        <xdr:cNvPr id="40" name="Group 44">
          <a:extLst>
            <a:ext uri="{FF2B5EF4-FFF2-40B4-BE49-F238E27FC236}">
              <a16:creationId xmlns:a16="http://schemas.microsoft.com/office/drawing/2014/main" id="{9A973AFE-874F-494F-8B14-9F4DC182D5CC}"/>
            </a:ext>
          </a:extLst>
        </xdr:cNvPr>
        <xdr:cNvGrpSpPr/>
      </xdr:nvGrpSpPr>
      <xdr:grpSpPr>
        <a:xfrm>
          <a:off x="16055091" y="1950807"/>
          <a:ext cx="4795931" cy="3165130"/>
          <a:chOff x="16092071" y="1603425"/>
          <a:chExt cx="4816695" cy="3165130"/>
        </a:xfrm>
      </xdr:grpSpPr>
      <xdr:graphicFrame macro="">
        <xdr:nvGraphicFramePr>
          <xdr:cNvPr id="41" name="Chart 1">
            <a:extLst>
              <a:ext uri="{FF2B5EF4-FFF2-40B4-BE49-F238E27FC236}">
                <a16:creationId xmlns:a16="http://schemas.microsoft.com/office/drawing/2014/main" id="{4602866F-CBAE-474B-B7B2-C7215D979C1D}"/>
              </a:ext>
            </a:extLst>
          </xdr:cNvPr>
          <xdr:cNvGraphicFramePr>
            <a:graphicFrameLocks/>
          </xdr:cNvGraphicFramePr>
        </xdr:nvGraphicFramePr>
        <xdr:xfrm>
          <a:off x="16092071" y="1603425"/>
          <a:ext cx="4816695" cy="316513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2" name="TextBox 41">
            <a:extLst>
              <a:ext uri="{FF2B5EF4-FFF2-40B4-BE49-F238E27FC236}">
                <a16:creationId xmlns:a16="http://schemas.microsoft.com/office/drawing/2014/main" id="{87273FC8-4E2E-4E03-BCAA-989C94B7CF0A}"/>
              </a:ext>
            </a:extLst>
          </xdr:cNvPr>
          <xdr:cNvSpPr txBox="1"/>
        </xdr:nvSpPr>
        <xdr:spPr>
          <a:xfrm>
            <a:off x="20528072" y="1818550"/>
            <a:ext cx="269327" cy="256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000"/>
              <a:t>%</a:t>
            </a:r>
          </a:p>
        </xdr:txBody>
      </xdr:sp>
    </xdr:grpSp>
    <xdr:clientData/>
  </xdr:twoCellAnchor>
  <xdr:twoCellAnchor>
    <xdr:from>
      <xdr:col>9</xdr:col>
      <xdr:colOff>808265</xdr:colOff>
      <xdr:row>28</xdr:row>
      <xdr:rowOff>136071</xdr:rowOff>
    </xdr:from>
    <xdr:to>
      <xdr:col>12</xdr:col>
      <xdr:colOff>1234491</xdr:colOff>
      <xdr:row>45</xdr:row>
      <xdr:rowOff>62701</xdr:rowOff>
    </xdr:to>
    <xdr:grpSp>
      <xdr:nvGrpSpPr>
        <xdr:cNvPr id="43" name="Group 43">
          <a:extLst>
            <a:ext uri="{FF2B5EF4-FFF2-40B4-BE49-F238E27FC236}">
              <a16:creationId xmlns:a16="http://schemas.microsoft.com/office/drawing/2014/main" id="{C312CD6C-D6F2-4B9B-93BC-751DA2292B57}"/>
            </a:ext>
          </a:extLst>
        </xdr:cNvPr>
        <xdr:cNvGrpSpPr/>
      </xdr:nvGrpSpPr>
      <xdr:grpSpPr>
        <a:xfrm>
          <a:off x="16169492" y="5470071"/>
          <a:ext cx="4634544" cy="3165130"/>
          <a:chOff x="16159605" y="5470071"/>
          <a:chExt cx="4649882" cy="3165130"/>
        </a:xfrm>
      </xdr:grpSpPr>
      <xdr:graphicFrame macro="">
        <xdr:nvGraphicFramePr>
          <xdr:cNvPr id="44" name="Chart 40">
            <a:extLst>
              <a:ext uri="{FF2B5EF4-FFF2-40B4-BE49-F238E27FC236}">
                <a16:creationId xmlns:a16="http://schemas.microsoft.com/office/drawing/2014/main" id="{5C590BA7-0363-48BB-BC23-2DD84C301CF6}"/>
              </a:ext>
            </a:extLst>
          </xdr:cNvPr>
          <xdr:cNvGraphicFramePr>
            <a:graphicFrameLocks/>
          </xdr:cNvGraphicFramePr>
        </xdr:nvGraphicFramePr>
        <xdr:xfrm>
          <a:off x="16159605" y="5470071"/>
          <a:ext cx="4649882" cy="316513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45" name="TextBox 42">
            <a:extLst>
              <a:ext uri="{FF2B5EF4-FFF2-40B4-BE49-F238E27FC236}">
                <a16:creationId xmlns:a16="http://schemas.microsoft.com/office/drawing/2014/main" id="{32354D3E-9AE4-47B2-A765-8F30DDF17199}"/>
              </a:ext>
            </a:extLst>
          </xdr:cNvPr>
          <xdr:cNvSpPr txBox="1"/>
        </xdr:nvSpPr>
        <xdr:spPr>
          <a:xfrm>
            <a:off x="20478042" y="5668454"/>
            <a:ext cx="269327" cy="256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000"/>
              <a:t>%</a:t>
            </a:r>
          </a:p>
        </xdr:txBody>
      </xdr:sp>
    </xdr:grpSp>
    <xdr:clientData/>
  </xdr:twoCellAnchor>
</xdr:wsDr>
</file>

<file path=xl/drawings/drawing100.xml><?xml version="1.0" encoding="utf-8"?>
<c:userShapes xmlns:c="http://schemas.openxmlformats.org/drawingml/2006/chart">
  <cdr:relSizeAnchor xmlns:cdr="http://schemas.openxmlformats.org/drawingml/2006/chartDrawing">
    <cdr:from>
      <cdr:x>0.12178</cdr:x>
      <cdr:y>0.05514</cdr:y>
    </cdr:from>
    <cdr:to>
      <cdr:x>0.54126</cdr:x>
      <cdr:y>0.16367</cdr:y>
    </cdr:to>
    <cdr:sp macro="" textlink="">
      <cdr:nvSpPr>
        <cdr:cNvPr id="2" name="Szövegdoboz 1">
          <a:extLst xmlns:a="http://schemas.openxmlformats.org/drawingml/2006/main">
            <a:ext uri="{FF2B5EF4-FFF2-40B4-BE49-F238E27FC236}">
              <a16:creationId xmlns:a16="http://schemas.microsoft.com/office/drawing/2014/main" id="{295DEC45-03AB-4336-A1EF-1727A9ABB8B8}"/>
            </a:ext>
          </a:extLst>
        </cdr:cNvPr>
        <cdr:cNvSpPr txBox="1"/>
      </cdr:nvSpPr>
      <cdr:spPr>
        <a:xfrm xmlns:a="http://schemas.openxmlformats.org/drawingml/2006/main">
          <a:off x="285750" y="103188"/>
          <a:ext cx="984246" cy="2031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billion</a:t>
          </a:r>
          <a:r>
            <a:rPr lang="hu-HU" sz="900" baseline="0"/>
            <a:t> forint</a:t>
          </a:r>
          <a:endParaRPr lang="hu-HU" sz="900"/>
        </a:p>
      </cdr:txBody>
    </cdr:sp>
  </cdr:relSizeAnchor>
  <cdr:relSizeAnchor xmlns:cdr="http://schemas.openxmlformats.org/drawingml/2006/chartDrawing">
    <cdr:from>
      <cdr:x>0.55412</cdr:x>
      <cdr:y>0.05514</cdr:y>
    </cdr:from>
    <cdr:to>
      <cdr:x>0.94587</cdr:x>
      <cdr:y>0.16367</cdr:y>
    </cdr:to>
    <cdr:sp macro="" textlink="">
      <cdr:nvSpPr>
        <cdr:cNvPr id="3" name="Szövegdoboz 1">
          <a:extLst xmlns:a="http://schemas.openxmlformats.org/drawingml/2006/main">
            <a:ext uri="{FF2B5EF4-FFF2-40B4-BE49-F238E27FC236}">
              <a16:creationId xmlns:a16="http://schemas.microsoft.com/office/drawing/2014/main" id="{77D2A185-137D-490A-9C42-ED37E79E0D8B}"/>
            </a:ext>
          </a:extLst>
        </cdr:cNvPr>
        <cdr:cNvSpPr txBox="1"/>
      </cdr:nvSpPr>
      <cdr:spPr>
        <a:xfrm xmlns:a="http://schemas.openxmlformats.org/drawingml/2006/main">
          <a:off x="1300167" y="103188"/>
          <a:ext cx="919182" cy="2031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billion</a:t>
          </a:r>
          <a:r>
            <a:rPr lang="hu-HU" sz="900" baseline="0"/>
            <a:t> forint</a:t>
          </a:r>
          <a:endParaRPr lang="hu-HU" sz="900"/>
        </a:p>
      </cdr:txBody>
    </cdr:sp>
  </cdr:relSizeAnchor>
</c:userShapes>
</file>

<file path=xl/drawings/drawing101.xml><?xml version="1.0" encoding="utf-8"?>
<xdr:wsDr xmlns:xdr="http://schemas.openxmlformats.org/drawingml/2006/spreadsheetDrawing" xmlns:a="http://schemas.openxmlformats.org/drawingml/2006/main">
  <xdr:twoCellAnchor>
    <xdr:from>
      <xdr:col>4</xdr:col>
      <xdr:colOff>600075</xdr:colOff>
      <xdr:row>7</xdr:row>
      <xdr:rowOff>185737</xdr:rowOff>
    </xdr:from>
    <xdr:to>
      <xdr:col>9</xdr:col>
      <xdr:colOff>75</xdr:colOff>
      <xdr:row>20</xdr:row>
      <xdr:rowOff>157237</xdr:rowOff>
    </xdr:to>
    <xdr:graphicFrame macro="">
      <xdr:nvGraphicFramePr>
        <xdr:cNvPr id="2" name="Diagram 1">
          <a:extLst>
            <a:ext uri="{FF2B5EF4-FFF2-40B4-BE49-F238E27FC236}">
              <a16:creationId xmlns:a16="http://schemas.microsoft.com/office/drawing/2014/main" id="{908D972F-00E9-4F2E-A495-5413E0435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8</xdr:row>
      <xdr:rowOff>0</xdr:rowOff>
    </xdr:from>
    <xdr:to>
      <xdr:col>14</xdr:col>
      <xdr:colOff>9600</xdr:colOff>
      <xdr:row>20</xdr:row>
      <xdr:rowOff>162000</xdr:rowOff>
    </xdr:to>
    <xdr:graphicFrame macro="">
      <xdr:nvGraphicFramePr>
        <xdr:cNvPr id="3" name="Diagram 2">
          <a:extLst>
            <a:ext uri="{FF2B5EF4-FFF2-40B4-BE49-F238E27FC236}">
              <a16:creationId xmlns:a16="http://schemas.microsoft.com/office/drawing/2014/main" id="{A5465A12-0D5A-47A4-94C1-3D3CEE797E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0.3009</cdr:x>
      <cdr:y>0.33203</cdr:y>
    </cdr:from>
    <cdr:to>
      <cdr:x>0.73279</cdr:x>
      <cdr:y>0.59661</cdr:y>
    </cdr:to>
    <cdr:sp macro="" textlink="">
      <cdr:nvSpPr>
        <cdr:cNvPr id="2" name="Szövegdoboz 1">
          <a:extLst xmlns:a="http://schemas.openxmlformats.org/drawingml/2006/main">
            <a:ext uri="{FF2B5EF4-FFF2-40B4-BE49-F238E27FC236}">
              <a16:creationId xmlns:a16="http://schemas.microsoft.com/office/drawing/2014/main" id="{DAE71F81-89B3-445C-B029-08642B3C9AAB}"/>
            </a:ext>
          </a:extLst>
        </cdr:cNvPr>
        <cdr:cNvSpPr txBox="1"/>
      </cdr:nvSpPr>
      <cdr:spPr>
        <a:xfrm xmlns:a="http://schemas.openxmlformats.org/drawingml/2006/main">
          <a:off x="736600" y="812800"/>
          <a:ext cx="1057267" cy="647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500" b="0">
              <a:solidFill>
                <a:sysClr val="windowText" lastClr="000000"/>
              </a:solidFill>
            </a:rPr>
            <a:t>Zöld</a:t>
          </a:r>
          <a:r>
            <a:rPr lang="hu-HU" sz="1500" b="0" baseline="0">
              <a:solidFill>
                <a:sysClr val="windowText" lastClr="000000"/>
              </a:solidFill>
            </a:rPr>
            <a:t> arány</a:t>
          </a:r>
          <a:br>
            <a:rPr lang="hu-HU" sz="1500" b="1" baseline="0">
              <a:solidFill>
                <a:sysClr val="windowText" lastClr="000000"/>
              </a:solidFill>
            </a:rPr>
          </a:br>
          <a:r>
            <a:rPr lang="hu-HU" sz="1500" b="1" baseline="0">
              <a:solidFill>
                <a:sysClr val="windowText" lastClr="000000"/>
              </a:solidFill>
            </a:rPr>
            <a:t>8,66%</a:t>
          </a:r>
        </a:p>
        <a:p xmlns:a="http://schemas.openxmlformats.org/drawingml/2006/main">
          <a:pPr algn="ctr"/>
          <a:endParaRPr lang="hu-HU" sz="1500" b="1">
            <a:solidFill>
              <a:srgbClr val="339999"/>
            </a:solidFill>
          </a:endParaRPr>
        </a:p>
      </cdr:txBody>
    </cdr:sp>
  </cdr:relSizeAnchor>
</c:userShapes>
</file>

<file path=xl/drawings/drawing103.xml><?xml version="1.0" encoding="utf-8"?>
<c:userShapes xmlns:c="http://schemas.openxmlformats.org/drawingml/2006/chart">
  <cdr:relSizeAnchor xmlns:cdr="http://schemas.openxmlformats.org/drawingml/2006/chartDrawing">
    <cdr:from>
      <cdr:x>0.27237</cdr:x>
      <cdr:y>0.33203</cdr:y>
    </cdr:from>
    <cdr:to>
      <cdr:x>0.75095</cdr:x>
      <cdr:y>0.59661</cdr:y>
    </cdr:to>
    <cdr:sp macro="" textlink="">
      <cdr:nvSpPr>
        <cdr:cNvPr id="2" name="Szövegdoboz 1">
          <a:extLst xmlns:a="http://schemas.openxmlformats.org/drawingml/2006/main">
            <a:ext uri="{FF2B5EF4-FFF2-40B4-BE49-F238E27FC236}">
              <a16:creationId xmlns:a16="http://schemas.microsoft.com/office/drawing/2014/main" id="{DAE71F81-89B3-445C-B029-08642B3C9AAB}"/>
            </a:ext>
          </a:extLst>
        </cdr:cNvPr>
        <cdr:cNvSpPr txBox="1"/>
      </cdr:nvSpPr>
      <cdr:spPr>
        <a:xfrm xmlns:a="http://schemas.openxmlformats.org/drawingml/2006/main">
          <a:off x="666751" y="812809"/>
          <a:ext cx="1171574" cy="6476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500" b="0">
              <a:solidFill>
                <a:sysClr val="windowText" lastClr="000000"/>
              </a:solidFill>
            </a:rPr>
            <a:t>Green</a:t>
          </a:r>
          <a:r>
            <a:rPr lang="hu-HU" sz="1500" b="0" baseline="0">
              <a:solidFill>
                <a:sysClr val="windowText" lastClr="000000"/>
              </a:solidFill>
            </a:rPr>
            <a:t> ratio</a:t>
          </a:r>
          <a:br>
            <a:rPr lang="hu-HU" sz="1500" b="1" baseline="0">
              <a:solidFill>
                <a:sysClr val="windowText" lastClr="000000"/>
              </a:solidFill>
            </a:rPr>
          </a:br>
          <a:r>
            <a:rPr lang="hu-HU" sz="1500" b="1" baseline="0">
              <a:solidFill>
                <a:sysClr val="windowText" lastClr="000000"/>
              </a:solidFill>
            </a:rPr>
            <a:t>8,66%</a:t>
          </a:r>
        </a:p>
        <a:p xmlns:a="http://schemas.openxmlformats.org/drawingml/2006/main">
          <a:pPr algn="ctr"/>
          <a:endParaRPr lang="hu-HU" sz="1500" b="1">
            <a:solidFill>
              <a:srgbClr val="339999"/>
            </a:solidFill>
          </a:endParaRPr>
        </a:p>
      </cdr:txBody>
    </cdr:sp>
  </cdr:relSizeAnchor>
</c:userShapes>
</file>

<file path=xl/drawings/drawing104.xml><?xml version="1.0" encoding="utf-8"?>
<xdr:wsDr xmlns:xdr="http://schemas.openxmlformats.org/drawingml/2006/spreadsheetDrawing" xmlns:a="http://schemas.openxmlformats.org/drawingml/2006/main">
  <xdr:twoCellAnchor>
    <xdr:from>
      <xdr:col>8</xdr:col>
      <xdr:colOff>180975</xdr:colOff>
      <xdr:row>2</xdr:row>
      <xdr:rowOff>119062</xdr:rowOff>
    </xdr:from>
    <xdr:to>
      <xdr:col>15</xdr:col>
      <xdr:colOff>485775</xdr:colOff>
      <xdr:row>16</xdr:row>
      <xdr:rowOff>157162</xdr:rowOff>
    </xdr:to>
    <xdr:graphicFrame macro="">
      <xdr:nvGraphicFramePr>
        <xdr:cNvPr id="2" name="Diagram 1">
          <a:extLst>
            <a:ext uri="{FF2B5EF4-FFF2-40B4-BE49-F238E27FC236}">
              <a16:creationId xmlns:a16="http://schemas.microsoft.com/office/drawing/2014/main" id="{854BE27A-B65E-4E2A-86F8-77841E335A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590550</xdr:colOff>
      <xdr:row>2</xdr:row>
      <xdr:rowOff>104775</xdr:rowOff>
    </xdr:from>
    <xdr:to>
      <xdr:col>23</xdr:col>
      <xdr:colOff>285750</xdr:colOff>
      <xdr:row>16</xdr:row>
      <xdr:rowOff>142875</xdr:rowOff>
    </xdr:to>
    <xdr:graphicFrame macro="">
      <xdr:nvGraphicFramePr>
        <xdr:cNvPr id="3" name="Diagram 2">
          <a:extLst>
            <a:ext uri="{FF2B5EF4-FFF2-40B4-BE49-F238E27FC236}">
              <a16:creationId xmlns:a16="http://schemas.microsoft.com/office/drawing/2014/main" id="{520DC611-71DD-440A-82C2-1CD7C38F8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5.xml><?xml version="1.0" encoding="utf-8"?>
<c:userShapes xmlns:c="http://schemas.openxmlformats.org/drawingml/2006/chart">
  <cdr:relSizeAnchor xmlns:cdr="http://schemas.openxmlformats.org/drawingml/2006/chartDrawing">
    <cdr:from>
      <cdr:x>0.08542</cdr:x>
      <cdr:y>0.01562</cdr:y>
    </cdr:from>
    <cdr:to>
      <cdr:x>0.2125</cdr:x>
      <cdr:y>0.08854</cdr:y>
    </cdr:to>
    <cdr:sp macro="" textlink="">
      <cdr:nvSpPr>
        <cdr:cNvPr id="2" name="Szövegdoboz 1">
          <a:extLst xmlns:a="http://schemas.openxmlformats.org/drawingml/2006/main">
            <a:ext uri="{FF2B5EF4-FFF2-40B4-BE49-F238E27FC236}">
              <a16:creationId xmlns:a16="http://schemas.microsoft.com/office/drawing/2014/main" id="{03DA4F16-8001-403D-BABC-35880A899A66}"/>
            </a:ext>
          </a:extLst>
        </cdr:cNvPr>
        <cdr:cNvSpPr txBox="1"/>
      </cdr:nvSpPr>
      <cdr:spPr>
        <a:xfrm xmlns:a="http://schemas.openxmlformats.org/drawingml/2006/main">
          <a:off x="390524" y="42862"/>
          <a:ext cx="581025" cy="2000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forint</a:t>
          </a:r>
          <a:endParaRPr lang="en-GB" sz="1000"/>
        </a:p>
      </cdr:txBody>
    </cdr:sp>
  </cdr:relSizeAnchor>
  <cdr:relSizeAnchor xmlns:cdr="http://schemas.openxmlformats.org/drawingml/2006/chartDrawing">
    <cdr:from>
      <cdr:x>0.81111</cdr:x>
      <cdr:y>0.01505</cdr:y>
    </cdr:from>
    <cdr:to>
      <cdr:x>0.93819</cdr:x>
      <cdr:y>0.08796</cdr:y>
    </cdr:to>
    <cdr:sp macro="" textlink="">
      <cdr:nvSpPr>
        <cdr:cNvPr id="3" name="Szövegdoboz 1">
          <a:extLst xmlns:a="http://schemas.openxmlformats.org/drawingml/2006/main">
            <a:ext uri="{FF2B5EF4-FFF2-40B4-BE49-F238E27FC236}">
              <a16:creationId xmlns:a16="http://schemas.microsoft.com/office/drawing/2014/main" id="{895B2C77-E9B0-4A8A-BF01-464D662DF2C5}"/>
            </a:ext>
          </a:extLst>
        </cdr:cNvPr>
        <cdr:cNvSpPr txBox="1"/>
      </cdr:nvSpPr>
      <cdr:spPr>
        <a:xfrm xmlns:a="http://schemas.openxmlformats.org/drawingml/2006/main">
          <a:off x="3708400" y="41275"/>
          <a:ext cx="581025" cy="2000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forint</a:t>
          </a:r>
          <a:endParaRPr lang="en-GB" sz="1000"/>
        </a:p>
      </cdr:txBody>
    </cdr:sp>
  </cdr:relSizeAnchor>
</c:userShapes>
</file>

<file path=xl/drawings/drawing106.xml><?xml version="1.0" encoding="utf-8"?>
<c:userShapes xmlns:c="http://schemas.openxmlformats.org/drawingml/2006/chart">
  <cdr:relSizeAnchor xmlns:cdr="http://schemas.openxmlformats.org/drawingml/2006/chartDrawing">
    <cdr:from>
      <cdr:x>0.08542</cdr:x>
      <cdr:y>0.01562</cdr:y>
    </cdr:from>
    <cdr:to>
      <cdr:x>0.2125</cdr:x>
      <cdr:y>0.08854</cdr:y>
    </cdr:to>
    <cdr:sp macro="" textlink="">
      <cdr:nvSpPr>
        <cdr:cNvPr id="2" name="Szövegdoboz 1">
          <a:extLst xmlns:a="http://schemas.openxmlformats.org/drawingml/2006/main">
            <a:ext uri="{FF2B5EF4-FFF2-40B4-BE49-F238E27FC236}">
              <a16:creationId xmlns:a16="http://schemas.microsoft.com/office/drawing/2014/main" id="{03DA4F16-8001-403D-BABC-35880A899A66}"/>
            </a:ext>
          </a:extLst>
        </cdr:cNvPr>
        <cdr:cNvSpPr txBox="1"/>
      </cdr:nvSpPr>
      <cdr:spPr>
        <a:xfrm xmlns:a="http://schemas.openxmlformats.org/drawingml/2006/main">
          <a:off x="390524" y="42862"/>
          <a:ext cx="581025" cy="2000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forint</a:t>
          </a:r>
          <a:endParaRPr lang="en-GB" sz="1000"/>
        </a:p>
      </cdr:txBody>
    </cdr:sp>
  </cdr:relSizeAnchor>
  <cdr:relSizeAnchor xmlns:cdr="http://schemas.openxmlformats.org/drawingml/2006/chartDrawing">
    <cdr:from>
      <cdr:x>0.81111</cdr:x>
      <cdr:y>0.01505</cdr:y>
    </cdr:from>
    <cdr:to>
      <cdr:x>0.93819</cdr:x>
      <cdr:y>0.08796</cdr:y>
    </cdr:to>
    <cdr:sp macro="" textlink="">
      <cdr:nvSpPr>
        <cdr:cNvPr id="3" name="Szövegdoboz 1">
          <a:extLst xmlns:a="http://schemas.openxmlformats.org/drawingml/2006/main">
            <a:ext uri="{FF2B5EF4-FFF2-40B4-BE49-F238E27FC236}">
              <a16:creationId xmlns:a16="http://schemas.microsoft.com/office/drawing/2014/main" id="{895B2C77-E9B0-4A8A-BF01-464D662DF2C5}"/>
            </a:ext>
          </a:extLst>
        </cdr:cNvPr>
        <cdr:cNvSpPr txBox="1"/>
      </cdr:nvSpPr>
      <cdr:spPr>
        <a:xfrm xmlns:a="http://schemas.openxmlformats.org/drawingml/2006/main">
          <a:off x="3708400" y="41275"/>
          <a:ext cx="581025" cy="2000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forint</a:t>
          </a:r>
          <a:endParaRPr lang="en-GB" sz="1000"/>
        </a:p>
      </cdr:txBody>
    </cdr:sp>
  </cdr:relSizeAnchor>
</c:userShapes>
</file>

<file path=xl/drawings/drawing107.xml><?xml version="1.0" encoding="utf-8"?>
<xdr:wsDr xmlns:xdr="http://schemas.openxmlformats.org/drawingml/2006/spreadsheetDrawing" xmlns:a="http://schemas.openxmlformats.org/drawingml/2006/main">
  <xdr:twoCellAnchor>
    <xdr:from>
      <xdr:col>11</xdr:col>
      <xdr:colOff>228600</xdr:colOff>
      <xdr:row>5</xdr:row>
      <xdr:rowOff>109537</xdr:rowOff>
    </xdr:from>
    <xdr:to>
      <xdr:col>19</xdr:col>
      <xdr:colOff>247650</xdr:colOff>
      <xdr:row>19</xdr:row>
      <xdr:rowOff>176212</xdr:rowOff>
    </xdr:to>
    <xdr:graphicFrame macro="">
      <xdr:nvGraphicFramePr>
        <xdr:cNvPr id="2" name="Diagram 1">
          <a:extLst>
            <a:ext uri="{FF2B5EF4-FFF2-40B4-BE49-F238E27FC236}">
              <a16:creationId xmlns:a16="http://schemas.microsoft.com/office/drawing/2014/main" id="{87C5EA20-F106-4D40-A85D-053114D295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152400</xdr:colOff>
      <xdr:row>20</xdr:row>
      <xdr:rowOff>19050</xdr:rowOff>
    </xdr:from>
    <xdr:to>
      <xdr:col>19</xdr:col>
      <xdr:colOff>171450</xdr:colOff>
      <xdr:row>34</xdr:row>
      <xdr:rowOff>95250</xdr:rowOff>
    </xdr:to>
    <xdr:graphicFrame macro="">
      <xdr:nvGraphicFramePr>
        <xdr:cNvPr id="3" name="Diagram 2">
          <a:extLst>
            <a:ext uri="{FF2B5EF4-FFF2-40B4-BE49-F238E27FC236}">
              <a16:creationId xmlns:a16="http://schemas.microsoft.com/office/drawing/2014/main" id="{68D92E61-A7C4-4CAA-B099-A9C16415D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0.0642</cdr:x>
      <cdr:y>0.82813</cdr:y>
    </cdr:from>
    <cdr:to>
      <cdr:x>0.10117</cdr:x>
      <cdr:y>0.89757</cdr:y>
    </cdr:to>
    <cdr:sp macro="" textlink="">
      <cdr:nvSpPr>
        <cdr:cNvPr id="2" name="Szövegdoboz 1">
          <a:extLst xmlns:a="http://schemas.openxmlformats.org/drawingml/2006/main">
            <a:ext uri="{FF2B5EF4-FFF2-40B4-BE49-F238E27FC236}">
              <a16:creationId xmlns:a16="http://schemas.microsoft.com/office/drawing/2014/main" id="{CF1E105D-21F7-4820-97DA-520A355A46E5}"/>
            </a:ext>
          </a:extLst>
        </cdr:cNvPr>
        <cdr:cNvSpPr txBox="1"/>
      </cdr:nvSpPr>
      <cdr:spPr>
        <a:xfrm xmlns:a="http://schemas.openxmlformats.org/drawingml/2006/main">
          <a:off x="314325" y="2271713"/>
          <a:ext cx="1809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endParaRPr lang="en-GB" sz="1000"/>
        </a:p>
      </cdr:txBody>
    </cdr:sp>
  </cdr:relSizeAnchor>
  <cdr:relSizeAnchor xmlns:cdr="http://schemas.openxmlformats.org/drawingml/2006/chartDrawing">
    <cdr:from>
      <cdr:x>0.87419</cdr:x>
      <cdr:y>0.83449</cdr:y>
    </cdr:from>
    <cdr:to>
      <cdr:x>0.91115</cdr:x>
      <cdr:y>0.90394</cdr:y>
    </cdr:to>
    <cdr:sp macro="" textlink="">
      <cdr:nvSpPr>
        <cdr:cNvPr id="4" name="Szövegdoboz 1">
          <a:extLst xmlns:a="http://schemas.openxmlformats.org/drawingml/2006/main">
            <a:ext uri="{FF2B5EF4-FFF2-40B4-BE49-F238E27FC236}">
              <a16:creationId xmlns:a16="http://schemas.microsoft.com/office/drawing/2014/main" id="{B0B776AA-B43E-4EDB-89D1-94C848A9A1F0}"/>
            </a:ext>
          </a:extLst>
        </cdr:cNvPr>
        <cdr:cNvSpPr txBox="1"/>
      </cdr:nvSpPr>
      <cdr:spPr>
        <a:xfrm xmlns:a="http://schemas.openxmlformats.org/drawingml/2006/main">
          <a:off x="4279900" y="2289175"/>
          <a:ext cx="1809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t>
          </a:r>
          <a:endParaRPr lang="en-GB" sz="1000"/>
        </a:p>
      </cdr:txBody>
    </cdr:sp>
  </cdr:relSizeAnchor>
</c:userShapes>
</file>

<file path=xl/drawings/drawing109.xml><?xml version="1.0" encoding="utf-8"?>
<c:userShapes xmlns:c="http://schemas.openxmlformats.org/drawingml/2006/chart">
  <cdr:relSizeAnchor xmlns:cdr="http://schemas.openxmlformats.org/drawingml/2006/chartDrawing">
    <cdr:from>
      <cdr:x>0.0642</cdr:x>
      <cdr:y>0.82813</cdr:y>
    </cdr:from>
    <cdr:to>
      <cdr:x>0.10117</cdr:x>
      <cdr:y>0.89757</cdr:y>
    </cdr:to>
    <cdr:sp macro="" textlink="">
      <cdr:nvSpPr>
        <cdr:cNvPr id="2" name="Szövegdoboz 1">
          <a:extLst xmlns:a="http://schemas.openxmlformats.org/drawingml/2006/main">
            <a:ext uri="{FF2B5EF4-FFF2-40B4-BE49-F238E27FC236}">
              <a16:creationId xmlns:a16="http://schemas.microsoft.com/office/drawing/2014/main" id="{CF1E105D-21F7-4820-97DA-520A355A46E5}"/>
            </a:ext>
          </a:extLst>
        </cdr:cNvPr>
        <cdr:cNvSpPr txBox="1"/>
      </cdr:nvSpPr>
      <cdr:spPr>
        <a:xfrm xmlns:a="http://schemas.openxmlformats.org/drawingml/2006/main">
          <a:off x="314325" y="2271713"/>
          <a:ext cx="1809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endParaRPr lang="en-GB" sz="1000"/>
        </a:p>
      </cdr:txBody>
    </cdr:sp>
  </cdr:relSizeAnchor>
  <cdr:relSizeAnchor xmlns:cdr="http://schemas.openxmlformats.org/drawingml/2006/chartDrawing">
    <cdr:from>
      <cdr:x>0.87419</cdr:x>
      <cdr:y>0.83449</cdr:y>
    </cdr:from>
    <cdr:to>
      <cdr:x>0.91115</cdr:x>
      <cdr:y>0.90394</cdr:y>
    </cdr:to>
    <cdr:sp macro="" textlink="">
      <cdr:nvSpPr>
        <cdr:cNvPr id="4" name="Szövegdoboz 1">
          <a:extLst xmlns:a="http://schemas.openxmlformats.org/drawingml/2006/main">
            <a:ext uri="{FF2B5EF4-FFF2-40B4-BE49-F238E27FC236}">
              <a16:creationId xmlns:a16="http://schemas.microsoft.com/office/drawing/2014/main" id="{B0B776AA-B43E-4EDB-89D1-94C848A9A1F0}"/>
            </a:ext>
          </a:extLst>
        </cdr:cNvPr>
        <cdr:cNvSpPr txBox="1"/>
      </cdr:nvSpPr>
      <cdr:spPr>
        <a:xfrm xmlns:a="http://schemas.openxmlformats.org/drawingml/2006/main">
          <a:off x="4279900" y="2289175"/>
          <a:ext cx="1809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t>
          </a:r>
          <a:endParaRPr lang="en-GB" sz="1000"/>
        </a:p>
      </cdr:txBody>
    </cdr:sp>
  </cdr:relSizeAnchor>
</c:userShapes>
</file>

<file path=xl/drawings/drawing11.xml><?xml version="1.0" encoding="utf-8"?>
<xdr:wsDr xmlns:xdr="http://schemas.openxmlformats.org/drawingml/2006/spreadsheetDrawing" xmlns:a="http://schemas.openxmlformats.org/drawingml/2006/main">
  <xdr:twoCellAnchor>
    <xdr:from>
      <xdr:col>8</xdr:col>
      <xdr:colOff>492580</xdr:colOff>
      <xdr:row>8</xdr:row>
      <xdr:rowOff>93508</xdr:rowOff>
    </xdr:from>
    <xdr:to>
      <xdr:col>10</xdr:col>
      <xdr:colOff>904877</xdr:colOff>
      <xdr:row>22</xdr:row>
      <xdr:rowOff>158051</xdr:rowOff>
    </xdr:to>
    <xdr:graphicFrame macro="">
      <xdr:nvGraphicFramePr>
        <xdr:cNvPr id="2" name="Chart 1">
          <a:extLst>
            <a:ext uri="{FF2B5EF4-FFF2-40B4-BE49-F238E27FC236}">
              <a16:creationId xmlns:a16="http://schemas.microsoft.com/office/drawing/2014/main" id="{0E1D43EF-A1C1-480A-B5B4-4306E8BEF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990966</xdr:colOff>
      <xdr:row>10</xdr:row>
      <xdr:rowOff>3663</xdr:rowOff>
    </xdr:from>
    <xdr:to>
      <xdr:col>11</xdr:col>
      <xdr:colOff>659818</xdr:colOff>
      <xdr:row>22</xdr:row>
      <xdr:rowOff>5572</xdr:rowOff>
    </xdr:to>
    <xdr:grpSp>
      <xdr:nvGrpSpPr>
        <xdr:cNvPr id="3" name="Group 2">
          <a:extLst>
            <a:ext uri="{FF2B5EF4-FFF2-40B4-BE49-F238E27FC236}">
              <a16:creationId xmlns:a16="http://schemas.microsoft.com/office/drawing/2014/main" id="{63B1861D-3F0B-4D22-A839-A7D831FE68DB}"/>
            </a:ext>
          </a:extLst>
        </xdr:cNvPr>
        <xdr:cNvGrpSpPr/>
      </xdr:nvGrpSpPr>
      <xdr:grpSpPr>
        <a:xfrm>
          <a:off x="21741859" y="1908663"/>
          <a:ext cx="1655495" cy="2287909"/>
          <a:chOff x="7167155" y="2568166"/>
          <a:chExt cx="1673771" cy="2287909"/>
        </a:xfrm>
      </xdr:grpSpPr>
      <xdr:grpSp>
        <xdr:nvGrpSpPr>
          <xdr:cNvPr id="4" name="Group 3">
            <a:extLst>
              <a:ext uri="{FF2B5EF4-FFF2-40B4-BE49-F238E27FC236}">
                <a16:creationId xmlns:a16="http://schemas.microsoft.com/office/drawing/2014/main" id="{958887ED-A32C-4763-9C59-A2ED5B2C049E}"/>
              </a:ext>
            </a:extLst>
          </xdr:cNvPr>
          <xdr:cNvGrpSpPr/>
        </xdr:nvGrpSpPr>
        <xdr:grpSpPr>
          <a:xfrm>
            <a:off x="7167155" y="2691278"/>
            <a:ext cx="174171" cy="2045357"/>
            <a:chOff x="8499566" y="1668600"/>
            <a:chExt cx="174171" cy="2045357"/>
          </a:xfrm>
        </xdr:grpSpPr>
        <xdr:sp macro="" textlink="">
          <xdr:nvSpPr>
            <xdr:cNvPr id="16" name="Rectangle 15">
              <a:extLst>
                <a:ext uri="{FF2B5EF4-FFF2-40B4-BE49-F238E27FC236}">
                  <a16:creationId xmlns:a16="http://schemas.microsoft.com/office/drawing/2014/main" id="{91DF1AD1-0BB0-4F5A-9814-C490898D4D55}"/>
                </a:ext>
              </a:extLst>
            </xdr:cNvPr>
            <xdr:cNvSpPr/>
          </xdr:nvSpPr>
          <xdr:spPr>
            <a:xfrm>
              <a:off x="8499567" y="2211977"/>
              <a:ext cx="174170" cy="583474"/>
            </a:xfrm>
            <a:prstGeom prst="rect">
              <a:avLst/>
            </a:prstGeom>
            <a:solidFill>
              <a:srgbClr val="009EE0"/>
            </a:solidFill>
            <a:ln w="9525">
              <a:solidFill>
                <a:srgbClr val="0C2148"/>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17" name="Rectangle 16">
              <a:extLst>
                <a:ext uri="{FF2B5EF4-FFF2-40B4-BE49-F238E27FC236}">
                  <a16:creationId xmlns:a16="http://schemas.microsoft.com/office/drawing/2014/main" id="{799F1FBA-EC24-4AEA-9926-AD875B19AE47}"/>
                </a:ext>
              </a:extLst>
            </xdr:cNvPr>
            <xdr:cNvSpPr/>
          </xdr:nvSpPr>
          <xdr:spPr>
            <a:xfrm>
              <a:off x="8499566" y="2795451"/>
              <a:ext cx="174171" cy="487680"/>
            </a:xfrm>
            <a:prstGeom prst="rect">
              <a:avLst/>
            </a:prstGeom>
            <a:solidFill>
              <a:srgbClr val="009EE0"/>
            </a:solidFill>
            <a:ln w="9525">
              <a:solidFill>
                <a:srgbClr val="0C2148"/>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cxnSp macro="">
          <xdr:nvCxnSpPr>
            <xdr:cNvPr id="18" name="Straight Connector 17">
              <a:extLst>
                <a:ext uri="{FF2B5EF4-FFF2-40B4-BE49-F238E27FC236}">
                  <a16:creationId xmlns:a16="http://schemas.microsoft.com/office/drawing/2014/main" id="{B7B071CB-3093-4853-A781-C5950C9F64CD}"/>
                </a:ext>
              </a:extLst>
            </xdr:cNvPr>
            <xdr:cNvCxnSpPr>
              <a:stCxn id="16" idx="0"/>
            </xdr:cNvCxnSpPr>
          </xdr:nvCxnSpPr>
          <xdr:spPr>
            <a:xfrm flipV="1">
              <a:off x="8586652" y="1670051"/>
              <a:ext cx="0" cy="541926"/>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866D09E8-8487-4BDC-A8EE-9E942ED380CE}"/>
                </a:ext>
              </a:extLst>
            </xdr:cNvPr>
            <xdr:cNvCxnSpPr>
              <a:cxnSpLocks/>
              <a:endCxn id="17" idx="2"/>
            </xdr:cNvCxnSpPr>
          </xdr:nvCxnSpPr>
          <xdr:spPr>
            <a:xfrm flipV="1">
              <a:off x="8586652" y="3283131"/>
              <a:ext cx="0" cy="430826"/>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B958DE2E-DAF9-45F6-A90B-D5DE92E5E1C3}"/>
                </a:ext>
              </a:extLst>
            </xdr:cNvPr>
            <xdr:cNvCxnSpPr>
              <a:cxnSpLocks/>
            </xdr:cNvCxnSpPr>
          </xdr:nvCxnSpPr>
          <xdr:spPr>
            <a:xfrm flipV="1">
              <a:off x="8535669" y="3712506"/>
              <a:ext cx="101963" cy="1"/>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B3578554-A277-4F0A-8F2E-0AD05EC84ACE}"/>
                </a:ext>
              </a:extLst>
            </xdr:cNvPr>
            <xdr:cNvCxnSpPr>
              <a:cxnSpLocks/>
            </xdr:cNvCxnSpPr>
          </xdr:nvCxnSpPr>
          <xdr:spPr>
            <a:xfrm flipV="1">
              <a:off x="8535668" y="1668600"/>
              <a:ext cx="101963" cy="1"/>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grpSp>
      <xdr:grpSp>
        <xdr:nvGrpSpPr>
          <xdr:cNvPr id="5" name="Group 4">
            <a:extLst>
              <a:ext uri="{FF2B5EF4-FFF2-40B4-BE49-F238E27FC236}">
                <a16:creationId xmlns:a16="http://schemas.microsoft.com/office/drawing/2014/main" id="{BD024922-6F74-4E43-8C4E-080DAE41F111}"/>
              </a:ext>
            </a:extLst>
          </xdr:cNvPr>
          <xdr:cNvGrpSpPr/>
        </xdr:nvGrpSpPr>
        <xdr:grpSpPr>
          <a:xfrm>
            <a:off x="7418256" y="2568166"/>
            <a:ext cx="1422670" cy="2287909"/>
            <a:chOff x="7418256" y="2568166"/>
            <a:chExt cx="1422670" cy="2287909"/>
          </a:xfrm>
        </xdr:grpSpPr>
        <xdr:cxnSp macro="">
          <xdr:nvCxnSpPr>
            <xdr:cNvPr id="6" name="Straight Arrow Connector 5">
              <a:extLst>
                <a:ext uri="{FF2B5EF4-FFF2-40B4-BE49-F238E27FC236}">
                  <a16:creationId xmlns:a16="http://schemas.microsoft.com/office/drawing/2014/main" id="{BB9EC2EB-93B6-4322-9A22-AED803B78626}"/>
                </a:ext>
              </a:extLst>
            </xdr:cNvPr>
            <xdr:cNvCxnSpPr>
              <a:cxnSpLocks/>
            </xdr:cNvCxnSpPr>
          </xdr:nvCxnSpPr>
          <xdr:spPr>
            <a:xfrm flipH="1">
              <a:off x="7437120" y="2691277"/>
              <a:ext cx="187258"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 name="Straight Arrow Connector 6">
              <a:extLst>
                <a:ext uri="{FF2B5EF4-FFF2-40B4-BE49-F238E27FC236}">
                  <a16:creationId xmlns:a16="http://schemas.microsoft.com/office/drawing/2014/main" id="{FF6DE094-4670-4440-9946-FBFC329AD739}"/>
                </a:ext>
              </a:extLst>
            </xdr:cNvPr>
            <xdr:cNvCxnSpPr>
              <a:cxnSpLocks/>
            </xdr:cNvCxnSpPr>
          </xdr:nvCxnSpPr>
          <xdr:spPr>
            <a:xfrm flipH="1">
              <a:off x="7427688" y="3818129"/>
              <a:ext cx="165734"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 name="Straight Arrow Connector 7">
              <a:extLst>
                <a:ext uri="{FF2B5EF4-FFF2-40B4-BE49-F238E27FC236}">
                  <a16:creationId xmlns:a16="http://schemas.microsoft.com/office/drawing/2014/main" id="{05EF09C2-3D65-4526-95E5-7E5E3A07EF44}"/>
                </a:ext>
              </a:extLst>
            </xdr:cNvPr>
            <xdr:cNvCxnSpPr>
              <a:cxnSpLocks/>
            </xdr:cNvCxnSpPr>
          </xdr:nvCxnSpPr>
          <xdr:spPr>
            <a:xfrm flipH="1">
              <a:off x="7418256" y="3254702"/>
              <a:ext cx="175166"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Straight Arrow Connector 8">
              <a:extLst>
                <a:ext uri="{FF2B5EF4-FFF2-40B4-BE49-F238E27FC236}">
                  <a16:creationId xmlns:a16="http://schemas.microsoft.com/office/drawing/2014/main" id="{E2A73287-F1BE-4352-9EDF-D7C394B217EB}"/>
                </a:ext>
              </a:extLst>
            </xdr:cNvPr>
            <xdr:cNvCxnSpPr>
              <a:cxnSpLocks/>
            </xdr:cNvCxnSpPr>
          </xdr:nvCxnSpPr>
          <xdr:spPr>
            <a:xfrm flipH="1">
              <a:off x="7437120" y="4722449"/>
              <a:ext cx="156302"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Straight Arrow Connector 9">
              <a:extLst>
                <a:ext uri="{FF2B5EF4-FFF2-40B4-BE49-F238E27FC236}">
                  <a16:creationId xmlns:a16="http://schemas.microsoft.com/office/drawing/2014/main" id="{EFDA8B85-6A4A-4BE8-AB9B-ECC9A9E6F8BE}"/>
                </a:ext>
              </a:extLst>
            </xdr:cNvPr>
            <xdr:cNvCxnSpPr>
              <a:cxnSpLocks/>
            </xdr:cNvCxnSpPr>
          </xdr:nvCxnSpPr>
          <xdr:spPr>
            <a:xfrm flipH="1">
              <a:off x="7437120" y="4303859"/>
              <a:ext cx="156302"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TextBox 26">
              <a:extLst>
                <a:ext uri="{FF2B5EF4-FFF2-40B4-BE49-F238E27FC236}">
                  <a16:creationId xmlns:a16="http://schemas.microsoft.com/office/drawing/2014/main" id="{ED4274EC-7EFA-49C1-A05D-B7E581B87203}"/>
                </a:ext>
              </a:extLst>
            </xdr:cNvPr>
            <xdr:cNvSpPr txBox="1"/>
          </xdr:nvSpPr>
          <xdr:spPr>
            <a:xfrm>
              <a:off x="7576588" y="2568166"/>
              <a:ext cx="1040080"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90. percentilis</a:t>
              </a:r>
            </a:p>
          </xdr:txBody>
        </xdr:sp>
        <xdr:sp macro="" textlink="">
          <xdr:nvSpPr>
            <xdr:cNvPr id="12" name="TextBox 27">
              <a:extLst>
                <a:ext uri="{FF2B5EF4-FFF2-40B4-BE49-F238E27FC236}">
                  <a16:creationId xmlns:a16="http://schemas.microsoft.com/office/drawing/2014/main" id="{0CD8267C-016E-499B-9B21-6D183EB869AA}"/>
                </a:ext>
              </a:extLst>
            </xdr:cNvPr>
            <xdr:cNvSpPr txBox="1"/>
          </xdr:nvSpPr>
          <xdr:spPr>
            <a:xfrm>
              <a:off x="7576588" y="3131591"/>
              <a:ext cx="1089915"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75. percentilis</a:t>
              </a:r>
            </a:p>
          </xdr:txBody>
        </xdr:sp>
        <xdr:sp macro="" textlink="">
          <xdr:nvSpPr>
            <xdr:cNvPr id="13" name="TextBox 28">
              <a:extLst>
                <a:ext uri="{FF2B5EF4-FFF2-40B4-BE49-F238E27FC236}">
                  <a16:creationId xmlns:a16="http://schemas.microsoft.com/office/drawing/2014/main" id="{DC38CA96-9426-4667-A6C8-A4D796077BB6}"/>
                </a:ext>
              </a:extLst>
            </xdr:cNvPr>
            <xdr:cNvSpPr txBox="1"/>
          </xdr:nvSpPr>
          <xdr:spPr>
            <a:xfrm>
              <a:off x="7567156" y="3695015"/>
              <a:ext cx="1091040"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50. percentilis</a:t>
              </a:r>
            </a:p>
          </xdr:txBody>
        </xdr:sp>
        <xdr:sp macro="" textlink="">
          <xdr:nvSpPr>
            <xdr:cNvPr id="14" name="TextBox 29">
              <a:extLst>
                <a:ext uri="{FF2B5EF4-FFF2-40B4-BE49-F238E27FC236}">
                  <a16:creationId xmlns:a16="http://schemas.microsoft.com/office/drawing/2014/main" id="{868F879D-0931-4C5D-BCFB-10106EFD3570}"/>
                </a:ext>
              </a:extLst>
            </xdr:cNvPr>
            <xdr:cNvSpPr txBox="1"/>
          </xdr:nvSpPr>
          <xdr:spPr>
            <a:xfrm>
              <a:off x="7576589" y="4180748"/>
              <a:ext cx="1131444"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25. percentilis</a:t>
              </a:r>
            </a:p>
          </xdr:txBody>
        </xdr:sp>
        <xdr:sp macro="" textlink="">
          <xdr:nvSpPr>
            <xdr:cNvPr id="15" name="TextBox 30">
              <a:extLst>
                <a:ext uri="{FF2B5EF4-FFF2-40B4-BE49-F238E27FC236}">
                  <a16:creationId xmlns:a16="http://schemas.microsoft.com/office/drawing/2014/main" id="{30BE1BDC-EEE4-4655-891F-EAE3FAA4631E}"/>
                </a:ext>
              </a:extLst>
            </xdr:cNvPr>
            <xdr:cNvSpPr txBox="1"/>
          </xdr:nvSpPr>
          <xdr:spPr>
            <a:xfrm>
              <a:off x="7576588" y="4599338"/>
              <a:ext cx="1264338"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10. percentilis</a:t>
              </a:r>
            </a:p>
          </xdr:txBody>
        </xdr:sp>
      </xdr:grpSp>
    </xdr:grpSp>
    <xdr:clientData/>
  </xdr:twoCellAnchor>
  <xdr:twoCellAnchor>
    <xdr:from>
      <xdr:col>10</xdr:col>
      <xdr:colOff>1224642</xdr:colOff>
      <xdr:row>25</xdr:row>
      <xdr:rowOff>134711</xdr:rowOff>
    </xdr:from>
    <xdr:to>
      <xdr:col>11</xdr:col>
      <xdr:colOff>829981</xdr:colOff>
      <xdr:row>37</xdr:row>
      <xdr:rowOff>136620</xdr:rowOff>
    </xdr:to>
    <xdr:grpSp>
      <xdr:nvGrpSpPr>
        <xdr:cNvPr id="22" name="Group 22">
          <a:extLst>
            <a:ext uri="{FF2B5EF4-FFF2-40B4-BE49-F238E27FC236}">
              <a16:creationId xmlns:a16="http://schemas.microsoft.com/office/drawing/2014/main" id="{13D0F311-6D07-4B33-8674-D1F7B0285680}"/>
            </a:ext>
          </a:extLst>
        </xdr:cNvPr>
        <xdr:cNvGrpSpPr/>
      </xdr:nvGrpSpPr>
      <xdr:grpSpPr>
        <a:xfrm>
          <a:off x="21975535" y="4897211"/>
          <a:ext cx="1591982" cy="2287909"/>
          <a:chOff x="7167155" y="2568166"/>
          <a:chExt cx="1601890" cy="2287909"/>
        </a:xfrm>
      </xdr:grpSpPr>
      <xdr:grpSp>
        <xdr:nvGrpSpPr>
          <xdr:cNvPr id="23" name="Group 23">
            <a:extLst>
              <a:ext uri="{FF2B5EF4-FFF2-40B4-BE49-F238E27FC236}">
                <a16:creationId xmlns:a16="http://schemas.microsoft.com/office/drawing/2014/main" id="{204E3EF0-DBD3-4A44-8D2A-87129A1CEA32}"/>
              </a:ext>
            </a:extLst>
          </xdr:cNvPr>
          <xdr:cNvGrpSpPr/>
        </xdr:nvGrpSpPr>
        <xdr:grpSpPr>
          <a:xfrm>
            <a:off x="7167155" y="2691278"/>
            <a:ext cx="174171" cy="2045357"/>
            <a:chOff x="8499566" y="1668600"/>
            <a:chExt cx="174171" cy="2045357"/>
          </a:xfrm>
        </xdr:grpSpPr>
        <xdr:sp macro="" textlink="">
          <xdr:nvSpPr>
            <xdr:cNvPr id="35" name="Rectangle 35">
              <a:extLst>
                <a:ext uri="{FF2B5EF4-FFF2-40B4-BE49-F238E27FC236}">
                  <a16:creationId xmlns:a16="http://schemas.microsoft.com/office/drawing/2014/main" id="{9C1B87B0-73C1-4248-8D79-8E406DC849FE}"/>
                </a:ext>
              </a:extLst>
            </xdr:cNvPr>
            <xdr:cNvSpPr/>
          </xdr:nvSpPr>
          <xdr:spPr>
            <a:xfrm>
              <a:off x="8499567" y="2211977"/>
              <a:ext cx="174170" cy="583474"/>
            </a:xfrm>
            <a:prstGeom prst="rect">
              <a:avLst/>
            </a:prstGeom>
            <a:solidFill>
              <a:srgbClr val="009EE0"/>
            </a:solidFill>
            <a:ln w="9525">
              <a:solidFill>
                <a:srgbClr val="0C2148"/>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36" name="Rectangle 36">
              <a:extLst>
                <a:ext uri="{FF2B5EF4-FFF2-40B4-BE49-F238E27FC236}">
                  <a16:creationId xmlns:a16="http://schemas.microsoft.com/office/drawing/2014/main" id="{8E112DD1-8846-4134-83AB-957E486F8AE7}"/>
                </a:ext>
              </a:extLst>
            </xdr:cNvPr>
            <xdr:cNvSpPr/>
          </xdr:nvSpPr>
          <xdr:spPr>
            <a:xfrm>
              <a:off x="8499566" y="2795451"/>
              <a:ext cx="174171" cy="487680"/>
            </a:xfrm>
            <a:prstGeom prst="rect">
              <a:avLst/>
            </a:prstGeom>
            <a:solidFill>
              <a:srgbClr val="009EE0"/>
            </a:solidFill>
            <a:ln w="9525">
              <a:solidFill>
                <a:srgbClr val="0C2148"/>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cxnSp macro="">
          <xdr:nvCxnSpPr>
            <xdr:cNvPr id="37" name="Straight Connector 37">
              <a:extLst>
                <a:ext uri="{FF2B5EF4-FFF2-40B4-BE49-F238E27FC236}">
                  <a16:creationId xmlns:a16="http://schemas.microsoft.com/office/drawing/2014/main" id="{234CC841-AD09-4FAA-9EB3-39CCFCEDE278}"/>
                </a:ext>
              </a:extLst>
            </xdr:cNvPr>
            <xdr:cNvCxnSpPr>
              <a:stCxn id="35" idx="0"/>
            </xdr:cNvCxnSpPr>
          </xdr:nvCxnSpPr>
          <xdr:spPr>
            <a:xfrm flipV="1">
              <a:off x="8586652" y="1670051"/>
              <a:ext cx="0" cy="541926"/>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8">
              <a:extLst>
                <a:ext uri="{FF2B5EF4-FFF2-40B4-BE49-F238E27FC236}">
                  <a16:creationId xmlns:a16="http://schemas.microsoft.com/office/drawing/2014/main" id="{62792A88-CBEF-472A-9DE8-21F30B1D9889}"/>
                </a:ext>
              </a:extLst>
            </xdr:cNvPr>
            <xdr:cNvCxnSpPr>
              <a:cxnSpLocks/>
              <a:endCxn id="36" idx="2"/>
            </xdr:cNvCxnSpPr>
          </xdr:nvCxnSpPr>
          <xdr:spPr>
            <a:xfrm flipV="1">
              <a:off x="8586652" y="3283131"/>
              <a:ext cx="0" cy="430826"/>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9">
              <a:extLst>
                <a:ext uri="{FF2B5EF4-FFF2-40B4-BE49-F238E27FC236}">
                  <a16:creationId xmlns:a16="http://schemas.microsoft.com/office/drawing/2014/main" id="{61E78A4A-A22B-47A4-9CBF-F32EE7D19567}"/>
                </a:ext>
              </a:extLst>
            </xdr:cNvPr>
            <xdr:cNvCxnSpPr>
              <a:cxnSpLocks/>
            </xdr:cNvCxnSpPr>
          </xdr:nvCxnSpPr>
          <xdr:spPr>
            <a:xfrm flipV="1">
              <a:off x="8535669" y="3712506"/>
              <a:ext cx="101963" cy="1"/>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40">
              <a:extLst>
                <a:ext uri="{FF2B5EF4-FFF2-40B4-BE49-F238E27FC236}">
                  <a16:creationId xmlns:a16="http://schemas.microsoft.com/office/drawing/2014/main" id="{83DEE559-C2B0-4D2F-9F2C-3873A96E1285}"/>
                </a:ext>
              </a:extLst>
            </xdr:cNvPr>
            <xdr:cNvCxnSpPr>
              <a:cxnSpLocks/>
            </xdr:cNvCxnSpPr>
          </xdr:nvCxnSpPr>
          <xdr:spPr>
            <a:xfrm flipV="1">
              <a:off x="8535668" y="1668600"/>
              <a:ext cx="101963" cy="1"/>
            </a:xfrm>
            <a:prstGeom prst="line">
              <a:avLst/>
            </a:prstGeom>
            <a:ln w="9525">
              <a:solidFill>
                <a:srgbClr val="0C2148"/>
              </a:solidFill>
            </a:ln>
          </xdr:spPr>
          <xdr:style>
            <a:lnRef idx="1">
              <a:schemeClr val="accent1"/>
            </a:lnRef>
            <a:fillRef idx="0">
              <a:schemeClr val="accent1"/>
            </a:fillRef>
            <a:effectRef idx="0">
              <a:schemeClr val="accent1"/>
            </a:effectRef>
            <a:fontRef idx="minor">
              <a:schemeClr val="tx1"/>
            </a:fontRef>
          </xdr:style>
        </xdr:cxnSp>
      </xdr:grpSp>
      <xdr:grpSp>
        <xdr:nvGrpSpPr>
          <xdr:cNvPr id="24" name="Group 24">
            <a:extLst>
              <a:ext uri="{FF2B5EF4-FFF2-40B4-BE49-F238E27FC236}">
                <a16:creationId xmlns:a16="http://schemas.microsoft.com/office/drawing/2014/main" id="{11D23426-E5DD-4ACB-98C4-443C52C41F1A}"/>
              </a:ext>
            </a:extLst>
          </xdr:cNvPr>
          <xdr:cNvGrpSpPr/>
        </xdr:nvGrpSpPr>
        <xdr:grpSpPr>
          <a:xfrm>
            <a:off x="7418256" y="2568166"/>
            <a:ext cx="1350789" cy="2287909"/>
            <a:chOff x="7418256" y="2568166"/>
            <a:chExt cx="1350789" cy="2287909"/>
          </a:xfrm>
        </xdr:grpSpPr>
        <xdr:cxnSp macro="">
          <xdr:nvCxnSpPr>
            <xdr:cNvPr id="25" name="Straight Arrow Connector 25">
              <a:extLst>
                <a:ext uri="{FF2B5EF4-FFF2-40B4-BE49-F238E27FC236}">
                  <a16:creationId xmlns:a16="http://schemas.microsoft.com/office/drawing/2014/main" id="{A46CFBC7-6230-4981-99B6-F8E8E4E866D3}"/>
                </a:ext>
              </a:extLst>
            </xdr:cNvPr>
            <xdr:cNvCxnSpPr>
              <a:cxnSpLocks/>
            </xdr:cNvCxnSpPr>
          </xdr:nvCxnSpPr>
          <xdr:spPr>
            <a:xfrm flipH="1">
              <a:off x="7437120" y="2691277"/>
              <a:ext cx="187258"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6" name="Straight Arrow Connector 26">
              <a:extLst>
                <a:ext uri="{FF2B5EF4-FFF2-40B4-BE49-F238E27FC236}">
                  <a16:creationId xmlns:a16="http://schemas.microsoft.com/office/drawing/2014/main" id="{84AF8FE2-E543-4C04-B6F2-161114EA1460}"/>
                </a:ext>
              </a:extLst>
            </xdr:cNvPr>
            <xdr:cNvCxnSpPr>
              <a:cxnSpLocks/>
            </xdr:cNvCxnSpPr>
          </xdr:nvCxnSpPr>
          <xdr:spPr>
            <a:xfrm flipH="1">
              <a:off x="7427688" y="3818129"/>
              <a:ext cx="165734"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7" name="Straight Arrow Connector 27">
              <a:extLst>
                <a:ext uri="{FF2B5EF4-FFF2-40B4-BE49-F238E27FC236}">
                  <a16:creationId xmlns:a16="http://schemas.microsoft.com/office/drawing/2014/main" id="{E0603A4C-7E68-4528-8A55-5391205DB0FB}"/>
                </a:ext>
              </a:extLst>
            </xdr:cNvPr>
            <xdr:cNvCxnSpPr>
              <a:cxnSpLocks/>
            </xdr:cNvCxnSpPr>
          </xdr:nvCxnSpPr>
          <xdr:spPr>
            <a:xfrm flipH="1">
              <a:off x="7418256" y="3254702"/>
              <a:ext cx="175166"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8" name="Straight Arrow Connector 28">
              <a:extLst>
                <a:ext uri="{FF2B5EF4-FFF2-40B4-BE49-F238E27FC236}">
                  <a16:creationId xmlns:a16="http://schemas.microsoft.com/office/drawing/2014/main" id="{905B2650-8353-4FD5-AA59-804F5600D15B}"/>
                </a:ext>
              </a:extLst>
            </xdr:cNvPr>
            <xdr:cNvCxnSpPr>
              <a:cxnSpLocks/>
            </xdr:cNvCxnSpPr>
          </xdr:nvCxnSpPr>
          <xdr:spPr>
            <a:xfrm flipH="1">
              <a:off x="7437120" y="4722449"/>
              <a:ext cx="156302"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9" name="Straight Arrow Connector 29">
              <a:extLst>
                <a:ext uri="{FF2B5EF4-FFF2-40B4-BE49-F238E27FC236}">
                  <a16:creationId xmlns:a16="http://schemas.microsoft.com/office/drawing/2014/main" id="{D739C2EA-5708-419A-9E6D-351223ECCD4B}"/>
                </a:ext>
              </a:extLst>
            </xdr:cNvPr>
            <xdr:cNvCxnSpPr>
              <a:cxnSpLocks/>
            </xdr:cNvCxnSpPr>
          </xdr:nvCxnSpPr>
          <xdr:spPr>
            <a:xfrm flipH="1">
              <a:off x="7437120" y="4303859"/>
              <a:ext cx="156302" cy="0"/>
            </a:xfrm>
            <a:prstGeom prst="straightConnector1">
              <a:avLst/>
            </a:prstGeom>
            <a:ln w="12700">
              <a:solidFill>
                <a:srgbClr val="0075C4"/>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0" name="TextBox 26">
              <a:extLst>
                <a:ext uri="{FF2B5EF4-FFF2-40B4-BE49-F238E27FC236}">
                  <a16:creationId xmlns:a16="http://schemas.microsoft.com/office/drawing/2014/main" id="{8DC555D3-E8C9-4435-A85F-08FB39CB79D1}"/>
                </a:ext>
              </a:extLst>
            </xdr:cNvPr>
            <xdr:cNvSpPr txBox="1"/>
          </xdr:nvSpPr>
          <xdr:spPr>
            <a:xfrm>
              <a:off x="7576588" y="2568166"/>
              <a:ext cx="1030816"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90th percentile</a:t>
              </a:r>
            </a:p>
          </xdr:txBody>
        </xdr:sp>
        <xdr:sp macro="" textlink="">
          <xdr:nvSpPr>
            <xdr:cNvPr id="31" name="TextBox 27">
              <a:extLst>
                <a:ext uri="{FF2B5EF4-FFF2-40B4-BE49-F238E27FC236}">
                  <a16:creationId xmlns:a16="http://schemas.microsoft.com/office/drawing/2014/main" id="{B7600ECC-06C4-4BD0-8D11-9C7970DC92AA}"/>
                </a:ext>
              </a:extLst>
            </xdr:cNvPr>
            <xdr:cNvSpPr txBox="1"/>
          </xdr:nvSpPr>
          <xdr:spPr>
            <a:xfrm>
              <a:off x="7576588" y="3131591"/>
              <a:ext cx="1067553"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75th percentile</a:t>
              </a:r>
            </a:p>
          </xdr:txBody>
        </xdr:sp>
        <xdr:sp macro="" textlink="">
          <xdr:nvSpPr>
            <xdr:cNvPr id="32" name="TextBox 28">
              <a:extLst>
                <a:ext uri="{FF2B5EF4-FFF2-40B4-BE49-F238E27FC236}">
                  <a16:creationId xmlns:a16="http://schemas.microsoft.com/office/drawing/2014/main" id="{13D04B61-4526-48DF-B348-B3F31D123EC3}"/>
                </a:ext>
              </a:extLst>
            </xdr:cNvPr>
            <xdr:cNvSpPr txBox="1"/>
          </xdr:nvSpPr>
          <xdr:spPr>
            <a:xfrm>
              <a:off x="7567156" y="3695015"/>
              <a:ext cx="1069634"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50th percentile</a:t>
              </a:r>
            </a:p>
          </xdr:txBody>
        </xdr:sp>
        <xdr:sp macro="" textlink="">
          <xdr:nvSpPr>
            <xdr:cNvPr id="33" name="TextBox 29">
              <a:extLst>
                <a:ext uri="{FF2B5EF4-FFF2-40B4-BE49-F238E27FC236}">
                  <a16:creationId xmlns:a16="http://schemas.microsoft.com/office/drawing/2014/main" id="{933AD82C-A7AF-4AF3-919D-A174FC5000EF}"/>
                </a:ext>
              </a:extLst>
            </xdr:cNvPr>
            <xdr:cNvSpPr txBox="1"/>
          </xdr:nvSpPr>
          <xdr:spPr>
            <a:xfrm>
              <a:off x="7576588" y="4180748"/>
              <a:ext cx="1192457"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25th percentile</a:t>
              </a:r>
            </a:p>
          </xdr:txBody>
        </xdr:sp>
        <xdr:sp macro="" textlink="">
          <xdr:nvSpPr>
            <xdr:cNvPr id="34" name="TextBox 30">
              <a:extLst>
                <a:ext uri="{FF2B5EF4-FFF2-40B4-BE49-F238E27FC236}">
                  <a16:creationId xmlns:a16="http://schemas.microsoft.com/office/drawing/2014/main" id="{7793C5F4-44DC-4F30-AD3F-6C9005BF61B6}"/>
                </a:ext>
              </a:extLst>
            </xdr:cNvPr>
            <xdr:cNvSpPr txBox="1"/>
          </xdr:nvSpPr>
          <xdr:spPr>
            <a:xfrm>
              <a:off x="7576589" y="4599338"/>
              <a:ext cx="1148371" cy="25673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10th percentile</a:t>
              </a:r>
            </a:p>
          </xdr:txBody>
        </xdr:sp>
      </xdr:grpSp>
    </xdr:grpSp>
    <xdr:clientData/>
  </xdr:twoCellAnchor>
  <xdr:twoCellAnchor>
    <xdr:from>
      <xdr:col>8</xdr:col>
      <xdr:colOff>544993</xdr:colOff>
      <xdr:row>24</xdr:row>
      <xdr:rowOff>137432</xdr:rowOff>
    </xdr:from>
    <xdr:to>
      <xdr:col>10</xdr:col>
      <xdr:colOff>946099</xdr:colOff>
      <xdr:row>39</xdr:row>
      <xdr:rowOff>11475</xdr:rowOff>
    </xdr:to>
    <xdr:grpSp>
      <xdr:nvGrpSpPr>
        <xdr:cNvPr id="41" name="Group 42">
          <a:extLst>
            <a:ext uri="{FF2B5EF4-FFF2-40B4-BE49-F238E27FC236}">
              <a16:creationId xmlns:a16="http://schemas.microsoft.com/office/drawing/2014/main" id="{5204B677-1406-40E8-ABBC-C500207F8E8E}"/>
            </a:ext>
          </a:extLst>
        </xdr:cNvPr>
        <xdr:cNvGrpSpPr/>
      </xdr:nvGrpSpPr>
      <xdr:grpSpPr>
        <a:xfrm>
          <a:off x="17390636" y="4709432"/>
          <a:ext cx="4306356" cy="2731543"/>
          <a:chOff x="17386125" y="4709432"/>
          <a:chExt cx="4321451" cy="2731543"/>
        </a:xfrm>
      </xdr:grpSpPr>
      <xdr:graphicFrame macro="">
        <xdr:nvGraphicFramePr>
          <xdr:cNvPr id="42" name="Chart 21">
            <a:extLst>
              <a:ext uri="{FF2B5EF4-FFF2-40B4-BE49-F238E27FC236}">
                <a16:creationId xmlns:a16="http://schemas.microsoft.com/office/drawing/2014/main" id="{D1D2A23C-EA76-41D0-83CF-0C8BD2A647ED}"/>
              </a:ext>
            </a:extLst>
          </xdr:cNvPr>
          <xdr:cNvGraphicFramePr>
            <a:graphicFrameLocks/>
          </xdr:cNvGraphicFramePr>
        </xdr:nvGraphicFramePr>
        <xdr:xfrm>
          <a:off x="17386125" y="4709432"/>
          <a:ext cx="4321451" cy="2731543"/>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43" name="TextBox 1">
            <a:extLst>
              <a:ext uri="{FF2B5EF4-FFF2-40B4-BE49-F238E27FC236}">
                <a16:creationId xmlns:a16="http://schemas.microsoft.com/office/drawing/2014/main" id="{57F94772-1C5C-439F-9060-4398E2D881EE}"/>
              </a:ext>
            </a:extLst>
          </xdr:cNvPr>
          <xdr:cNvSpPr txBox="1"/>
        </xdr:nvSpPr>
        <xdr:spPr>
          <a:xfrm>
            <a:off x="21349774" y="4986723"/>
            <a:ext cx="177280" cy="262758"/>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hu-HU" sz="1000"/>
              <a:t>%</a:t>
            </a:r>
          </a:p>
        </xdr:txBody>
      </xdr:sp>
    </xdr:grpSp>
    <xdr:clientData/>
  </xdr:twoCellAnchor>
</xdr:wsDr>
</file>

<file path=xl/drawings/drawing110.xml><?xml version="1.0" encoding="utf-8"?>
<xdr:wsDr xmlns:xdr="http://schemas.openxmlformats.org/drawingml/2006/spreadsheetDrawing" xmlns:a="http://schemas.openxmlformats.org/drawingml/2006/main">
  <xdr:twoCellAnchor>
    <xdr:from>
      <xdr:col>7</xdr:col>
      <xdr:colOff>114300</xdr:colOff>
      <xdr:row>7</xdr:row>
      <xdr:rowOff>47625</xdr:rowOff>
    </xdr:from>
    <xdr:to>
      <xdr:col>14</xdr:col>
      <xdr:colOff>419100</xdr:colOff>
      <xdr:row>21</xdr:row>
      <xdr:rowOff>123825</xdr:rowOff>
    </xdr:to>
    <xdr:graphicFrame macro="">
      <xdr:nvGraphicFramePr>
        <xdr:cNvPr id="2" name="Diagram 1">
          <a:extLst>
            <a:ext uri="{FF2B5EF4-FFF2-40B4-BE49-F238E27FC236}">
              <a16:creationId xmlns:a16="http://schemas.microsoft.com/office/drawing/2014/main" id="{BD27BA84-B298-40DB-90CF-FA792149A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9525</xdr:colOff>
      <xdr:row>6</xdr:row>
      <xdr:rowOff>180975</xdr:rowOff>
    </xdr:from>
    <xdr:to>
      <xdr:col>22</xdr:col>
      <xdr:colOff>314325</xdr:colOff>
      <xdr:row>21</xdr:row>
      <xdr:rowOff>66675</xdr:rowOff>
    </xdr:to>
    <xdr:graphicFrame macro="">
      <xdr:nvGraphicFramePr>
        <xdr:cNvPr id="3" name="Diagram 2">
          <a:extLst>
            <a:ext uri="{FF2B5EF4-FFF2-40B4-BE49-F238E27FC236}">
              <a16:creationId xmlns:a16="http://schemas.microsoft.com/office/drawing/2014/main" id="{37FC7B8D-335A-4BB5-A17B-8EDC93341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0.04167</cdr:x>
      <cdr:y>0.02083</cdr:y>
    </cdr:from>
    <cdr:to>
      <cdr:x>0.22708</cdr:x>
      <cdr:y>0.10764</cdr:y>
    </cdr:to>
    <cdr:sp macro="" textlink="">
      <cdr:nvSpPr>
        <cdr:cNvPr id="2" name="Szövegdoboz 1">
          <a:extLst xmlns:a="http://schemas.openxmlformats.org/drawingml/2006/main">
            <a:ext uri="{FF2B5EF4-FFF2-40B4-BE49-F238E27FC236}">
              <a16:creationId xmlns:a16="http://schemas.microsoft.com/office/drawing/2014/main" id="{A1A19DBC-E0C5-4581-AE62-96A8C3ECF849}"/>
            </a:ext>
          </a:extLst>
        </cdr:cNvPr>
        <cdr:cNvSpPr txBox="1"/>
      </cdr:nvSpPr>
      <cdr:spPr>
        <a:xfrm xmlns:a="http://schemas.openxmlformats.org/drawingml/2006/main">
          <a:off x="190501" y="57149"/>
          <a:ext cx="847724"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EUR/tonna</a:t>
          </a:r>
          <a:endParaRPr lang="en-GB" sz="1000"/>
        </a:p>
      </cdr:txBody>
    </cdr:sp>
  </cdr:relSizeAnchor>
  <cdr:relSizeAnchor xmlns:cdr="http://schemas.openxmlformats.org/drawingml/2006/chartDrawing">
    <cdr:from>
      <cdr:x>0.79444</cdr:x>
      <cdr:y>0.02546</cdr:y>
    </cdr:from>
    <cdr:to>
      <cdr:x>0.97986</cdr:x>
      <cdr:y>0.11227</cdr:y>
    </cdr:to>
    <cdr:sp macro="" textlink="">
      <cdr:nvSpPr>
        <cdr:cNvPr id="3" name="Szövegdoboz 1">
          <a:extLst xmlns:a="http://schemas.openxmlformats.org/drawingml/2006/main">
            <a:ext uri="{FF2B5EF4-FFF2-40B4-BE49-F238E27FC236}">
              <a16:creationId xmlns:a16="http://schemas.microsoft.com/office/drawing/2014/main" id="{DFAFE61B-D3D6-4167-B732-65AF417E984F}"/>
            </a:ext>
          </a:extLst>
        </cdr:cNvPr>
        <cdr:cNvSpPr txBox="1"/>
      </cdr:nvSpPr>
      <cdr:spPr>
        <a:xfrm xmlns:a="http://schemas.openxmlformats.org/drawingml/2006/main">
          <a:off x="3632200" y="69850"/>
          <a:ext cx="847724"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EUR/tonna</a:t>
          </a:r>
          <a:endParaRPr lang="en-GB" sz="1000"/>
        </a:p>
      </cdr:txBody>
    </cdr:sp>
  </cdr:relSizeAnchor>
</c:userShapes>
</file>

<file path=xl/drawings/drawing112.xml><?xml version="1.0" encoding="utf-8"?>
<c:userShapes xmlns:c="http://schemas.openxmlformats.org/drawingml/2006/chart">
  <cdr:relSizeAnchor xmlns:cdr="http://schemas.openxmlformats.org/drawingml/2006/chartDrawing">
    <cdr:from>
      <cdr:x>0.04167</cdr:x>
      <cdr:y>0.02083</cdr:y>
    </cdr:from>
    <cdr:to>
      <cdr:x>0.22708</cdr:x>
      <cdr:y>0.10764</cdr:y>
    </cdr:to>
    <cdr:sp macro="" textlink="">
      <cdr:nvSpPr>
        <cdr:cNvPr id="2" name="Szövegdoboz 1">
          <a:extLst xmlns:a="http://schemas.openxmlformats.org/drawingml/2006/main">
            <a:ext uri="{FF2B5EF4-FFF2-40B4-BE49-F238E27FC236}">
              <a16:creationId xmlns:a16="http://schemas.microsoft.com/office/drawing/2014/main" id="{A1A19DBC-E0C5-4581-AE62-96A8C3ECF849}"/>
            </a:ext>
          </a:extLst>
        </cdr:cNvPr>
        <cdr:cNvSpPr txBox="1"/>
      </cdr:nvSpPr>
      <cdr:spPr>
        <a:xfrm xmlns:a="http://schemas.openxmlformats.org/drawingml/2006/main">
          <a:off x="190501" y="57149"/>
          <a:ext cx="847724"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EUR/ton</a:t>
          </a:r>
          <a:endParaRPr lang="en-GB" sz="1000"/>
        </a:p>
      </cdr:txBody>
    </cdr:sp>
  </cdr:relSizeAnchor>
  <cdr:relSizeAnchor xmlns:cdr="http://schemas.openxmlformats.org/drawingml/2006/chartDrawing">
    <cdr:from>
      <cdr:x>0.79444</cdr:x>
      <cdr:y>0.02546</cdr:y>
    </cdr:from>
    <cdr:to>
      <cdr:x>0.97986</cdr:x>
      <cdr:y>0.11227</cdr:y>
    </cdr:to>
    <cdr:sp macro="" textlink="">
      <cdr:nvSpPr>
        <cdr:cNvPr id="3" name="Szövegdoboz 1">
          <a:extLst xmlns:a="http://schemas.openxmlformats.org/drawingml/2006/main">
            <a:ext uri="{FF2B5EF4-FFF2-40B4-BE49-F238E27FC236}">
              <a16:creationId xmlns:a16="http://schemas.microsoft.com/office/drawing/2014/main" id="{DFAFE61B-D3D6-4167-B732-65AF417E984F}"/>
            </a:ext>
          </a:extLst>
        </cdr:cNvPr>
        <cdr:cNvSpPr txBox="1"/>
      </cdr:nvSpPr>
      <cdr:spPr>
        <a:xfrm xmlns:a="http://schemas.openxmlformats.org/drawingml/2006/main">
          <a:off x="3632200" y="69850"/>
          <a:ext cx="847724"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EUR/ton</a:t>
          </a:r>
          <a:endParaRPr lang="en-GB" sz="1000"/>
        </a:p>
      </cdr:txBody>
    </cdr:sp>
  </cdr:relSizeAnchor>
</c:userShapes>
</file>

<file path=xl/drawings/drawing113.xml><?xml version="1.0" encoding="utf-8"?>
<xdr:wsDr xmlns:xdr="http://schemas.openxmlformats.org/drawingml/2006/spreadsheetDrawing" xmlns:a="http://schemas.openxmlformats.org/drawingml/2006/main">
  <xdr:twoCellAnchor>
    <xdr:from>
      <xdr:col>7</xdr:col>
      <xdr:colOff>390525</xdr:colOff>
      <xdr:row>5</xdr:row>
      <xdr:rowOff>66675</xdr:rowOff>
    </xdr:from>
    <xdr:to>
      <xdr:col>15</xdr:col>
      <xdr:colOff>85725</xdr:colOff>
      <xdr:row>20</xdr:row>
      <xdr:rowOff>133350</xdr:rowOff>
    </xdr:to>
    <xdr:graphicFrame macro="">
      <xdr:nvGraphicFramePr>
        <xdr:cNvPr id="2" name="Diagram 1">
          <a:extLst>
            <a:ext uri="{FF2B5EF4-FFF2-40B4-BE49-F238E27FC236}">
              <a16:creationId xmlns:a16="http://schemas.microsoft.com/office/drawing/2014/main" id="{DF742F79-D357-476A-B02D-5EB494EE9C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161925</xdr:colOff>
      <xdr:row>5</xdr:row>
      <xdr:rowOff>38100</xdr:rowOff>
    </xdr:from>
    <xdr:to>
      <xdr:col>22</xdr:col>
      <xdr:colOff>466725</xdr:colOff>
      <xdr:row>20</xdr:row>
      <xdr:rowOff>104775</xdr:rowOff>
    </xdr:to>
    <xdr:graphicFrame macro="">
      <xdr:nvGraphicFramePr>
        <xdr:cNvPr id="3" name="Diagram 2">
          <a:extLst>
            <a:ext uri="{FF2B5EF4-FFF2-40B4-BE49-F238E27FC236}">
              <a16:creationId xmlns:a16="http://schemas.microsoft.com/office/drawing/2014/main" id="{AF0AA02A-D452-4CB8-B810-8D89D619D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0.06875</cdr:x>
      <cdr:y>0.01389</cdr:y>
    </cdr:from>
    <cdr:to>
      <cdr:x>0.27917</cdr:x>
      <cdr:y>0.11111</cdr:y>
    </cdr:to>
    <cdr:sp macro="" textlink="">
      <cdr:nvSpPr>
        <cdr:cNvPr id="2" name="Szövegdoboz 1">
          <a:extLst xmlns:a="http://schemas.openxmlformats.org/drawingml/2006/main">
            <a:ext uri="{FF2B5EF4-FFF2-40B4-BE49-F238E27FC236}">
              <a16:creationId xmlns:a16="http://schemas.microsoft.com/office/drawing/2014/main" id="{B018E87F-C0F3-4B18-9B49-462187D4F7FB}"/>
            </a:ext>
          </a:extLst>
        </cdr:cNvPr>
        <cdr:cNvSpPr txBox="1"/>
      </cdr:nvSpPr>
      <cdr:spPr>
        <a:xfrm xmlns:a="http://schemas.openxmlformats.org/drawingml/2006/main">
          <a:off x="314325" y="38100"/>
          <a:ext cx="9620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százalékpont</a:t>
          </a:r>
          <a:endParaRPr lang="en-GB" sz="1000"/>
        </a:p>
      </cdr:txBody>
    </cdr:sp>
  </cdr:relSizeAnchor>
  <cdr:relSizeAnchor xmlns:cdr="http://schemas.openxmlformats.org/drawingml/2006/chartDrawing">
    <cdr:from>
      <cdr:x>0.73194</cdr:x>
      <cdr:y>0.01157</cdr:y>
    </cdr:from>
    <cdr:to>
      <cdr:x>0.94236</cdr:x>
      <cdr:y>0.1088</cdr:y>
    </cdr:to>
    <cdr:sp macro="" textlink="">
      <cdr:nvSpPr>
        <cdr:cNvPr id="3" name="Szövegdoboz 1">
          <a:extLst xmlns:a="http://schemas.openxmlformats.org/drawingml/2006/main">
            <a:ext uri="{FF2B5EF4-FFF2-40B4-BE49-F238E27FC236}">
              <a16:creationId xmlns:a16="http://schemas.microsoft.com/office/drawing/2014/main" id="{F45EAFE2-31D0-4FCF-B02B-8C91F581EFC4}"/>
            </a:ext>
          </a:extLst>
        </cdr:cNvPr>
        <cdr:cNvSpPr txBox="1"/>
      </cdr:nvSpPr>
      <cdr:spPr>
        <a:xfrm xmlns:a="http://schemas.openxmlformats.org/drawingml/2006/main">
          <a:off x="3346450" y="31750"/>
          <a:ext cx="962025"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százalékpont</a:t>
          </a:r>
          <a:endParaRPr lang="en-GB" sz="1000"/>
        </a:p>
      </cdr:txBody>
    </cdr:sp>
  </cdr:relSizeAnchor>
</c:userShapes>
</file>

<file path=xl/drawings/drawing115.xml><?xml version="1.0" encoding="utf-8"?>
<c:userShapes xmlns:c="http://schemas.openxmlformats.org/drawingml/2006/chart">
  <cdr:relSizeAnchor xmlns:cdr="http://schemas.openxmlformats.org/drawingml/2006/chartDrawing">
    <cdr:from>
      <cdr:x>0.06875</cdr:x>
      <cdr:y>0.01389</cdr:y>
    </cdr:from>
    <cdr:to>
      <cdr:x>0.32292</cdr:x>
      <cdr:y>0.11111</cdr:y>
    </cdr:to>
    <cdr:sp macro="" textlink="">
      <cdr:nvSpPr>
        <cdr:cNvPr id="2" name="Szövegdoboz 1">
          <a:extLst xmlns:a="http://schemas.openxmlformats.org/drawingml/2006/main">
            <a:ext uri="{FF2B5EF4-FFF2-40B4-BE49-F238E27FC236}">
              <a16:creationId xmlns:a16="http://schemas.microsoft.com/office/drawing/2014/main" id="{B018E87F-C0F3-4B18-9B49-462187D4F7FB}"/>
            </a:ext>
          </a:extLst>
        </cdr:cNvPr>
        <cdr:cNvSpPr txBox="1"/>
      </cdr:nvSpPr>
      <cdr:spPr>
        <a:xfrm xmlns:a="http://schemas.openxmlformats.org/drawingml/2006/main">
          <a:off x="314324" y="38103"/>
          <a:ext cx="1162051" cy="2666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percentage point</a:t>
          </a:r>
          <a:endParaRPr lang="en-GB" sz="1000"/>
        </a:p>
      </cdr:txBody>
    </cdr:sp>
  </cdr:relSizeAnchor>
  <cdr:relSizeAnchor xmlns:cdr="http://schemas.openxmlformats.org/drawingml/2006/chartDrawing">
    <cdr:from>
      <cdr:x>0.69792</cdr:x>
      <cdr:y>0.01157</cdr:y>
    </cdr:from>
    <cdr:to>
      <cdr:x>0.94236</cdr:x>
      <cdr:y>0.1088</cdr:y>
    </cdr:to>
    <cdr:sp macro="" textlink="">
      <cdr:nvSpPr>
        <cdr:cNvPr id="3" name="Szövegdoboz 1">
          <a:extLst xmlns:a="http://schemas.openxmlformats.org/drawingml/2006/main">
            <a:ext uri="{FF2B5EF4-FFF2-40B4-BE49-F238E27FC236}">
              <a16:creationId xmlns:a16="http://schemas.microsoft.com/office/drawing/2014/main" id="{F45EAFE2-31D0-4FCF-B02B-8C91F581EFC4}"/>
            </a:ext>
          </a:extLst>
        </cdr:cNvPr>
        <cdr:cNvSpPr txBox="1"/>
      </cdr:nvSpPr>
      <cdr:spPr>
        <a:xfrm xmlns:a="http://schemas.openxmlformats.org/drawingml/2006/main">
          <a:off x="3190875" y="31739"/>
          <a:ext cx="1117595" cy="2667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effectLst/>
              <a:latin typeface="+mn-lt"/>
              <a:ea typeface="+mn-ea"/>
              <a:cs typeface="+mn-cs"/>
            </a:rPr>
            <a:t>percentage point</a:t>
          </a:r>
          <a:endParaRPr lang="en-GB" sz="1000">
            <a:effectLst/>
          </a:endParaRPr>
        </a:p>
      </cdr:txBody>
    </cdr:sp>
  </cdr:relSizeAnchor>
</c:userShapes>
</file>

<file path=xl/drawings/drawing116.xml><?xml version="1.0" encoding="utf-8"?>
<xdr:wsDr xmlns:xdr="http://schemas.openxmlformats.org/drawingml/2006/spreadsheetDrawing" xmlns:a="http://schemas.openxmlformats.org/drawingml/2006/main">
  <xdr:twoCellAnchor>
    <xdr:from>
      <xdr:col>7</xdr:col>
      <xdr:colOff>371475</xdr:colOff>
      <xdr:row>5</xdr:row>
      <xdr:rowOff>171450</xdr:rowOff>
    </xdr:from>
    <xdr:to>
      <xdr:col>15</xdr:col>
      <xdr:colOff>66675</xdr:colOff>
      <xdr:row>21</xdr:row>
      <xdr:rowOff>47625</xdr:rowOff>
    </xdr:to>
    <xdr:graphicFrame macro="">
      <xdr:nvGraphicFramePr>
        <xdr:cNvPr id="2" name="Diagram 1">
          <a:extLst>
            <a:ext uri="{FF2B5EF4-FFF2-40B4-BE49-F238E27FC236}">
              <a16:creationId xmlns:a16="http://schemas.microsoft.com/office/drawing/2014/main" id="{EA7F7649-E3E7-46C3-9651-FFD946D4A8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228600</xdr:colOff>
      <xdr:row>5</xdr:row>
      <xdr:rowOff>190500</xdr:rowOff>
    </xdr:from>
    <xdr:to>
      <xdr:col>22</xdr:col>
      <xdr:colOff>533400</xdr:colOff>
      <xdr:row>21</xdr:row>
      <xdr:rowOff>66675</xdr:rowOff>
    </xdr:to>
    <xdr:graphicFrame macro="">
      <xdr:nvGraphicFramePr>
        <xdr:cNvPr id="3" name="Diagram 2">
          <a:extLst>
            <a:ext uri="{FF2B5EF4-FFF2-40B4-BE49-F238E27FC236}">
              <a16:creationId xmlns:a16="http://schemas.microsoft.com/office/drawing/2014/main" id="{02AF574F-1905-46CE-9119-BECDDB609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0.06875</cdr:x>
      <cdr:y>0.01389</cdr:y>
    </cdr:from>
    <cdr:to>
      <cdr:x>0.27917</cdr:x>
      <cdr:y>0.11111</cdr:y>
    </cdr:to>
    <cdr:sp macro="" textlink="">
      <cdr:nvSpPr>
        <cdr:cNvPr id="2" name="Szövegdoboz 1">
          <a:extLst xmlns:a="http://schemas.openxmlformats.org/drawingml/2006/main">
            <a:ext uri="{FF2B5EF4-FFF2-40B4-BE49-F238E27FC236}">
              <a16:creationId xmlns:a16="http://schemas.microsoft.com/office/drawing/2014/main" id="{B018E87F-C0F3-4B18-9B49-462187D4F7FB}"/>
            </a:ext>
          </a:extLst>
        </cdr:cNvPr>
        <cdr:cNvSpPr txBox="1"/>
      </cdr:nvSpPr>
      <cdr:spPr>
        <a:xfrm xmlns:a="http://schemas.openxmlformats.org/drawingml/2006/main">
          <a:off x="314325" y="38100"/>
          <a:ext cx="9620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százalékpont</a:t>
          </a:r>
          <a:endParaRPr lang="en-GB" sz="1000"/>
        </a:p>
      </cdr:txBody>
    </cdr:sp>
  </cdr:relSizeAnchor>
  <cdr:relSizeAnchor xmlns:cdr="http://schemas.openxmlformats.org/drawingml/2006/chartDrawing">
    <cdr:from>
      <cdr:x>0.73194</cdr:x>
      <cdr:y>0.01157</cdr:y>
    </cdr:from>
    <cdr:to>
      <cdr:x>0.94236</cdr:x>
      <cdr:y>0.1088</cdr:y>
    </cdr:to>
    <cdr:sp macro="" textlink="">
      <cdr:nvSpPr>
        <cdr:cNvPr id="3" name="Szövegdoboz 1">
          <a:extLst xmlns:a="http://schemas.openxmlformats.org/drawingml/2006/main">
            <a:ext uri="{FF2B5EF4-FFF2-40B4-BE49-F238E27FC236}">
              <a16:creationId xmlns:a16="http://schemas.microsoft.com/office/drawing/2014/main" id="{F45EAFE2-31D0-4FCF-B02B-8C91F581EFC4}"/>
            </a:ext>
          </a:extLst>
        </cdr:cNvPr>
        <cdr:cNvSpPr txBox="1"/>
      </cdr:nvSpPr>
      <cdr:spPr>
        <a:xfrm xmlns:a="http://schemas.openxmlformats.org/drawingml/2006/main">
          <a:off x="3346450" y="31750"/>
          <a:ext cx="962025"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százalékpont</a:t>
          </a:r>
          <a:endParaRPr lang="en-GB" sz="1000"/>
        </a:p>
      </cdr:txBody>
    </cdr:sp>
  </cdr:relSizeAnchor>
</c:userShapes>
</file>

<file path=xl/drawings/drawing118.xml><?xml version="1.0" encoding="utf-8"?>
<c:userShapes xmlns:c="http://schemas.openxmlformats.org/drawingml/2006/chart">
  <cdr:relSizeAnchor xmlns:cdr="http://schemas.openxmlformats.org/drawingml/2006/chartDrawing">
    <cdr:from>
      <cdr:x>0.06875</cdr:x>
      <cdr:y>0.01389</cdr:y>
    </cdr:from>
    <cdr:to>
      <cdr:x>0.3375</cdr:x>
      <cdr:y>0.11111</cdr:y>
    </cdr:to>
    <cdr:sp macro="" textlink="">
      <cdr:nvSpPr>
        <cdr:cNvPr id="2" name="Szövegdoboz 1">
          <a:extLst xmlns:a="http://schemas.openxmlformats.org/drawingml/2006/main">
            <a:ext uri="{FF2B5EF4-FFF2-40B4-BE49-F238E27FC236}">
              <a16:creationId xmlns:a16="http://schemas.microsoft.com/office/drawing/2014/main" id="{B018E87F-C0F3-4B18-9B49-462187D4F7FB}"/>
            </a:ext>
          </a:extLst>
        </cdr:cNvPr>
        <cdr:cNvSpPr txBox="1"/>
      </cdr:nvSpPr>
      <cdr:spPr>
        <a:xfrm xmlns:a="http://schemas.openxmlformats.org/drawingml/2006/main">
          <a:off x="314324" y="38103"/>
          <a:ext cx="1228725" cy="2666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hu-HU" sz="1000">
              <a:effectLst/>
              <a:latin typeface="+mn-lt"/>
              <a:ea typeface="+mn-ea"/>
              <a:cs typeface="+mn-cs"/>
            </a:rPr>
            <a:t>percentage point</a:t>
          </a:r>
          <a:endParaRPr lang="en-GB" sz="1000">
            <a:effectLst/>
          </a:endParaRPr>
        </a:p>
        <a:p xmlns:a="http://schemas.openxmlformats.org/drawingml/2006/main">
          <a:endParaRPr lang="en-GB" sz="1000"/>
        </a:p>
      </cdr:txBody>
    </cdr:sp>
  </cdr:relSizeAnchor>
  <cdr:relSizeAnchor xmlns:cdr="http://schemas.openxmlformats.org/drawingml/2006/chartDrawing">
    <cdr:from>
      <cdr:x>0.70625</cdr:x>
      <cdr:y>0.01157</cdr:y>
    </cdr:from>
    <cdr:to>
      <cdr:x>0.94236</cdr:x>
      <cdr:y>0.1088</cdr:y>
    </cdr:to>
    <cdr:sp macro="" textlink="">
      <cdr:nvSpPr>
        <cdr:cNvPr id="3" name="Szövegdoboz 1">
          <a:extLst xmlns:a="http://schemas.openxmlformats.org/drawingml/2006/main">
            <a:ext uri="{FF2B5EF4-FFF2-40B4-BE49-F238E27FC236}">
              <a16:creationId xmlns:a16="http://schemas.microsoft.com/office/drawing/2014/main" id="{F45EAFE2-31D0-4FCF-B02B-8C91F581EFC4}"/>
            </a:ext>
          </a:extLst>
        </cdr:cNvPr>
        <cdr:cNvSpPr txBox="1"/>
      </cdr:nvSpPr>
      <cdr:spPr>
        <a:xfrm xmlns:a="http://schemas.openxmlformats.org/drawingml/2006/main">
          <a:off x="3228975" y="31739"/>
          <a:ext cx="1079495" cy="2667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hu-HU" sz="1000">
              <a:effectLst/>
              <a:latin typeface="+mn-lt"/>
              <a:ea typeface="+mn-ea"/>
              <a:cs typeface="+mn-cs"/>
            </a:rPr>
            <a:t>percentage point</a:t>
          </a:r>
          <a:endParaRPr lang="en-GB" sz="1000">
            <a:effectLst/>
          </a:endParaRPr>
        </a:p>
        <a:p xmlns:a="http://schemas.openxmlformats.org/drawingml/2006/main">
          <a:endParaRPr lang="en-GB" sz="1000"/>
        </a:p>
      </cdr:txBody>
    </cdr:sp>
  </cdr:relSizeAnchor>
</c:userShapes>
</file>

<file path=xl/drawings/drawing119.xml><?xml version="1.0" encoding="utf-8"?>
<xdr:wsDr xmlns:xdr="http://schemas.openxmlformats.org/drawingml/2006/spreadsheetDrawing" xmlns:a="http://schemas.openxmlformats.org/drawingml/2006/main">
  <xdr:twoCellAnchor>
    <xdr:from>
      <xdr:col>7</xdr:col>
      <xdr:colOff>133350</xdr:colOff>
      <xdr:row>3</xdr:row>
      <xdr:rowOff>147636</xdr:rowOff>
    </xdr:from>
    <xdr:to>
      <xdr:col>14</xdr:col>
      <xdr:colOff>438150</xdr:colOff>
      <xdr:row>18</xdr:row>
      <xdr:rowOff>47624</xdr:rowOff>
    </xdr:to>
    <xdr:graphicFrame macro="">
      <xdr:nvGraphicFramePr>
        <xdr:cNvPr id="2" name="Diagram 1">
          <a:extLst>
            <a:ext uri="{FF2B5EF4-FFF2-40B4-BE49-F238E27FC236}">
              <a16:creationId xmlns:a16="http://schemas.microsoft.com/office/drawing/2014/main" id="{79DD58B4-CE2D-4597-BF62-29638F7C03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571500</xdr:colOff>
      <xdr:row>4</xdr:row>
      <xdr:rowOff>9525</xdr:rowOff>
    </xdr:from>
    <xdr:to>
      <xdr:col>22</xdr:col>
      <xdr:colOff>266700</xdr:colOff>
      <xdr:row>18</xdr:row>
      <xdr:rowOff>66675</xdr:rowOff>
    </xdr:to>
    <xdr:graphicFrame macro="">
      <xdr:nvGraphicFramePr>
        <xdr:cNvPr id="3" name="Diagram 2">
          <a:extLst>
            <a:ext uri="{FF2B5EF4-FFF2-40B4-BE49-F238E27FC236}">
              <a16:creationId xmlns:a16="http://schemas.microsoft.com/office/drawing/2014/main" id="{6B5AA7BC-2A56-43A0-98C0-D4D1AA473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0.92836</cdr:x>
      <cdr:y>0.09855</cdr:y>
    </cdr:from>
    <cdr:to>
      <cdr:x>0.9693</cdr:x>
      <cdr:y>0.19474</cdr:y>
    </cdr:to>
    <cdr:sp macro="" textlink="">
      <cdr:nvSpPr>
        <cdr:cNvPr id="2" name="TextBox 1">
          <a:extLst xmlns:a="http://schemas.openxmlformats.org/drawingml/2006/main">
            <a:ext uri="{FF2B5EF4-FFF2-40B4-BE49-F238E27FC236}">
              <a16:creationId xmlns:a16="http://schemas.microsoft.com/office/drawing/2014/main" id="{08FD014E-BFDA-4813-BD88-2DA410CBDD61}"/>
            </a:ext>
          </a:extLst>
        </cdr:cNvPr>
        <cdr:cNvSpPr txBox="1"/>
      </cdr:nvSpPr>
      <cdr:spPr>
        <a:xfrm xmlns:a="http://schemas.openxmlformats.org/drawingml/2006/main">
          <a:off x="4022177" y="269193"/>
          <a:ext cx="177362" cy="26275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000"/>
            <a:t>%</a:t>
          </a:r>
        </a:p>
      </cdr:txBody>
    </cdr:sp>
  </cdr:relSizeAnchor>
</c:userShapes>
</file>

<file path=xl/drawings/drawing120.xml><?xml version="1.0" encoding="utf-8"?>
<c:userShapes xmlns:c="http://schemas.openxmlformats.org/drawingml/2006/chart">
  <cdr:relSizeAnchor xmlns:cdr="http://schemas.openxmlformats.org/drawingml/2006/chartDrawing">
    <cdr:from>
      <cdr:x>0.0625</cdr:x>
      <cdr:y>0.01736</cdr:y>
    </cdr:from>
    <cdr:to>
      <cdr:x>0.1125</cdr:x>
      <cdr:y>0.09896</cdr:y>
    </cdr:to>
    <cdr:sp macro="" textlink="">
      <cdr:nvSpPr>
        <cdr:cNvPr id="2" name="Szövegdoboz 1">
          <a:extLst xmlns:a="http://schemas.openxmlformats.org/drawingml/2006/main">
            <a:ext uri="{FF2B5EF4-FFF2-40B4-BE49-F238E27FC236}">
              <a16:creationId xmlns:a16="http://schemas.microsoft.com/office/drawing/2014/main" id="{5E519309-88C8-4628-88D7-682E07047B22}"/>
            </a:ext>
          </a:extLst>
        </cdr:cNvPr>
        <cdr:cNvSpPr txBox="1"/>
      </cdr:nvSpPr>
      <cdr:spPr>
        <a:xfrm xmlns:a="http://schemas.openxmlformats.org/drawingml/2006/main">
          <a:off x="285750" y="47625"/>
          <a:ext cx="228600" cy="223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endParaRPr lang="en-GB" sz="1100"/>
        </a:p>
      </cdr:txBody>
    </cdr:sp>
  </cdr:relSizeAnchor>
  <cdr:relSizeAnchor xmlns:cdr="http://schemas.openxmlformats.org/drawingml/2006/chartDrawing">
    <cdr:from>
      <cdr:x>0.86319</cdr:x>
      <cdr:y>0.01852</cdr:y>
    </cdr:from>
    <cdr:to>
      <cdr:x>0.91319</cdr:x>
      <cdr:y>0.10012</cdr:y>
    </cdr:to>
    <cdr:sp macro="" textlink="">
      <cdr:nvSpPr>
        <cdr:cNvPr id="3" name="Szövegdoboz 1">
          <a:extLst xmlns:a="http://schemas.openxmlformats.org/drawingml/2006/main">
            <a:ext uri="{FF2B5EF4-FFF2-40B4-BE49-F238E27FC236}">
              <a16:creationId xmlns:a16="http://schemas.microsoft.com/office/drawing/2014/main" id="{EB7DF04F-75A3-43BA-A821-FFDD26573696}"/>
            </a:ext>
          </a:extLst>
        </cdr:cNvPr>
        <cdr:cNvSpPr txBox="1"/>
      </cdr:nvSpPr>
      <cdr:spPr>
        <a:xfrm xmlns:a="http://schemas.openxmlformats.org/drawingml/2006/main">
          <a:off x="3946525" y="50800"/>
          <a:ext cx="228600" cy="2238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endParaRPr lang="en-GB" sz="1100"/>
        </a:p>
      </cdr:txBody>
    </cdr:sp>
  </cdr:relSizeAnchor>
</c:userShapes>
</file>

<file path=xl/drawings/drawing121.xml><?xml version="1.0" encoding="utf-8"?>
<c:userShapes xmlns:c="http://schemas.openxmlformats.org/drawingml/2006/chart">
  <cdr:relSizeAnchor xmlns:cdr="http://schemas.openxmlformats.org/drawingml/2006/chartDrawing">
    <cdr:from>
      <cdr:x>0.0625</cdr:x>
      <cdr:y>0.01736</cdr:y>
    </cdr:from>
    <cdr:to>
      <cdr:x>0.1125</cdr:x>
      <cdr:y>0.09896</cdr:y>
    </cdr:to>
    <cdr:sp macro="" textlink="">
      <cdr:nvSpPr>
        <cdr:cNvPr id="2" name="Szövegdoboz 1">
          <a:extLst xmlns:a="http://schemas.openxmlformats.org/drawingml/2006/main">
            <a:ext uri="{FF2B5EF4-FFF2-40B4-BE49-F238E27FC236}">
              <a16:creationId xmlns:a16="http://schemas.microsoft.com/office/drawing/2014/main" id="{5E519309-88C8-4628-88D7-682E07047B22}"/>
            </a:ext>
          </a:extLst>
        </cdr:cNvPr>
        <cdr:cNvSpPr txBox="1"/>
      </cdr:nvSpPr>
      <cdr:spPr>
        <a:xfrm xmlns:a="http://schemas.openxmlformats.org/drawingml/2006/main">
          <a:off x="285750" y="47625"/>
          <a:ext cx="228600" cy="223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endParaRPr lang="en-GB" sz="1100"/>
        </a:p>
      </cdr:txBody>
    </cdr:sp>
  </cdr:relSizeAnchor>
  <cdr:relSizeAnchor xmlns:cdr="http://schemas.openxmlformats.org/drawingml/2006/chartDrawing">
    <cdr:from>
      <cdr:x>0.86319</cdr:x>
      <cdr:y>0.01852</cdr:y>
    </cdr:from>
    <cdr:to>
      <cdr:x>0.91319</cdr:x>
      <cdr:y>0.10012</cdr:y>
    </cdr:to>
    <cdr:sp macro="" textlink="">
      <cdr:nvSpPr>
        <cdr:cNvPr id="3" name="Szövegdoboz 1">
          <a:extLst xmlns:a="http://schemas.openxmlformats.org/drawingml/2006/main">
            <a:ext uri="{FF2B5EF4-FFF2-40B4-BE49-F238E27FC236}">
              <a16:creationId xmlns:a16="http://schemas.microsoft.com/office/drawing/2014/main" id="{EB7DF04F-75A3-43BA-A821-FFDD26573696}"/>
            </a:ext>
          </a:extLst>
        </cdr:cNvPr>
        <cdr:cNvSpPr txBox="1"/>
      </cdr:nvSpPr>
      <cdr:spPr>
        <a:xfrm xmlns:a="http://schemas.openxmlformats.org/drawingml/2006/main">
          <a:off x="3946525" y="50800"/>
          <a:ext cx="228600" cy="2238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endParaRPr lang="en-GB" sz="1100"/>
        </a:p>
      </cdr:txBody>
    </cdr:sp>
  </cdr:relSizeAnchor>
</c:userShapes>
</file>

<file path=xl/drawings/drawing122.xml><?xml version="1.0" encoding="utf-8"?>
<xdr:wsDr xmlns:xdr="http://schemas.openxmlformats.org/drawingml/2006/spreadsheetDrawing" xmlns:a="http://schemas.openxmlformats.org/drawingml/2006/main">
  <xdr:twoCellAnchor>
    <xdr:from>
      <xdr:col>11</xdr:col>
      <xdr:colOff>218746</xdr:colOff>
      <xdr:row>14</xdr:row>
      <xdr:rowOff>184963</xdr:rowOff>
    </xdr:from>
    <xdr:to>
      <xdr:col>19</xdr:col>
      <xdr:colOff>182230</xdr:colOff>
      <xdr:row>34</xdr:row>
      <xdr:rowOff>109707</xdr:rowOff>
    </xdr:to>
    <xdr:grpSp>
      <xdr:nvGrpSpPr>
        <xdr:cNvPr id="2" name="Group 1">
          <a:extLst>
            <a:ext uri="{FF2B5EF4-FFF2-40B4-BE49-F238E27FC236}">
              <a16:creationId xmlns:a16="http://schemas.microsoft.com/office/drawing/2014/main" id="{A6E28015-183F-4B25-B3ED-AE92BEAD558B}"/>
            </a:ext>
          </a:extLst>
        </xdr:cNvPr>
        <xdr:cNvGrpSpPr/>
      </xdr:nvGrpSpPr>
      <xdr:grpSpPr>
        <a:xfrm>
          <a:off x="10628210" y="2851963"/>
          <a:ext cx="4862056" cy="3734744"/>
          <a:chOff x="7376103" y="3641178"/>
          <a:chExt cx="4862056" cy="3734744"/>
        </a:xfrm>
      </xdr:grpSpPr>
      <xdr:grpSp>
        <xdr:nvGrpSpPr>
          <xdr:cNvPr id="3" name="Group 16">
            <a:extLst>
              <a:ext uri="{FF2B5EF4-FFF2-40B4-BE49-F238E27FC236}">
                <a16:creationId xmlns:a16="http://schemas.microsoft.com/office/drawing/2014/main" id="{B0E813B9-FE16-424D-8437-726AA8E0B004}"/>
              </a:ext>
            </a:extLst>
          </xdr:cNvPr>
          <xdr:cNvGrpSpPr/>
        </xdr:nvGrpSpPr>
        <xdr:grpSpPr>
          <a:xfrm>
            <a:off x="7396960" y="3641178"/>
            <a:ext cx="4822249" cy="3734744"/>
            <a:chOff x="9033477" y="945931"/>
            <a:chExt cx="4199088" cy="3734744"/>
          </a:xfrm>
        </xdr:grpSpPr>
        <xdr:graphicFrame macro="">
          <xdr:nvGraphicFramePr>
            <xdr:cNvPr id="6" name="Chart 17">
              <a:extLst>
                <a:ext uri="{FF2B5EF4-FFF2-40B4-BE49-F238E27FC236}">
                  <a16:creationId xmlns:a16="http://schemas.microsoft.com/office/drawing/2014/main" id="{7692AE87-C47D-4419-93D2-BF8F63A9A971}"/>
                </a:ext>
              </a:extLst>
            </xdr:cNvPr>
            <xdr:cNvGraphicFramePr/>
          </xdr:nvGraphicFramePr>
          <xdr:xfrm>
            <a:off x="9033477" y="945931"/>
            <a:ext cx="4199088" cy="373474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TextBox 18">
              <a:extLst>
                <a:ext uri="{FF2B5EF4-FFF2-40B4-BE49-F238E27FC236}">
                  <a16:creationId xmlns:a16="http://schemas.microsoft.com/office/drawing/2014/main" id="{4C6BDBFF-D329-4129-86A3-7D891DF58680}"/>
                </a:ext>
              </a:extLst>
            </xdr:cNvPr>
            <xdr:cNvSpPr txBox="1"/>
          </xdr:nvSpPr>
          <xdr:spPr>
            <a:xfrm>
              <a:off x="10191922" y="2252464"/>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Egyéb</a:t>
              </a:r>
            </a:p>
          </xdr:txBody>
        </xdr:sp>
        <xdr:sp macro="" textlink="">
          <xdr:nvSpPr>
            <xdr:cNvPr id="8" name="TextBox 19">
              <a:extLst>
                <a:ext uri="{FF2B5EF4-FFF2-40B4-BE49-F238E27FC236}">
                  <a16:creationId xmlns:a16="http://schemas.microsoft.com/office/drawing/2014/main" id="{C3A3B0EF-B7F5-4386-9380-110128AEFCE2}"/>
                </a:ext>
              </a:extLst>
            </xdr:cNvPr>
            <xdr:cNvSpPr txBox="1"/>
          </xdr:nvSpPr>
          <xdr:spPr>
            <a:xfrm>
              <a:off x="9487245" y="2174259"/>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9" name="TextBox 20">
              <a:extLst>
                <a:ext uri="{FF2B5EF4-FFF2-40B4-BE49-F238E27FC236}">
                  <a16:creationId xmlns:a16="http://schemas.microsoft.com/office/drawing/2014/main" id="{47F0919E-EB95-4C27-B110-D1C4E45EB0C5}"/>
                </a:ext>
              </a:extLst>
            </xdr:cNvPr>
            <xdr:cNvSpPr txBox="1"/>
          </xdr:nvSpPr>
          <xdr:spPr>
            <a:xfrm>
              <a:off x="9554422" y="2762804"/>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10" name="TextBox 21">
              <a:extLst>
                <a:ext uri="{FF2B5EF4-FFF2-40B4-BE49-F238E27FC236}">
                  <a16:creationId xmlns:a16="http://schemas.microsoft.com/office/drawing/2014/main" id="{79E2558B-AED2-4929-A0A0-BEAE4C66FAF3}"/>
                </a:ext>
              </a:extLst>
            </xdr:cNvPr>
            <xdr:cNvSpPr txBox="1"/>
          </xdr:nvSpPr>
          <xdr:spPr>
            <a:xfrm>
              <a:off x="9862057" y="2669560"/>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11" name="TextBox 22">
              <a:extLst>
                <a:ext uri="{FF2B5EF4-FFF2-40B4-BE49-F238E27FC236}">
                  <a16:creationId xmlns:a16="http://schemas.microsoft.com/office/drawing/2014/main" id="{095F9E6E-2EEF-4438-AD75-0EB91E83E58D}"/>
                </a:ext>
              </a:extLst>
            </xdr:cNvPr>
            <xdr:cNvSpPr txBox="1"/>
          </xdr:nvSpPr>
          <xdr:spPr>
            <a:xfrm>
              <a:off x="9583499" y="2967342"/>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H52</a:t>
              </a:r>
            </a:p>
          </xdr:txBody>
        </xdr:sp>
      </xdr:grpSp>
      <xdr:sp macro="" textlink="">
        <xdr:nvSpPr>
          <xdr:cNvPr id="4" name="TextBox 15">
            <a:extLst>
              <a:ext uri="{FF2B5EF4-FFF2-40B4-BE49-F238E27FC236}">
                <a16:creationId xmlns:a16="http://schemas.microsoft.com/office/drawing/2014/main" id="{BB47C5DF-CF4C-4672-AE50-30BB73E64FC1}"/>
              </a:ext>
            </a:extLst>
          </xdr:cNvPr>
          <xdr:cNvSpPr txBox="1"/>
        </xdr:nvSpPr>
        <xdr:spPr>
          <a:xfrm>
            <a:off x="7376103" y="3698657"/>
            <a:ext cx="2677358" cy="500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Szektorális</a:t>
            </a:r>
            <a:r>
              <a:rPr lang="hu-HU" sz="1000" baseline="0">
                <a:solidFill>
                  <a:sysClr val="windowText" lastClr="000000"/>
                </a:solidFill>
              </a:rPr>
              <a:t> BKI</a:t>
            </a:r>
          </a:p>
          <a:p>
            <a:pPr algn="l"/>
            <a:r>
              <a:rPr lang="hu-HU" sz="1000" baseline="0">
                <a:solidFill>
                  <a:sysClr val="windowText" lastClr="000000"/>
                </a:solidFill>
              </a:rPr>
              <a:t>(Lineáris súlyozás)</a:t>
            </a:r>
            <a:endParaRPr lang="hu-HU" sz="1000">
              <a:solidFill>
                <a:sysClr val="windowText" lastClr="000000"/>
              </a:solidFill>
            </a:endParaRPr>
          </a:p>
        </xdr:txBody>
      </xdr:sp>
      <xdr:sp macro="" textlink="">
        <xdr:nvSpPr>
          <xdr:cNvPr id="5" name="TextBox 23">
            <a:extLst>
              <a:ext uri="{FF2B5EF4-FFF2-40B4-BE49-F238E27FC236}">
                <a16:creationId xmlns:a16="http://schemas.microsoft.com/office/drawing/2014/main" id="{0BEC0987-68EB-4C97-9E4C-17593C712322}"/>
              </a:ext>
            </a:extLst>
          </xdr:cNvPr>
          <xdr:cNvSpPr txBox="1"/>
        </xdr:nvSpPr>
        <xdr:spPr>
          <a:xfrm>
            <a:off x="10090810" y="3711137"/>
            <a:ext cx="2147349" cy="419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Szektorális</a:t>
            </a:r>
            <a:r>
              <a:rPr lang="hu-HU" sz="1000" baseline="0">
                <a:solidFill>
                  <a:sysClr val="windowText" lastClr="000000"/>
                </a:solidFill>
              </a:rPr>
              <a:t> BKI</a:t>
            </a:r>
          </a:p>
          <a:p>
            <a:pPr algn="r"/>
            <a:r>
              <a:rPr lang="hu-HU" sz="1000" baseline="0">
                <a:solidFill>
                  <a:sysClr val="windowText" lastClr="000000"/>
                </a:solidFill>
              </a:rPr>
              <a:t>(Lineáris súlyozás)</a:t>
            </a:r>
            <a:endParaRPr lang="hu-HU" sz="1000">
              <a:solidFill>
                <a:sysClr val="windowText" lastClr="000000"/>
              </a:solidFill>
            </a:endParaRPr>
          </a:p>
        </xdr:txBody>
      </xdr:sp>
    </xdr:grpSp>
    <xdr:clientData/>
  </xdr:twoCellAnchor>
  <xdr:twoCellAnchor>
    <xdr:from>
      <xdr:col>11</xdr:col>
      <xdr:colOff>258535</xdr:colOff>
      <xdr:row>36</xdr:row>
      <xdr:rowOff>136071</xdr:rowOff>
    </xdr:from>
    <xdr:to>
      <xdr:col>19</xdr:col>
      <xdr:colOff>222019</xdr:colOff>
      <xdr:row>56</xdr:row>
      <xdr:rowOff>60815</xdr:rowOff>
    </xdr:to>
    <xdr:grpSp>
      <xdr:nvGrpSpPr>
        <xdr:cNvPr id="12" name="Group 45">
          <a:extLst>
            <a:ext uri="{FF2B5EF4-FFF2-40B4-BE49-F238E27FC236}">
              <a16:creationId xmlns:a16="http://schemas.microsoft.com/office/drawing/2014/main" id="{5461DC2C-FC90-4C9C-9511-63B93834AE3C}"/>
            </a:ext>
          </a:extLst>
        </xdr:cNvPr>
        <xdr:cNvGrpSpPr/>
      </xdr:nvGrpSpPr>
      <xdr:grpSpPr>
        <a:xfrm>
          <a:off x="10667999" y="6994071"/>
          <a:ext cx="4862056" cy="3734744"/>
          <a:chOff x="7376103" y="3641178"/>
          <a:chExt cx="4862056" cy="3734744"/>
        </a:xfrm>
      </xdr:grpSpPr>
      <xdr:grpSp>
        <xdr:nvGrpSpPr>
          <xdr:cNvPr id="13" name="Group 46">
            <a:extLst>
              <a:ext uri="{FF2B5EF4-FFF2-40B4-BE49-F238E27FC236}">
                <a16:creationId xmlns:a16="http://schemas.microsoft.com/office/drawing/2014/main" id="{DDBDACA5-025C-4BE1-9AD6-EAA4720517F8}"/>
              </a:ext>
            </a:extLst>
          </xdr:cNvPr>
          <xdr:cNvGrpSpPr/>
        </xdr:nvGrpSpPr>
        <xdr:grpSpPr>
          <a:xfrm>
            <a:off x="7396960" y="3641178"/>
            <a:ext cx="4822249" cy="3734744"/>
            <a:chOff x="9033477" y="945931"/>
            <a:chExt cx="4199088" cy="3734744"/>
          </a:xfrm>
        </xdr:grpSpPr>
        <xdr:graphicFrame macro="">
          <xdr:nvGraphicFramePr>
            <xdr:cNvPr id="16" name="Chart 49">
              <a:extLst>
                <a:ext uri="{FF2B5EF4-FFF2-40B4-BE49-F238E27FC236}">
                  <a16:creationId xmlns:a16="http://schemas.microsoft.com/office/drawing/2014/main" id="{0870BADE-35F2-4005-B3F5-CA2703CEC0FB}"/>
                </a:ext>
              </a:extLst>
            </xdr:cNvPr>
            <xdr:cNvGraphicFramePr/>
          </xdr:nvGraphicFramePr>
          <xdr:xfrm>
            <a:off x="9033477" y="945931"/>
            <a:ext cx="4199088" cy="373474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7" name="TextBox 50">
              <a:extLst>
                <a:ext uri="{FF2B5EF4-FFF2-40B4-BE49-F238E27FC236}">
                  <a16:creationId xmlns:a16="http://schemas.microsoft.com/office/drawing/2014/main" id="{12B5627D-C149-4A67-A3B7-1FD83B8258F1}"/>
                </a:ext>
              </a:extLst>
            </xdr:cNvPr>
            <xdr:cNvSpPr txBox="1"/>
          </xdr:nvSpPr>
          <xdr:spPr>
            <a:xfrm>
              <a:off x="10191922" y="2252464"/>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Others</a:t>
              </a:r>
            </a:p>
          </xdr:txBody>
        </xdr:sp>
        <xdr:sp macro="" textlink="">
          <xdr:nvSpPr>
            <xdr:cNvPr id="18" name="TextBox 51">
              <a:extLst>
                <a:ext uri="{FF2B5EF4-FFF2-40B4-BE49-F238E27FC236}">
                  <a16:creationId xmlns:a16="http://schemas.microsoft.com/office/drawing/2014/main" id="{390A0913-66D9-465A-B661-89F5262DEC2C}"/>
                </a:ext>
              </a:extLst>
            </xdr:cNvPr>
            <xdr:cNvSpPr txBox="1"/>
          </xdr:nvSpPr>
          <xdr:spPr>
            <a:xfrm>
              <a:off x="9487245" y="2174259"/>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19" name="TextBox 52">
              <a:extLst>
                <a:ext uri="{FF2B5EF4-FFF2-40B4-BE49-F238E27FC236}">
                  <a16:creationId xmlns:a16="http://schemas.microsoft.com/office/drawing/2014/main" id="{9E7B005F-2D2A-4BF7-AFDA-431164D6B89C}"/>
                </a:ext>
              </a:extLst>
            </xdr:cNvPr>
            <xdr:cNvSpPr txBox="1"/>
          </xdr:nvSpPr>
          <xdr:spPr>
            <a:xfrm>
              <a:off x="9554422" y="2762804"/>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20" name="TextBox 53">
              <a:extLst>
                <a:ext uri="{FF2B5EF4-FFF2-40B4-BE49-F238E27FC236}">
                  <a16:creationId xmlns:a16="http://schemas.microsoft.com/office/drawing/2014/main" id="{1027BE27-4056-4766-B7F8-20F6C06411AE}"/>
                </a:ext>
              </a:extLst>
            </xdr:cNvPr>
            <xdr:cNvSpPr txBox="1"/>
          </xdr:nvSpPr>
          <xdr:spPr>
            <a:xfrm>
              <a:off x="9862057" y="2669560"/>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21" name="TextBox 54">
              <a:extLst>
                <a:ext uri="{FF2B5EF4-FFF2-40B4-BE49-F238E27FC236}">
                  <a16:creationId xmlns:a16="http://schemas.microsoft.com/office/drawing/2014/main" id="{9F1103E9-08BC-4357-8E83-9B7936B58C65}"/>
                </a:ext>
              </a:extLst>
            </xdr:cNvPr>
            <xdr:cNvSpPr txBox="1"/>
          </xdr:nvSpPr>
          <xdr:spPr>
            <a:xfrm>
              <a:off x="9583499" y="2967342"/>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H52</a:t>
              </a:r>
            </a:p>
          </xdr:txBody>
        </xdr:sp>
      </xdr:grpSp>
      <xdr:sp macro="" textlink="">
        <xdr:nvSpPr>
          <xdr:cNvPr id="14" name="TextBox 47">
            <a:extLst>
              <a:ext uri="{FF2B5EF4-FFF2-40B4-BE49-F238E27FC236}">
                <a16:creationId xmlns:a16="http://schemas.microsoft.com/office/drawing/2014/main" id="{69ACF774-931E-4B6D-939C-E1C9637321BA}"/>
              </a:ext>
            </a:extLst>
          </xdr:cNvPr>
          <xdr:cNvSpPr txBox="1"/>
        </xdr:nvSpPr>
        <xdr:spPr>
          <a:xfrm>
            <a:off x="7376103" y="3698657"/>
            <a:ext cx="2677358" cy="500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Sectoral BCRI</a:t>
            </a:r>
          </a:p>
          <a:p>
            <a:pPr algn="l"/>
            <a:r>
              <a:rPr lang="hu-HU" sz="1000">
                <a:solidFill>
                  <a:sysClr val="windowText" lastClr="000000"/>
                </a:solidFill>
              </a:rPr>
              <a:t>(Linear weighting)</a:t>
            </a:r>
          </a:p>
        </xdr:txBody>
      </xdr:sp>
      <xdr:sp macro="" textlink="">
        <xdr:nvSpPr>
          <xdr:cNvPr id="15" name="TextBox 48">
            <a:extLst>
              <a:ext uri="{FF2B5EF4-FFF2-40B4-BE49-F238E27FC236}">
                <a16:creationId xmlns:a16="http://schemas.microsoft.com/office/drawing/2014/main" id="{7D84BE67-ECA7-41FC-B126-B16189CD5888}"/>
              </a:ext>
            </a:extLst>
          </xdr:cNvPr>
          <xdr:cNvSpPr txBox="1"/>
        </xdr:nvSpPr>
        <xdr:spPr>
          <a:xfrm>
            <a:off x="10090810" y="3711137"/>
            <a:ext cx="2147349" cy="419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Sectoral BCRI</a:t>
            </a:r>
          </a:p>
          <a:p>
            <a:pPr algn="r"/>
            <a:r>
              <a:rPr lang="hu-HU" sz="1000">
                <a:solidFill>
                  <a:sysClr val="windowText" lastClr="000000"/>
                </a:solidFill>
              </a:rPr>
              <a:t>(Linear weighting)</a:t>
            </a:r>
          </a:p>
        </xdr:txBody>
      </xdr:sp>
    </xdr:grpSp>
    <xdr:clientData/>
  </xdr:twoCellAnchor>
</xdr:wsDr>
</file>

<file path=xl/drawings/drawing123.xml><?xml version="1.0" encoding="utf-8"?>
<xdr:wsDr xmlns:xdr="http://schemas.openxmlformats.org/drawingml/2006/spreadsheetDrawing" xmlns:a="http://schemas.openxmlformats.org/drawingml/2006/main">
  <xdr:twoCellAnchor>
    <xdr:from>
      <xdr:col>10</xdr:col>
      <xdr:colOff>86335</xdr:colOff>
      <xdr:row>10</xdr:row>
      <xdr:rowOff>188740</xdr:rowOff>
    </xdr:from>
    <xdr:to>
      <xdr:col>17</xdr:col>
      <xdr:colOff>79765</xdr:colOff>
      <xdr:row>29</xdr:row>
      <xdr:rowOff>106217</xdr:rowOff>
    </xdr:to>
    <xdr:grpSp>
      <xdr:nvGrpSpPr>
        <xdr:cNvPr id="2" name="Group 10">
          <a:extLst>
            <a:ext uri="{FF2B5EF4-FFF2-40B4-BE49-F238E27FC236}">
              <a16:creationId xmlns:a16="http://schemas.microsoft.com/office/drawing/2014/main" id="{C2CB5496-2714-44C3-8EB1-540854BBD644}"/>
            </a:ext>
          </a:extLst>
        </xdr:cNvPr>
        <xdr:cNvGrpSpPr/>
      </xdr:nvGrpSpPr>
      <xdr:grpSpPr>
        <a:xfrm>
          <a:off x="9815442" y="2093740"/>
          <a:ext cx="4279680" cy="3536977"/>
          <a:chOff x="1863623" y="3162300"/>
          <a:chExt cx="4228657" cy="3536977"/>
        </a:xfrm>
      </xdr:grpSpPr>
      <xdr:grpSp>
        <xdr:nvGrpSpPr>
          <xdr:cNvPr id="3" name="Group 1">
            <a:extLst>
              <a:ext uri="{FF2B5EF4-FFF2-40B4-BE49-F238E27FC236}">
                <a16:creationId xmlns:a16="http://schemas.microsoft.com/office/drawing/2014/main" id="{E2DFEDF2-DED8-494F-903E-1B436CC94299}"/>
              </a:ext>
            </a:extLst>
          </xdr:cNvPr>
          <xdr:cNvGrpSpPr/>
        </xdr:nvGrpSpPr>
        <xdr:grpSpPr>
          <a:xfrm>
            <a:off x="1900071" y="3162300"/>
            <a:ext cx="4151104" cy="3536977"/>
            <a:chOff x="9033476" y="986373"/>
            <a:chExt cx="4199088" cy="3536977"/>
          </a:xfrm>
        </xdr:grpSpPr>
        <xdr:graphicFrame macro="">
          <xdr:nvGraphicFramePr>
            <xdr:cNvPr id="6" name="Chart 2">
              <a:extLst>
                <a:ext uri="{FF2B5EF4-FFF2-40B4-BE49-F238E27FC236}">
                  <a16:creationId xmlns:a16="http://schemas.microsoft.com/office/drawing/2014/main" id="{8508566C-C84E-456E-B3C6-8DA5177089F5}"/>
                </a:ext>
              </a:extLst>
            </xdr:cNvPr>
            <xdr:cNvGraphicFramePr/>
          </xdr:nvGraphicFramePr>
          <xdr:xfrm>
            <a:off x="9033476" y="986373"/>
            <a:ext cx="4199088" cy="353697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TextBox 3">
              <a:extLst>
                <a:ext uri="{FF2B5EF4-FFF2-40B4-BE49-F238E27FC236}">
                  <a16:creationId xmlns:a16="http://schemas.microsoft.com/office/drawing/2014/main" id="{A7FAEAC3-7213-4856-8934-A6004ECED0FA}"/>
                </a:ext>
              </a:extLst>
            </xdr:cNvPr>
            <xdr:cNvSpPr txBox="1"/>
          </xdr:nvSpPr>
          <xdr:spPr>
            <a:xfrm>
              <a:off x="9401348" y="1865511"/>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Egyéb</a:t>
              </a:r>
            </a:p>
          </xdr:txBody>
        </xdr:sp>
        <xdr:sp macro="" textlink="">
          <xdr:nvSpPr>
            <xdr:cNvPr id="8" name="TextBox 4">
              <a:extLst>
                <a:ext uri="{FF2B5EF4-FFF2-40B4-BE49-F238E27FC236}">
                  <a16:creationId xmlns:a16="http://schemas.microsoft.com/office/drawing/2014/main" id="{B8FB6DCC-A6F3-4343-855A-5DFC346850FD}"/>
                </a:ext>
              </a:extLst>
            </xdr:cNvPr>
            <xdr:cNvSpPr txBox="1"/>
          </xdr:nvSpPr>
          <xdr:spPr>
            <a:xfrm>
              <a:off x="11379833" y="2549306"/>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9" name="TextBox 5">
              <a:extLst>
                <a:ext uri="{FF2B5EF4-FFF2-40B4-BE49-F238E27FC236}">
                  <a16:creationId xmlns:a16="http://schemas.microsoft.com/office/drawing/2014/main" id="{1C4DE41B-9643-4F11-80E4-CB0C304A5DB1}"/>
                </a:ext>
              </a:extLst>
            </xdr:cNvPr>
            <xdr:cNvSpPr txBox="1"/>
          </xdr:nvSpPr>
          <xdr:spPr>
            <a:xfrm>
              <a:off x="10848090" y="1721008"/>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10" name="TextBox 6">
              <a:extLst>
                <a:ext uri="{FF2B5EF4-FFF2-40B4-BE49-F238E27FC236}">
                  <a16:creationId xmlns:a16="http://schemas.microsoft.com/office/drawing/2014/main" id="{DD9665FC-1868-406B-95D5-5C01238E4EA8}"/>
                </a:ext>
              </a:extLst>
            </xdr:cNvPr>
            <xdr:cNvSpPr txBox="1"/>
          </xdr:nvSpPr>
          <xdr:spPr>
            <a:xfrm>
              <a:off x="10017776" y="1562279"/>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11" name="TextBox 7">
              <a:extLst>
                <a:ext uri="{FF2B5EF4-FFF2-40B4-BE49-F238E27FC236}">
                  <a16:creationId xmlns:a16="http://schemas.microsoft.com/office/drawing/2014/main" id="{7EB37AF6-25AE-478C-9816-562780CD01DE}"/>
                </a:ext>
              </a:extLst>
            </xdr:cNvPr>
            <xdr:cNvSpPr txBox="1"/>
          </xdr:nvSpPr>
          <xdr:spPr>
            <a:xfrm>
              <a:off x="9403823" y="2598248"/>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H52</a:t>
              </a:r>
            </a:p>
          </xdr:txBody>
        </xdr:sp>
      </xdr:grpSp>
      <xdr:sp macro="" textlink="">
        <xdr:nvSpPr>
          <xdr:cNvPr id="4" name="TextBox 8">
            <a:extLst>
              <a:ext uri="{FF2B5EF4-FFF2-40B4-BE49-F238E27FC236}">
                <a16:creationId xmlns:a16="http://schemas.microsoft.com/office/drawing/2014/main" id="{86BD908A-4875-4547-9924-998E5DDC4F49}"/>
              </a:ext>
            </a:extLst>
          </xdr:cNvPr>
          <xdr:cNvSpPr txBox="1"/>
        </xdr:nvSpPr>
        <xdr:spPr>
          <a:xfrm>
            <a:off x="1863623" y="3254829"/>
            <a:ext cx="2093655" cy="500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Szektorális</a:t>
            </a:r>
            <a:r>
              <a:rPr lang="hu-HU" sz="1000" baseline="0">
                <a:solidFill>
                  <a:sysClr val="windowText" lastClr="000000"/>
                </a:solidFill>
              </a:rPr>
              <a:t> BKI</a:t>
            </a:r>
          </a:p>
          <a:p>
            <a:pPr algn="l"/>
            <a:r>
              <a:rPr lang="hu-HU" sz="1000" baseline="0">
                <a:solidFill>
                  <a:sysClr val="windowText" lastClr="000000"/>
                </a:solidFill>
              </a:rPr>
              <a:t>(Gompertz-féle súlyozás)</a:t>
            </a:r>
            <a:endParaRPr lang="hu-HU" sz="1000">
              <a:solidFill>
                <a:sysClr val="windowText" lastClr="000000"/>
              </a:solidFill>
            </a:endParaRPr>
          </a:p>
        </xdr:txBody>
      </xdr:sp>
      <xdr:sp macro="" textlink="">
        <xdr:nvSpPr>
          <xdr:cNvPr id="5" name="TextBox 9">
            <a:extLst>
              <a:ext uri="{FF2B5EF4-FFF2-40B4-BE49-F238E27FC236}">
                <a16:creationId xmlns:a16="http://schemas.microsoft.com/office/drawing/2014/main" id="{4097C0BA-893B-4DF7-A6C3-BCDB47676C9E}"/>
              </a:ext>
            </a:extLst>
          </xdr:cNvPr>
          <xdr:cNvSpPr txBox="1"/>
        </xdr:nvSpPr>
        <xdr:spPr>
          <a:xfrm>
            <a:off x="3935506" y="3254828"/>
            <a:ext cx="2156774" cy="419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Szektorális</a:t>
            </a:r>
            <a:r>
              <a:rPr lang="hu-HU" sz="1000" baseline="0">
                <a:solidFill>
                  <a:sysClr val="windowText" lastClr="000000"/>
                </a:solidFill>
              </a:rPr>
              <a:t> BKI</a:t>
            </a:r>
          </a:p>
          <a:p>
            <a:pPr algn="r"/>
            <a:r>
              <a:rPr lang="hu-HU" sz="1000" baseline="0">
                <a:solidFill>
                  <a:sysClr val="windowText" lastClr="000000"/>
                </a:solidFill>
              </a:rPr>
              <a:t>(Gompertz-féle súlyozás)</a:t>
            </a:r>
            <a:endParaRPr lang="hu-HU" sz="1000">
              <a:solidFill>
                <a:sysClr val="windowText" lastClr="000000"/>
              </a:solidFill>
            </a:endParaRPr>
          </a:p>
        </xdr:txBody>
      </xdr:sp>
    </xdr:grpSp>
    <xdr:clientData/>
  </xdr:twoCellAnchor>
  <xdr:twoCellAnchor>
    <xdr:from>
      <xdr:col>10</xdr:col>
      <xdr:colOff>23213</xdr:colOff>
      <xdr:row>31</xdr:row>
      <xdr:rowOff>66435</xdr:rowOff>
    </xdr:from>
    <xdr:to>
      <xdr:col>17</xdr:col>
      <xdr:colOff>16644</xdr:colOff>
      <xdr:row>49</xdr:row>
      <xdr:rowOff>174412</xdr:rowOff>
    </xdr:to>
    <xdr:grpSp>
      <xdr:nvGrpSpPr>
        <xdr:cNvPr id="12" name="Group 11">
          <a:extLst>
            <a:ext uri="{FF2B5EF4-FFF2-40B4-BE49-F238E27FC236}">
              <a16:creationId xmlns:a16="http://schemas.microsoft.com/office/drawing/2014/main" id="{BE06032D-C76D-4E2E-A9AC-F77A265D002C}"/>
            </a:ext>
          </a:extLst>
        </xdr:cNvPr>
        <xdr:cNvGrpSpPr/>
      </xdr:nvGrpSpPr>
      <xdr:grpSpPr>
        <a:xfrm>
          <a:off x="9752320" y="5971935"/>
          <a:ext cx="4279681" cy="3536977"/>
          <a:chOff x="1863623" y="3162300"/>
          <a:chExt cx="4228657" cy="3536977"/>
        </a:xfrm>
      </xdr:grpSpPr>
      <xdr:grpSp>
        <xdr:nvGrpSpPr>
          <xdr:cNvPr id="13" name="Group 12">
            <a:extLst>
              <a:ext uri="{FF2B5EF4-FFF2-40B4-BE49-F238E27FC236}">
                <a16:creationId xmlns:a16="http://schemas.microsoft.com/office/drawing/2014/main" id="{B63DA6C2-FF38-48EC-B1E7-10B128455A23}"/>
              </a:ext>
            </a:extLst>
          </xdr:cNvPr>
          <xdr:cNvGrpSpPr/>
        </xdr:nvGrpSpPr>
        <xdr:grpSpPr>
          <a:xfrm>
            <a:off x="1900070" y="3162300"/>
            <a:ext cx="4151103" cy="3536977"/>
            <a:chOff x="9033475" y="986373"/>
            <a:chExt cx="4199087" cy="3536977"/>
          </a:xfrm>
        </xdr:grpSpPr>
        <xdr:graphicFrame macro="">
          <xdr:nvGraphicFramePr>
            <xdr:cNvPr id="16" name="Chart 15">
              <a:extLst>
                <a:ext uri="{FF2B5EF4-FFF2-40B4-BE49-F238E27FC236}">
                  <a16:creationId xmlns:a16="http://schemas.microsoft.com/office/drawing/2014/main" id="{2A93B6FD-B673-4D21-9482-5039C402D19E}"/>
                </a:ext>
              </a:extLst>
            </xdr:cNvPr>
            <xdr:cNvGraphicFramePr/>
          </xdr:nvGraphicFramePr>
          <xdr:xfrm>
            <a:off x="9033475" y="986373"/>
            <a:ext cx="4199087" cy="3536977"/>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7" name="TextBox 16">
              <a:extLst>
                <a:ext uri="{FF2B5EF4-FFF2-40B4-BE49-F238E27FC236}">
                  <a16:creationId xmlns:a16="http://schemas.microsoft.com/office/drawing/2014/main" id="{7DCF031B-0404-4E0A-9762-9C85227ABEA1}"/>
                </a:ext>
              </a:extLst>
            </xdr:cNvPr>
            <xdr:cNvSpPr txBox="1"/>
          </xdr:nvSpPr>
          <xdr:spPr>
            <a:xfrm>
              <a:off x="9401348" y="1865511"/>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Others</a:t>
              </a:r>
            </a:p>
          </xdr:txBody>
        </xdr:sp>
        <xdr:sp macro="" textlink="">
          <xdr:nvSpPr>
            <xdr:cNvPr id="18" name="TextBox 17">
              <a:extLst>
                <a:ext uri="{FF2B5EF4-FFF2-40B4-BE49-F238E27FC236}">
                  <a16:creationId xmlns:a16="http://schemas.microsoft.com/office/drawing/2014/main" id="{218DC451-B4D2-43D6-9B50-4848BC2CED1B}"/>
                </a:ext>
              </a:extLst>
            </xdr:cNvPr>
            <xdr:cNvSpPr txBox="1"/>
          </xdr:nvSpPr>
          <xdr:spPr>
            <a:xfrm>
              <a:off x="11379833" y="2549306"/>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19" name="TextBox 18">
              <a:extLst>
                <a:ext uri="{FF2B5EF4-FFF2-40B4-BE49-F238E27FC236}">
                  <a16:creationId xmlns:a16="http://schemas.microsoft.com/office/drawing/2014/main" id="{77B12CC4-60E8-452C-B963-88853F87E084}"/>
                </a:ext>
              </a:extLst>
            </xdr:cNvPr>
            <xdr:cNvSpPr txBox="1"/>
          </xdr:nvSpPr>
          <xdr:spPr>
            <a:xfrm>
              <a:off x="10848090" y="1721008"/>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20" name="TextBox 19">
              <a:extLst>
                <a:ext uri="{FF2B5EF4-FFF2-40B4-BE49-F238E27FC236}">
                  <a16:creationId xmlns:a16="http://schemas.microsoft.com/office/drawing/2014/main" id="{4E69EF42-DBFD-4890-A33D-2243E3AA0FCC}"/>
                </a:ext>
              </a:extLst>
            </xdr:cNvPr>
            <xdr:cNvSpPr txBox="1"/>
          </xdr:nvSpPr>
          <xdr:spPr>
            <a:xfrm>
              <a:off x="10017776" y="1562279"/>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21" name="TextBox 20">
              <a:extLst>
                <a:ext uri="{FF2B5EF4-FFF2-40B4-BE49-F238E27FC236}">
                  <a16:creationId xmlns:a16="http://schemas.microsoft.com/office/drawing/2014/main" id="{3A43A971-8E5E-40DF-8950-D391829E9596}"/>
                </a:ext>
              </a:extLst>
            </xdr:cNvPr>
            <xdr:cNvSpPr txBox="1"/>
          </xdr:nvSpPr>
          <xdr:spPr>
            <a:xfrm>
              <a:off x="9403823" y="2598248"/>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H52</a:t>
              </a:r>
            </a:p>
          </xdr:txBody>
        </xdr:sp>
      </xdr:grpSp>
      <xdr:sp macro="" textlink="">
        <xdr:nvSpPr>
          <xdr:cNvPr id="14" name="TextBox 13">
            <a:extLst>
              <a:ext uri="{FF2B5EF4-FFF2-40B4-BE49-F238E27FC236}">
                <a16:creationId xmlns:a16="http://schemas.microsoft.com/office/drawing/2014/main" id="{99F7877A-596D-4411-9BB1-F2BD8763F70A}"/>
              </a:ext>
            </a:extLst>
          </xdr:cNvPr>
          <xdr:cNvSpPr txBox="1"/>
        </xdr:nvSpPr>
        <xdr:spPr>
          <a:xfrm>
            <a:off x="1863623" y="3254829"/>
            <a:ext cx="2093655" cy="500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Sectoral BCRI</a:t>
            </a:r>
          </a:p>
          <a:p>
            <a:pPr algn="l"/>
            <a:r>
              <a:rPr lang="hu-HU" sz="1000">
                <a:solidFill>
                  <a:sysClr val="windowText" lastClr="000000"/>
                </a:solidFill>
              </a:rPr>
              <a:t>(Gompertz weighting)</a:t>
            </a:r>
          </a:p>
        </xdr:txBody>
      </xdr:sp>
      <xdr:sp macro="" textlink="">
        <xdr:nvSpPr>
          <xdr:cNvPr id="15" name="TextBox 14">
            <a:extLst>
              <a:ext uri="{FF2B5EF4-FFF2-40B4-BE49-F238E27FC236}">
                <a16:creationId xmlns:a16="http://schemas.microsoft.com/office/drawing/2014/main" id="{F7723A5A-BC4B-4D2E-AD14-A3F2BF2E6786}"/>
              </a:ext>
            </a:extLst>
          </xdr:cNvPr>
          <xdr:cNvSpPr txBox="1"/>
        </xdr:nvSpPr>
        <xdr:spPr>
          <a:xfrm>
            <a:off x="3935506" y="3254828"/>
            <a:ext cx="2156774" cy="419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Sectoral BCRI</a:t>
            </a:r>
          </a:p>
          <a:p>
            <a:pPr algn="r"/>
            <a:r>
              <a:rPr lang="hu-HU" sz="1000">
                <a:solidFill>
                  <a:sysClr val="windowText" lastClr="000000"/>
                </a:solidFill>
              </a:rPr>
              <a:t>(Gompertz weighting)</a:t>
            </a:r>
          </a:p>
        </xdr:txBody>
      </xdr:sp>
    </xdr:grpSp>
    <xdr:clientData/>
  </xdr:twoCellAnchor>
</xdr:wsDr>
</file>

<file path=xl/drawings/drawing124.xml><?xml version="1.0" encoding="utf-8"?>
<xdr:wsDr xmlns:xdr="http://schemas.openxmlformats.org/drawingml/2006/spreadsheetDrawing" xmlns:a="http://schemas.openxmlformats.org/drawingml/2006/main">
  <xdr:twoCellAnchor>
    <xdr:from>
      <xdr:col>11</xdr:col>
      <xdr:colOff>666</xdr:colOff>
      <xdr:row>17</xdr:row>
      <xdr:rowOff>181411</xdr:rowOff>
    </xdr:from>
    <xdr:to>
      <xdr:col>21</xdr:col>
      <xdr:colOff>375398</xdr:colOff>
      <xdr:row>35</xdr:row>
      <xdr:rowOff>125969</xdr:rowOff>
    </xdr:to>
    <xdr:graphicFrame macro="">
      <xdr:nvGraphicFramePr>
        <xdr:cNvPr id="2" name="Chart 3">
          <a:extLst>
            <a:ext uri="{FF2B5EF4-FFF2-40B4-BE49-F238E27FC236}">
              <a16:creationId xmlns:a16="http://schemas.microsoft.com/office/drawing/2014/main" id="{1F3092C2-823A-45C3-9C91-18F6FCFF9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566859</xdr:colOff>
      <xdr:row>36</xdr:row>
      <xdr:rowOff>141274</xdr:rowOff>
    </xdr:from>
    <xdr:to>
      <xdr:col>21</xdr:col>
      <xdr:colOff>336472</xdr:colOff>
      <xdr:row>54</xdr:row>
      <xdr:rowOff>85832</xdr:rowOff>
    </xdr:to>
    <xdr:graphicFrame macro="">
      <xdr:nvGraphicFramePr>
        <xdr:cNvPr id="3" name="Chart 2">
          <a:extLst>
            <a:ext uri="{FF2B5EF4-FFF2-40B4-BE49-F238E27FC236}">
              <a16:creationId xmlns:a16="http://schemas.microsoft.com/office/drawing/2014/main" id="{18FFFB53-A236-4B66-BCB4-D513CE139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5.xml><?xml version="1.0" encoding="utf-8"?>
<c:userShapes xmlns:c="http://schemas.openxmlformats.org/drawingml/2006/chart">
  <cdr:relSizeAnchor xmlns:cdr="http://schemas.openxmlformats.org/drawingml/2006/chartDrawing">
    <cdr:from>
      <cdr:x>0</cdr:x>
      <cdr:y>0</cdr:y>
    </cdr:from>
    <cdr:to>
      <cdr:x>0.3483</cdr:x>
      <cdr:y>0.18023</cdr:y>
    </cdr:to>
    <cdr:sp macro="" textlink="">
      <cdr:nvSpPr>
        <cdr:cNvPr id="2" name="TextBox 1">
          <a:extLst xmlns:a="http://schemas.openxmlformats.org/drawingml/2006/main">
            <a:ext uri="{FF2B5EF4-FFF2-40B4-BE49-F238E27FC236}">
              <a16:creationId xmlns:a16="http://schemas.microsoft.com/office/drawing/2014/main" id="{9E462A0A-3856-4186-94B2-883FD32921F5}"/>
            </a:ext>
          </a:extLst>
        </cdr:cNvPr>
        <cdr:cNvSpPr txBox="1"/>
      </cdr:nvSpPr>
      <cdr:spPr>
        <a:xfrm xmlns:a="http://schemas.openxmlformats.org/drawingml/2006/main">
          <a:off x="0" y="0"/>
          <a:ext cx="2260351" cy="6080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000">
              <a:solidFill>
                <a:sysClr val="windowText" lastClr="000000"/>
              </a:solidFill>
            </a:rPr>
            <a:t>Banki</a:t>
          </a:r>
          <a:endParaRPr lang="hu-HU" sz="1000" baseline="0">
            <a:solidFill>
              <a:sysClr val="windowText" lastClr="000000"/>
            </a:solidFill>
          </a:endParaRPr>
        </a:p>
        <a:p xmlns:a="http://schemas.openxmlformats.org/drawingml/2006/main">
          <a:r>
            <a:rPr lang="hu-HU" sz="1000" baseline="0">
              <a:solidFill>
                <a:sysClr val="windowText" lastClr="000000"/>
              </a:solidFill>
            </a:rPr>
            <a:t>Karbonkockázati</a:t>
          </a:r>
        </a:p>
        <a:p xmlns:a="http://schemas.openxmlformats.org/drawingml/2006/main">
          <a:r>
            <a:rPr lang="hu-HU" sz="1000" baseline="0">
              <a:solidFill>
                <a:sysClr val="windowText" lastClr="000000"/>
              </a:solidFill>
            </a:rPr>
            <a:t>Index</a:t>
          </a:r>
          <a:endParaRPr lang="hu-HU" sz="1000">
            <a:solidFill>
              <a:sysClr val="windowText" lastClr="000000"/>
            </a:solidFill>
          </a:endParaRPr>
        </a:p>
      </cdr:txBody>
    </cdr:sp>
  </cdr:relSizeAnchor>
  <cdr:relSizeAnchor xmlns:cdr="http://schemas.openxmlformats.org/drawingml/2006/chartDrawing">
    <cdr:from>
      <cdr:x>0.05006</cdr:x>
      <cdr:y>0</cdr:y>
    </cdr:from>
    <cdr:to>
      <cdr:x>0.39836</cdr:x>
      <cdr:y>0.14362</cdr:y>
    </cdr:to>
    <cdr:sp macro="" textlink="">
      <cdr:nvSpPr>
        <cdr:cNvPr id="3" name="TextBox 1">
          <a:extLst xmlns:a="http://schemas.openxmlformats.org/drawingml/2006/main">
            <a:ext uri="{FF2B5EF4-FFF2-40B4-BE49-F238E27FC236}">
              <a16:creationId xmlns:a16="http://schemas.microsoft.com/office/drawing/2014/main" id="{DBC783E3-15A1-497F-87D4-B2D47A9A6CEE}"/>
            </a:ext>
          </a:extLst>
        </cdr:cNvPr>
        <cdr:cNvSpPr txBox="1"/>
      </cdr:nvSpPr>
      <cdr:spPr>
        <a:xfrm xmlns:a="http://schemas.openxmlformats.org/drawingml/2006/main">
          <a:off x="324896" y="0"/>
          <a:ext cx="2260350" cy="97059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solidFill>
                <a:sysClr val="windowText" lastClr="000000"/>
              </a:solidFill>
            </a:rPr>
            <a:t>Banki</a:t>
          </a:r>
          <a:endParaRPr lang="hu-HU" sz="1000" baseline="0">
            <a:solidFill>
              <a:sysClr val="windowText" lastClr="000000"/>
            </a:solidFill>
          </a:endParaRPr>
        </a:p>
        <a:p xmlns:a="http://schemas.openxmlformats.org/drawingml/2006/main">
          <a:pPr algn="r"/>
          <a:r>
            <a:rPr lang="hu-HU" sz="1000" baseline="0">
              <a:solidFill>
                <a:sysClr val="windowText" lastClr="000000"/>
              </a:solidFill>
            </a:rPr>
            <a:t>Karbonkockázati</a:t>
          </a:r>
        </a:p>
        <a:p xmlns:a="http://schemas.openxmlformats.org/drawingml/2006/main">
          <a:pPr algn="r"/>
          <a:r>
            <a:rPr lang="hu-HU" sz="1000" baseline="0">
              <a:solidFill>
                <a:sysClr val="windowText" lastClr="000000"/>
              </a:solidFill>
            </a:rPr>
            <a:t>Index</a:t>
          </a:r>
          <a:endParaRPr lang="hu-HU" sz="1000">
            <a:solidFill>
              <a:sysClr val="windowText" lastClr="000000"/>
            </a:solidFill>
          </a:endParaRPr>
        </a:p>
      </cdr:txBody>
    </cdr:sp>
  </cdr:relSizeAnchor>
</c:userShapes>
</file>

<file path=xl/drawings/drawing126.xml><?xml version="1.0" encoding="utf-8"?>
<c:userShapes xmlns:c="http://schemas.openxmlformats.org/drawingml/2006/chart">
  <cdr:relSizeAnchor xmlns:cdr="http://schemas.openxmlformats.org/drawingml/2006/chartDrawing">
    <cdr:from>
      <cdr:x>0</cdr:x>
      <cdr:y>0</cdr:y>
    </cdr:from>
    <cdr:to>
      <cdr:x>0.3483</cdr:x>
      <cdr:y>0.18023</cdr:y>
    </cdr:to>
    <cdr:sp macro="" textlink="">
      <cdr:nvSpPr>
        <cdr:cNvPr id="2" name="TextBox 1">
          <a:extLst xmlns:a="http://schemas.openxmlformats.org/drawingml/2006/main">
            <a:ext uri="{FF2B5EF4-FFF2-40B4-BE49-F238E27FC236}">
              <a16:creationId xmlns:a16="http://schemas.microsoft.com/office/drawing/2014/main" id="{9E462A0A-3856-4186-94B2-883FD32921F5}"/>
            </a:ext>
          </a:extLst>
        </cdr:cNvPr>
        <cdr:cNvSpPr txBox="1"/>
      </cdr:nvSpPr>
      <cdr:spPr>
        <a:xfrm xmlns:a="http://schemas.openxmlformats.org/drawingml/2006/main">
          <a:off x="0" y="0"/>
          <a:ext cx="2260351" cy="6080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000">
              <a:solidFill>
                <a:sysClr val="windowText" lastClr="000000"/>
              </a:solidFill>
            </a:rPr>
            <a:t>Bank</a:t>
          </a:r>
        </a:p>
        <a:p xmlns:a="http://schemas.openxmlformats.org/drawingml/2006/main">
          <a:r>
            <a:rPr lang="hu-HU" sz="1000">
              <a:solidFill>
                <a:sysClr val="windowText" lastClr="000000"/>
              </a:solidFill>
            </a:rPr>
            <a:t>Carbon Risk</a:t>
          </a:r>
        </a:p>
        <a:p xmlns:a="http://schemas.openxmlformats.org/drawingml/2006/main">
          <a:r>
            <a:rPr lang="hu-HU" sz="1000">
              <a:solidFill>
                <a:sysClr val="windowText" lastClr="000000"/>
              </a:solidFill>
            </a:rPr>
            <a:t>Index</a:t>
          </a:r>
        </a:p>
      </cdr:txBody>
    </cdr:sp>
  </cdr:relSizeAnchor>
  <cdr:relSizeAnchor xmlns:cdr="http://schemas.openxmlformats.org/drawingml/2006/chartDrawing">
    <cdr:from>
      <cdr:x>0.05006</cdr:x>
      <cdr:y>0</cdr:y>
    </cdr:from>
    <cdr:to>
      <cdr:x>0.39836</cdr:x>
      <cdr:y>0.14362</cdr:y>
    </cdr:to>
    <cdr:sp macro="" textlink="">
      <cdr:nvSpPr>
        <cdr:cNvPr id="3" name="TextBox 1">
          <a:extLst xmlns:a="http://schemas.openxmlformats.org/drawingml/2006/main">
            <a:ext uri="{FF2B5EF4-FFF2-40B4-BE49-F238E27FC236}">
              <a16:creationId xmlns:a16="http://schemas.microsoft.com/office/drawing/2014/main" id="{DBC783E3-15A1-497F-87D4-B2D47A9A6CEE}"/>
            </a:ext>
          </a:extLst>
        </cdr:cNvPr>
        <cdr:cNvSpPr txBox="1"/>
      </cdr:nvSpPr>
      <cdr:spPr>
        <a:xfrm xmlns:a="http://schemas.openxmlformats.org/drawingml/2006/main">
          <a:off x="324896" y="0"/>
          <a:ext cx="2260350" cy="97059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solidFill>
                <a:sysClr val="windowText" lastClr="000000"/>
              </a:solidFill>
            </a:rPr>
            <a:t>Bank</a:t>
          </a:r>
        </a:p>
        <a:p xmlns:a="http://schemas.openxmlformats.org/drawingml/2006/main">
          <a:pPr algn="r"/>
          <a:r>
            <a:rPr lang="hu-HU" sz="1000">
              <a:solidFill>
                <a:sysClr val="windowText" lastClr="000000"/>
              </a:solidFill>
            </a:rPr>
            <a:t>Carbon Risk</a:t>
          </a:r>
        </a:p>
        <a:p xmlns:a="http://schemas.openxmlformats.org/drawingml/2006/main">
          <a:pPr algn="r"/>
          <a:r>
            <a:rPr lang="hu-HU" sz="1000">
              <a:solidFill>
                <a:sysClr val="windowText" lastClr="000000"/>
              </a:solidFill>
            </a:rPr>
            <a:t>Index</a:t>
          </a:r>
        </a:p>
      </cdr:txBody>
    </cdr:sp>
  </cdr:relSizeAnchor>
</c:userShapes>
</file>

<file path=xl/drawings/drawing13.xml><?xml version="1.0" encoding="utf-8"?>
<xdr:wsDr xmlns:xdr="http://schemas.openxmlformats.org/drawingml/2006/spreadsheetDrawing" xmlns:a="http://schemas.openxmlformats.org/drawingml/2006/main">
  <xdr:twoCellAnchor>
    <xdr:from>
      <xdr:col>4</xdr:col>
      <xdr:colOff>481127</xdr:colOff>
      <xdr:row>9</xdr:row>
      <xdr:rowOff>39128</xdr:rowOff>
    </xdr:from>
    <xdr:to>
      <xdr:col>10</xdr:col>
      <xdr:colOff>599851</xdr:colOff>
      <xdr:row>27</xdr:row>
      <xdr:rowOff>72465</xdr:rowOff>
    </xdr:to>
    <xdr:grpSp>
      <xdr:nvGrpSpPr>
        <xdr:cNvPr id="2" name="Group 11">
          <a:extLst>
            <a:ext uri="{FF2B5EF4-FFF2-40B4-BE49-F238E27FC236}">
              <a16:creationId xmlns:a16="http://schemas.microsoft.com/office/drawing/2014/main" id="{7CB233B4-54EC-4393-AEA8-787CA67AE971}"/>
            </a:ext>
          </a:extLst>
        </xdr:cNvPr>
        <xdr:cNvGrpSpPr/>
      </xdr:nvGrpSpPr>
      <xdr:grpSpPr>
        <a:xfrm>
          <a:off x="5366091" y="1753628"/>
          <a:ext cx="3792653" cy="3462337"/>
          <a:chOff x="4206888" y="3733800"/>
          <a:chExt cx="3762036" cy="3462337"/>
        </a:xfrm>
      </xdr:grpSpPr>
      <xdr:graphicFrame macro="">
        <xdr:nvGraphicFramePr>
          <xdr:cNvPr id="3" name="Chart 1">
            <a:extLst>
              <a:ext uri="{FF2B5EF4-FFF2-40B4-BE49-F238E27FC236}">
                <a16:creationId xmlns:a16="http://schemas.microsoft.com/office/drawing/2014/main" id="{A4E955D8-C5D4-4ED2-AB43-F6195D6A8640}"/>
              </a:ext>
            </a:extLst>
          </xdr:cNvPr>
          <xdr:cNvGraphicFramePr/>
        </xdr:nvGraphicFramePr>
        <xdr:xfrm>
          <a:off x="4206888" y="3733800"/>
          <a:ext cx="3762036" cy="346233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2">
            <a:extLst>
              <a:ext uri="{FF2B5EF4-FFF2-40B4-BE49-F238E27FC236}">
                <a16:creationId xmlns:a16="http://schemas.microsoft.com/office/drawing/2014/main" id="{A670A7A6-25C4-415E-9EE9-9C99B83DDFED}"/>
              </a:ext>
            </a:extLst>
          </xdr:cNvPr>
          <xdr:cNvSpPr/>
        </xdr:nvSpPr>
        <xdr:spPr>
          <a:xfrm>
            <a:off x="4750946" y="4095101"/>
            <a:ext cx="706318" cy="1958103"/>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5" name="Rectangle 3">
            <a:extLst>
              <a:ext uri="{FF2B5EF4-FFF2-40B4-BE49-F238E27FC236}">
                <a16:creationId xmlns:a16="http://schemas.microsoft.com/office/drawing/2014/main" id="{BC12A713-D8C5-455D-AEDB-FCF3262279E0}"/>
              </a:ext>
            </a:extLst>
          </xdr:cNvPr>
          <xdr:cNvSpPr/>
        </xdr:nvSpPr>
        <xdr:spPr>
          <a:xfrm rot="5400000">
            <a:off x="6207683" y="5300703"/>
            <a:ext cx="644944" cy="2145889"/>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6" name="Rectangle 4">
            <a:extLst>
              <a:ext uri="{FF2B5EF4-FFF2-40B4-BE49-F238E27FC236}">
                <a16:creationId xmlns:a16="http://schemas.microsoft.com/office/drawing/2014/main" id="{60E3C1CA-452F-47C0-9187-78B2338546DD}"/>
              </a:ext>
            </a:extLst>
          </xdr:cNvPr>
          <xdr:cNvSpPr/>
        </xdr:nvSpPr>
        <xdr:spPr>
          <a:xfrm rot="5400000">
            <a:off x="4779372" y="6021676"/>
            <a:ext cx="646507" cy="709276"/>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7" name="Rectangle 5">
            <a:extLst>
              <a:ext uri="{FF2B5EF4-FFF2-40B4-BE49-F238E27FC236}">
                <a16:creationId xmlns:a16="http://schemas.microsoft.com/office/drawing/2014/main" id="{B000A87E-EE7D-441F-A7B3-297F304B177B}"/>
              </a:ext>
            </a:extLst>
          </xdr:cNvPr>
          <xdr:cNvSpPr/>
        </xdr:nvSpPr>
        <xdr:spPr>
          <a:xfrm>
            <a:off x="5457336" y="4093420"/>
            <a:ext cx="724108" cy="1958103"/>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8" name="Rectangle 6">
            <a:extLst>
              <a:ext uri="{FF2B5EF4-FFF2-40B4-BE49-F238E27FC236}">
                <a16:creationId xmlns:a16="http://schemas.microsoft.com/office/drawing/2014/main" id="{4DDC9A5A-E0C9-49AC-B93B-FA0838BAB090}"/>
              </a:ext>
            </a:extLst>
          </xdr:cNvPr>
          <xdr:cNvSpPr/>
        </xdr:nvSpPr>
        <xdr:spPr>
          <a:xfrm rot="5400000">
            <a:off x="6557336" y="5013163"/>
            <a:ext cx="657876" cy="1423376"/>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9" name="Rectangle 7">
            <a:extLst>
              <a:ext uri="{FF2B5EF4-FFF2-40B4-BE49-F238E27FC236}">
                <a16:creationId xmlns:a16="http://schemas.microsoft.com/office/drawing/2014/main" id="{EC2E7C95-AB57-4F96-8F51-79993C217033}"/>
              </a:ext>
            </a:extLst>
          </xdr:cNvPr>
          <xdr:cNvSpPr/>
        </xdr:nvSpPr>
        <xdr:spPr>
          <a:xfrm>
            <a:off x="6181065" y="4095750"/>
            <a:ext cx="717159" cy="1300033"/>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10" name="Rectangle 8">
            <a:extLst>
              <a:ext uri="{FF2B5EF4-FFF2-40B4-BE49-F238E27FC236}">
                <a16:creationId xmlns:a16="http://schemas.microsoft.com/office/drawing/2014/main" id="{56FF2001-7DCC-46F2-89B9-9C49404A4D8E}"/>
              </a:ext>
            </a:extLst>
          </xdr:cNvPr>
          <xdr:cNvSpPr/>
        </xdr:nvSpPr>
        <xdr:spPr>
          <a:xfrm rot="5400000">
            <a:off x="6929529" y="4712670"/>
            <a:ext cx="652730" cy="715343"/>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11" name="Rectangle 9">
            <a:extLst>
              <a:ext uri="{FF2B5EF4-FFF2-40B4-BE49-F238E27FC236}">
                <a16:creationId xmlns:a16="http://schemas.microsoft.com/office/drawing/2014/main" id="{42C14299-1F6E-4F4F-A484-5BFC4CA74398}"/>
              </a:ext>
            </a:extLst>
          </xdr:cNvPr>
          <xdr:cNvSpPr/>
        </xdr:nvSpPr>
        <xdr:spPr>
          <a:xfrm rot="5400000">
            <a:off x="6923777" y="4066076"/>
            <a:ext cx="652730" cy="705698"/>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grpSp>
    <xdr:clientData/>
  </xdr:twoCellAnchor>
  <xdr:twoCellAnchor>
    <xdr:from>
      <xdr:col>11</xdr:col>
      <xdr:colOff>327236</xdr:colOff>
      <xdr:row>10</xdr:row>
      <xdr:rowOff>32524</xdr:rowOff>
    </xdr:from>
    <xdr:to>
      <xdr:col>14</xdr:col>
      <xdr:colOff>54097</xdr:colOff>
      <xdr:row>15</xdr:row>
      <xdr:rowOff>181207</xdr:rowOff>
    </xdr:to>
    <xdr:grpSp>
      <xdr:nvGrpSpPr>
        <xdr:cNvPr id="12" name="Group 26">
          <a:extLst>
            <a:ext uri="{FF2B5EF4-FFF2-40B4-BE49-F238E27FC236}">
              <a16:creationId xmlns:a16="http://schemas.microsoft.com/office/drawing/2014/main" id="{F9308C72-238C-4893-820D-DA770AF19547}"/>
            </a:ext>
          </a:extLst>
        </xdr:cNvPr>
        <xdr:cNvGrpSpPr/>
      </xdr:nvGrpSpPr>
      <xdr:grpSpPr>
        <a:xfrm>
          <a:off x="9498450" y="1937524"/>
          <a:ext cx="1563826" cy="1101183"/>
          <a:chOff x="8795525" y="2969012"/>
          <a:chExt cx="1556525" cy="1101183"/>
        </a:xfrm>
      </xdr:grpSpPr>
      <xdr:sp macro="" textlink="">
        <xdr:nvSpPr>
          <xdr:cNvPr id="13" name="Rectangle 25">
            <a:extLst>
              <a:ext uri="{FF2B5EF4-FFF2-40B4-BE49-F238E27FC236}">
                <a16:creationId xmlns:a16="http://schemas.microsoft.com/office/drawing/2014/main" id="{3F7BED7F-CC13-419E-94CE-71CC4A342862}"/>
              </a:ext>
            </a:extLst>
          </xdr:cNvPr>
          <xdr:cNvSpPr/>
        </xdr:nvSpPr>
        <xdr:spPr>
          <a:xfrm>
            <a:off x="8795525" y="2969012"/>
            <a:ext cx="1556525" cy="11011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nvGrpSpPr>
          <xdr:cNvPr id="14" name="Group 13">
            <a:extLst>
              <a:ext uri="{FF2B5EF4-FFF2-40B4-BE49-F238E27FC236}">
                <a16:creationId xmlns:a16="http://schemas.microsoft.com/office/drawing/2014/main" id="{0CF4670F-B822-44FE-8102-14D8B0E3073C}"/>
              </a:ext>
            </a:extLst>
          </xdr:cNvPr>
          <xdr:cNvGrpSpPr/>
        </xdr:nvGrpSpPr>
        <xdr:grpSpPr>
          <a:xfrm>
            <a:off x="8823255" y="3021863"/>
            <a:ext cx="1505560" cy="1013715"/>
            <a:chOff x="8474890" y="845398"/>
            <a:chExt cx="1502786" cy="1013715"/>
          </a:xfrm>
        </xdr:grpSpPr>
        <xdr:grpSp>
          <xdr:nvGrpSpPr>
            <xdr:cNvPr id="15" name="Group 14">
              <a:extLst>
                <a:ext uri="{FF2B5EF4-FFF2-40B4-BE49-F238E27FC236}">
                  <a16:creationId xmlns:a16="http://schemas.microsoft.com/office/drawing/2014/main" id="{83404D26-49A4-4FD2-BB25-6EE2FEE17F54}"/>
                </a:ext>
              </a:extLst>
            </xdr:cNvPr>
            <xdr:cNvGrpSpPr/>
          </xdr:nvGrpSpPr>
          <xdr:grpSpPr>
            <a:xfrm>
              <a:off x="8474890" y="845398"/>
              <a:ext cx="1502786" cy="844501"/>
              <a:chOff x="8474890" y="845398"/>
              <a:chExt cx="1502786" cy="844501"/>
            </a:xfrm>
          </xdr:grpSpPr>
          <xdr:sp macro="" textlink="">
            <xdr:nvSpPr>
              <xdr:cNvPr id="18" name="Rectangle 17">
                <a:extLst>
                  <a:ext uri="{FF2B5EF4-FFF2-40B4-BE49-F238E27FC236}">
                    <a16:creationId xmlns:a16="http://schemas.microsoft.com/office/drawing/2014/main" id="{554295DF-012E-4CF4-B59D-357905389D20}"/>
                  </a:ext>
                </a:extLst>
              </xdr:cNvPr>
              <xdr:cNvSpPr/>
            </xdr:nvSpPr>
            <xdr:spPr>
              <a:xfrm>
                <a:off x="8481169" y="921271"/>
                <a:ext cx="324000" cy="108000"/>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19" name="Rectangle 18">
                <a:extLst>
                  <a:ext uri="{FF2B5EF4-FFF2-40B4-BE49-F238E27FC236}">
                    <a16:creationId xmlns:a16="http://schemas.microsoft.com/office/drawing/2014/main" id="{30BF6F05-C440-403D-9107-0C67FB23F770}"/>
                  </a:ext>
                </a:extLst>
              </xdr:cNvPr>
              <xdr:cNvSpPr/>
            </xdr:nvSpPr>
            <xdr:spPr>
              <a:xfrm>
                <a:off x="8480843" y="1133952"/>
                <a:ext cx="324000" cy="108000"/>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20" name="Rectangle 19">
                <a:extLst>
                  <a:ext uri="{FF2B5EF4-FFF2-40B4-BE49-F238E27FC236}">
                    <a16:creationId xmlns:a16="http://schemas.microsoft.com/office/drawing/2014/main" id="{DAC1859E-CDE0-4A44-B4EC-90B8B12BAA55}"/>
                  </a:ext>
                </a:extLst>
              </xdr:cNvPr>
              <xdr:cNvSpPr/>
            </xdr:nvSpPr>
            <xdr:spPr>
              <a:xfrm>
                <a:off x="8474890" y="1328774"/>
                <a:ext cx="324000" cy="108000"/>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21" name="Rectangle 20">
                <a:extLst>
                  <a:ext uri="{FF2B5EF4-FFF2-40B4-BE49-F238E27FC236}">
                    <a16:creationId xmlns:a16="http://schemas.microsoft.com/office/drawing/2014/main" id="{AE27E1DE-C61A-49FC-A8BA-EBE7A79E1566}"/>
                  </a:ext>
                </a:extLst>
              </xdr:cNvPr>
              <xdr:cNvSpPr/>
            </xdr:nvSpPr>
            <xdr:spPr>
              <a:xfrm>
                <a:off x="8474890" y="1517644"/>
                <a:ext cx="324000" cy="108000"/>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22" name="TextBox 4">
                <a:extLst>
                  <a:ext uri="{FF2B5EF4-FFF2-40B4-BE49-F238E27FC236}">
                    <a16:creationId xmlns:a16="http://schemas.microsoft.com/office/drawing/2014/main" id="{FB0C428A-FE3F-4CF0-ACF5-AB3974AA29B1}"/>
                  </a:ext>
                </a:extLst>
              </xdr:cNvPr>
              <xdr:cNvSpPr txBox="1"/>
            </xdr:nvSpPr>
            <xdr:spPr>
              <a:xfrm>
                <a:off x="8756727" y="845398"/>
                <a:ext cx="970261"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Felső negyed</a:t>
                </a:r>
              </a:p>
            </xdr:txBody>
          </xdr:sp>
          <xdr:sp macro="" textlink="">
            <xdr:nvSpPr>
              <xdr:cNvPr id="23" name="TextBox 20">
                <a:extLst>
                  <a:ext uri="{FF2B5EF4-FFF2-40B4-BE49-F238E27FC236}">
                    <a16:creationId xmlns:a16="http://schemas.microsoft.com/office/drawing/2014/main" id="{8AFB7BEE-BF8A-44A6-B815-4A20176D703A}"/>
                  </a:ext>
                </a:extLst>
              </xdr:cNvPr>
              <xdr:cNvSpPr txBox="1"/>
            </xdr:nvSpPr>
            <xdr:spPr>
              <a:xfrm>
                <a:off x="8753086" y="1056049"/>
                <a:ext cx="1194858"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Közép-felső negyed</a:t>
                </a:r>
              </a:p>
            </xdr:txBody>
          </xdr:sp>
          <xdr:sp macro="" textlink="">
            <xdr:nvSpPr>
              <xdr:cNvPr id="24" name="TextBox 21">
                <a:extLst>
                  <a:ext uri="{FF2B5EF4-FFF2-40B4-BE49-F238E27FC236}">
                    <a16:creationId xmlns:a16="http://schemas.microsoft.com/office/drawing/2014/main" id="{0B2AB804-3254-4A8A-9F57-7DFDB1FD5B22}"/>
                  </a:ext>
                </a:extLst>
              </xdr:cNvPr>
              <xdr:cNvSpPr txBox="1"/>
            </xdr:nvSpPr>
            <xdr:spPr>
              <a:xfrm>
                <a:off x="8756408" y="1255518"/>
                <a:ext cx="1221268"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Közép-alsó negyed</a:t>
                </a:r>
              </a:p>
            </xdr:txBody>
          </xdr:sp>
          <xdr:sp macro="" textlink="">
            <xdr:nvSpPr>
              <xdr:cNvPr id="25" name="TextBox 22">
                <a:extLst>
                  <a:ext uri="{FF2B5EF4-FFF2-40B4-BE49-F238E27FC236}">
                    <a16:creationId xmlns:a16="http://schemas.microsoft.com/office/drawing/2014/main" id="{DAF2FEC1-3DF2-4650-816F-1AE968FF1928}"/>
                  </a:ext>
                </a:extLst>
              </xdr:cNvPr>
              <xdr:cNvSpPr txBox="1"/>
            </xdr:nvSpPr>
            <xdr:spPr>
              <a:xfrm>
                <a:off x="8765377" y="1441048"/>
                <a:ext cx="1022150"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Alsó negyed</a:t>
                </a:r>
              </a:p>
            </xdr:txBody>
          </xdr:sp>
        </xdr:grpSp>
        <xdr:sp macro="" textlink="">
          <xdr:nvSpPr>
            <xdr:cNvPr id="16" name="Rectangle 15">
              <a:extLst>
                <a:ext uri="{FF2B5EF4-FFF2-40B4-BE49-F238E27FC236}">
                  <a16:creationId xmlns:a16="http://schemas.microsoft.com/office/drawing/2014/main" id="{FB98D253-77F8-4219-83EA-3B0A7ECA1B63}"/>
                </a:ext>
              </a:extLst>
            </xdr:cNvPr>
            <xdr:cNvSpPr/>
          </xdr:nvSpPr>
          <xdr:spPr>
            <a:xfrm>
              <a:off x="8474890" y="1686858"/>
              <a:ext cx="324000" cy="108000"/>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17" name="TextBox 33">
              <a:extLst>
                <a:ext uri="{FF2B5EF4-FFF2-40B4-BE49-F238E27FC236}">
                  <a16:creationId xmlns:a16="http://schemas.microsoft.com/office/drawing/2014/main" id="{2CFC2530-0DD6-4649-AB60-C799339DB754}"/>
                </a:ext>
              </a:extLst>
            </xdr:cNvPr>
            <xdr:cNvSpPr txBox="1"/>
          </xdr:nvSpPr>
          <xdr:spPr>
            <a:xfrm>
              <a:off x="8762745" y="1610262"/>
              <a:ext cx="871736"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Szürke zóna</a:t>
              </a:r>
            </a:p>
          </xdr:txBody>
        </xdr:sp>
      </xdr:grpSp>
    </xdr:grpSp>
    <xdr:clientData/>
  </xdr:twoCellAnchor>
  <xdr:twoCellAnchor>
    <xdr:from>
      <xdr:col>4</xdr:col>
      <xdr:colOff>469444</xdr:colOff>
      <xdr:row>28</xdr:row>
      <xdr:rowOff>178253</xdr:rowOff>
    </xdr:from>
    <xdr:to>
      <xdr:col>10</xdr:col>
      <xdr:colOff>590890</xdr:colOff>
      <xdr:row>47</xdr:row>
      <xdr:rowOff>21090</xdr:rowOff>
    </xdr:to>
    <xdr:grpSp>
      <xdr:nvGrpSpPr>
        <xdr:cNvPr id="26" name="Group 27">
          <a:extLst>
            <a:ext uri="{FF2B5EF4-FFF2-40B4-BE49-F238E27FC236}">
              <a16:creationId xmlns:a16="http://schemas.microsoft.com/office/drawing/2014/main" id="{48F0787A-DA9B-4B02-9260-7CD24B807FA7}"/>
            </a:ext>
          </a:extLst>
        </xdr:cNvPr>
        <xdr:cNvGrpSpPr/>
      </xdr:nvGrpSpPr>
      <xdr:grpSpPr>
        <a:xfrm>
          <a:off x="5354408" y="5512253"/>
          <a:ext cx="3795375" cy="3462337"/>
          <a:chOff x="4206887" y="3733800"/>
          <a:chExt cx="3762036" cy="3462337"/>
        </a:xfrm>
      </xdr:grpSpPr>
      <xdr:graphicFrame macro="">
        <xdr:nvGraphicFramePr>
          <xdr:cNvPr id="27" name="Chart 28">
            <a:extLst>
              <a:ext uri="{FF2B5EF4-FFF2-40B4-BE49-F238E27FC236}">
                <a16:creationId xmlns:a16="http://schemas.microsoft.com/office/drawing/2014/main" id="{A1C3271E-031E-43B0-A0B5-A68F8673336A}"/>
              </a:ext>
            </a:extLst>
          </xdr:cNvPr>
          <xdr:cNvGraphicFramePr/>
        </xdr:nvGraphicFramePr>
        <xdr:xfrm>
          <a:off x="4206887" y="3733800"/>
          <a:ext cx="3762036" cy="3462337"/>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8" name="Rectangle 29">
            <a:extLst>
              <a:ext uri="{FF2B5EF4-FFF2-40B4-BE49-F238E27FC236}">
                <a16:creationId xmlns:a16="http://schemas.microsoft.com/office/drawing/2014/main" id="{9F87A352-D457-4614-96E1-0799FC60BCE0}"/>
              </a:ext>
            </a:extLst>
          </xdr:cNvPr>
          <xdr:cNvSpPr/>
        </xdr:nvSpPr>
        <xdr:spPr>
          <a:xfrm>
            <a:off x="4750946" y="4095101"/>
            <a:ext cx="706318" cy="1958103"/>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29" name="Rectangle 30">
            <a:extLst>
              <a:ext uri="{FF2B5EF4-FFF2-40B4-BE49-F238E27FC236}">
                <a16:creationId xmlns:a16="http://schemas.microsoft.com/office/drawing/2014/main" id="{1AF63BA9-F4AA-4075-8BB4-B2E7E4CC63D9}"/>
              </a:ext>
            </a:extLst>
          </xdr:cNvPr>
          <xdr:cNvSpPr/>
        </xdr:nvSpPr>
        <xdr:spPr>
          <a:xfrm rot="5400000">
            <a:off x="6207683" y="5300703"/>
            <a:ext cx="644944" cy="2145889"/>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30" name="Rectangle 31">
            <a:extLst>
              <a:ext uri="{FF2B5EF4-FFF2-40B4-BE49-F238E27FC236}">
                <a16:creationId xmlns:a16="http://schemas.microsoft.com/office/drawing/2014/main" id="{A95A51AD-7B0D-4F41-8CB0-B84BE359DBE3}"/>
              </a:ext>
            </a:extLst>
          </xdr:cNvPr>
          <xdr:cNvSpPr/>
        </xdr:nvSpPr>
        <xdr:spPr>
          <a:xfrm rot="5400000">
            <a:off x="4779372" y="6021676"/>
            <a:ext cx="646507" cy="709276"/>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31" name="Rectangle 32">
            <a:extLst>
              <a:ext uri="{FF2B5EF4-FFF2-40B4-BE49-F238E27FC236}">
                <a16:creationId xmlns:a16="http://schemas.microsoft.com/office/drawing/2014/main" id="{5A85F550-CDDD-4638-BE6F-84EB6698E226}"/>
              </a:ext>
            </a:extLst>
          </xdr:cNvPr>
          <xdr:cNvSpPr/>
        </xdr:nvSpPr>
        <xdr:spPr>
          <a:xfrm>
            <a:off x="5457336" y="4093420"/>
            <a:ext cx="724108" cy="1958103"/>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32" name="Rectangle 33">
            <a:extLst>
              <a:ext uri="{FF2B5EF4-FFF2-40B4-BE49-F238E27FC236}">
                <a16:creationId xmlns:a16="http://schemas.microsoft.com/office/drawing/2014/main" id="{93B2B257-2810-434C-824A-5F63BD6C2EBE}"/>
              </a:ext>
            </a:extLst>
          </xdr:cNvPr>
          <xdr:cNvSpPr/>
        </xdr:nvSpPr>
        <xdr:spPr>
          <a:xfrm rot="5400000">
            <a:off x="6565545" y="5013163"/>
            <a:ext cx="657876" cy="1423376"/>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33" name="Rectangle 34">
            <a:extLst>
              <a:ext uri="{FF2B5EF4-FFF2-40B4-BE49-F238E27FC236}">
                <a16:creationId xmlns:a16="http://schemas.microsoft.com/office/drawing/2014/main" id="{48A8EE94-D892-4961-BC6E-705B45BDD2DE}"/>
              </a:ext>
            </a:extLst>
          </xdr:cNvPr>
          <xdr:cNvSpPr/>
        </xdr:nvSpPr>
        <xdr:spPr>
          <a:xfrm>
            <a:off x="6181065" y="4095750"/>
            <a:ext cx="717159" cy="1300033"/>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34" name="Rectangle 35">
            <a:extLst>
              <a:ext uri="{FF2B5EF4-FFF2-40B4-BE49-F238E27FC236}">
                <a16:creationId xmlns:a16="http://schemas.microsoft.com/office/drawing/2014/main" id="{2E6166D8-F923-4F3E-AE90-1EA30B8AF658}"/>
              </a:ext>
            </a:extLst>
          </xdr:cNvPr>
          <xdr:cNvSpPr/>
        </xdr:nvSpPr>
        <xdr:spPr>
          <a:xfrm rot="5400000">
            <a:off x="6929529" y="4712670"/>
            <a:ext cx="652730" cy="715343"/>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35" name="Rectangle 36">
            <a:extLst>
              <a:ext uri="{FF2B5EF4-FFF2-40B4-BE49-F238E27FC236}">
                <a16:creationId xmlns:a16="http://schemas.microsoft.com/office/drawing/2014/main" id="{ED9FFFF7-F93A-4DCE-9AE7-E2ABB8C44B59}"/>
              </a:ext>
            </a:extLst>
          </xdr:cNvPr>
          <xdr:cNvSpPr/>
        </xdr:nvSpPr>
        <xdr:spPr>
          <a:xfrm rot="5400000">
            <a:off x="6923777" y="4066076"/>
            <a:ext cx="652730" cy="705698"/>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grpSp>
    <xdr:clientData/>
  </xdr:twoCellAnchor>
  <xdr:twoCellAnchor>
    <xdr:from>
      <xdr:col>11</xdr:col>
      <xdr:colOff>257172</xdr:colOff>
      <xdr:row>30</xdr:row>
      <xdr:rowOff>93889</xdr:rowOff>
    </xdr:from>
    <xdr:to>
      <xdr:col>14</xdr:col>
      <xdr:colOff>121101</xdr:colOff>
      <xdr:row>36</xdr:row>
      <xdr:rowOff>52072</xdr:rowOff>
    </xdr:to>
    <xdr:grpSp>
      <xdr:nvGrpSpPr>
        <xdr:cNvPr id="36" name="Group 37">
          <a:extLst>
            <a:ext uri="{FF2B5EF4-FFF2-40B4-BE49-F238E27FC236}">
              <a16:creationId xmlns:a16="http://schemas.microsoft.com/office/drawing/2014/main" id="{AEE9FD11-211F-46DC-B6E4-A2AA58351390}"/>
            </a:ext>
          </a:extLst>
        </xdr:cNvPr>
        <xdr:cNvGrpSpPr/>
      </xdr:nvGrpSpPr>
      <xdr:grpSpPr>
        <a:xfrm>
          <a:off x="9428386" y="5808889"/>
          <a:ext cx="1700894" cy="1101183"/>
          <a:chOff x="8795524" y="2969012"/>
          <a:chExt cx="1693429" cy="1101183"/>
        </a:xfrm>
      </xdr:grpSpPr>
      <xdr:sp macro="" textlink="">
        <xdr:nvSpPr>
          <xdr:cNvPr id="37" name="Rectangle 38">
            <a:extLst>
              <a:ext uri="{FF2B5EF4-FFF2-40B4-BE49-F238E27FC236}">
                <a16:creationId xmlns:a16="http://schemas.microsoft.com/office/drawing/2014/main" id="{96EA9311-08D8-4751-94F2-C4AED93CDD46}"/>
              </a:ext>
            </a:extLst>
          </xdr:cNvPr>
          <xdr:cNvSpPr/>
        </xdr:nvSpPr>
        <xdr:spPr>
          <a:xfrm>
            <a:off x="8795524" y="2969012"/>
            <a:ext cx="1598295" cy="11011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nvGrpSpPr>
          <xdr:cNvPr id="38" name="Group 39">
            <a:extLst>
              <a:ext uri="{FF2B5EF4-FFF2-40B4-BE49-F238E27FC236}">
                <a16:creationId xmlns:a16="http://schemas.microsoft.com/office/drawing/2014/main" id="{D1A96996-A7D6-4446-89F1-4B7D680FD07D}"/>
              </a:ext>
            </a:extLst>
          </xdr:cNvPr>
          <xdr:cNvGrpSpPr/>
        </xdr:nvGrpSpPr>
        <xdr:grpSpPr>
          <a:xfrm>
            <a:off x="8823255" y="3021863"/>
            <a:ext cx="1665698" cy="1013715"/>
            <a:chOff x="8474890" y="845398"/>
            <a:chExt cx="1662629" cy="1013715"/>
          </a:xfrm>
        </xdr:grpSpPr>
        <xdr:grpSp>
          <xdr:nvGrpSpPr>
            <xdr:cNvPr id="39" name="Group 40">
              <a:extLst>
                <a:ext uri="{FF2B5EF4-FFF2-40B4-BE49-F238E27FC236}">
                  <a16:creationId xmlns:a16="http://schemas.microsoft.com/office/drawing/2014/main" id="{7437621A-1D49-4916-8638-53950AF029E9}"/>
                </a:ext>
              </a:extLst>
            </xdr:cNvPr>
            <xdr:cNvGrpSpPr/>
          </xdr:nvGrpSpPr>
          <xdr:grpSpPr>
            <a:xfrm>
              <a:off x="8474890" y="845398"/>
              <a:ext cx="1662629" cy="844501"/>
              <a:chOff x="8474890" y="845398"/>
              <a:chExt cx="1662629" cy="844501"/>
            </a:xfrm>
          </xdr:grpSpPr>
          <xdr:sp macro="" textlink="">
            <xdr:nvSpPr>
              <xdr:cNvPr id="42" name="Rectangle 43">
                <a:extLst>
                  <a:ext uri="{FF2B5EF4-FFF2-40B4-BE49-F238E27FC236}">
                    <a16:creationId xmlns:a16="http://schemas.microsoft.com/office/drawing/2014/main" id="{620D1251-9753-455D-98A4-B38262B5A81B}"/>
                  </a:ext>
                </a:extLst>
              </xdr:cNvPr>
              <xdr:cNvSpPr/>
            </xdr:nvSpPr>
            <xdr:spPr>
              <a:xfrm>
                <a:off x="8481169" y="921271"/>
                <a:ext cx="324000" cy="108000"/>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43" name="Rectangle 44">
                <a:extLst>
                  <a:ext uri="{FF2B5EF4-FFF2-40B4-BE49-F238E27FC236}">
                    <a16:creationId xmlns:a16="http://schemas.microsoft.com/office/drawing/2014/main" id="{0669F3A4-37AB-4017-B194-080376B393EF}"/>
                  </a:ext>
                </a:extLst>
              </xdr:cNvPr>
              <xdr:cNvSpPr/>
            </xdr:nvSpPr>
            <xdr:spPr>
              <a:xfrm>
                <a:off x="8480843" y="1133952"/>
                <a:ext cx="324000" cy="108000"/>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44" name="Rectangle 45">
                <a:extLst>
                  <a:ext uri="{FF2B5EF4-FFF2-40B4-BE49-F238E27FC236}">
                    <a16:creationId xmlns:a16="http://schemas.microsoft.com/office/drawing/2014/main" id="{39F43D9F-F8ED-404E-ADBA-21E74A2CED1F}"/>
                  </a:ext>
                </a:extLst>
              </xdr:cNvPr>
              <xdr:cNvSpPr/>
            </xdr:nvSpPr>
            <xdr:spPr>
              <a:xfrm>
                <a:off x="8474890" y="1328774"/>
                <a:ext cx="324000" cy="108000"/>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45" name="Rectangle 46">
                <a:extLst>
                  <a:ext uri="{FF2B5EF4-FFF2-40B4-BE49-F238E27FC236}">
                    <a16:creationId xmlns:a16="http://schemas.microsoft.com/office/drawing/2014/main" id="{76790D77-5275-4818-A07B-B1A017F66D2C}"/>
                  </a:ext>
                </a:extLst>
              </xdr:cNvPr>
              <xdr:cNvSpPr/>
            </xdr:nvSpPr>
            <xdr:spPr>
              <a:xfrm>
                <a:off x="8474890" y="1517644"/>
                <a:ext cx="324000" cy="108000"/>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46" name="TextBox 4">
                <a:extLst>
                  <a:ext uri="{FF2B5EF4-FFF2-40B4-BE49-F238E27FC236}">
                    <a16:creationId xmlns:a16="http://schemas.microsoft.com/office/drawing/2014/main" id="{014D759E-CE6C-48C7-B437-6C5FC539A8E9}"/>
                  </a:ext>
                </a:extLst>
              </xdr:cNvPr>
              <xdr:cNvSpPr txBox="1"/>
            </xdr:nvSpPr>
            <xdr:spPr>
              <a:xfrm>
                <a:off x="8756727" y="845398"/>
                <a:ext cx="970261"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Upper quarter</a:t>
                </a:r>
              </a:p>
            </xdr:txBody>
          </xdr:sp>
          <xdr:sp macro="" textlink="">
            <xdr:nvSpPr>
              <xdr:cNvPr id="47" name="TextBox 20">
                <a:extLst>
                  <a:ext uri="{FF2B5EF4-FFF2-40B4-BE49-F238E27FC236}">
                    <a16:creationId xmlns:a16="http://schemas.microsoft.com/office/drawing/2014/main" id="{58FFB2FE-9178-468A-BB64-4638C2E9C807}"/>
                  </a:ext>
                </a:extLst>
              </xdr:cNvPr>
              <xdr:cNvSpPr txBox="1"/>
            </xdr:nvSpPr>
            <xdr:spPr>
              <a:xfrm>
                <a:off x="8753086" y="1056049"/>
                <a:ext cx="1384433"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Upper-middle quarter</a:t>
                </a:r>
              </a:p>
            </xdr:txBody>
          </xdr:sp>
          <xdr:sp macro="" textlink="">
            <xdr:nvSpPr>
              <xdr:cNvPr id="48" name="TextBox 21">
                <a:extLst>
                  <a:ext uri="{FF2B5EF4-FFF2-40B4-BE49-F238E27FC236}">
                    <a16:creationId xmlns:a16="http://schemas.microsoft.com/office/drawing/2014/main" id="{E1DB4232-916B-4E57-ADE1-6CF863AAC0E7}"/>
                  </a:ext>
                </a:extLst>
              </xdr:cNvPr>
              <xdr:cNvSpPr txBox="1"/>
            </xdr:nvSpPr>
            <xdr:spPr>
              <a:xfrm>
                <a:off x="8756408" y="1255518"/>
                <a:ext cx="1314640"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Lower-middle quarter</a:t>
                </a:r>
              </a:p>
            </xdr:txBody>
          </xdr:sp>
          <xdr:sp macro="" textlink="">
            <xdr:nvSpPr>
              <xdr:cNvPr id="49" name="TextBox 22">
                <a:extLst>
                  <a:ext uri="{FF2B5EF4-FFF2-40B4-BE49-F238E27FC236}">
                    <a16:creationId xmlns:a16="http://schemas.microsoft.com/office/drawing/2014/main" id="{B9CA0F38-90F5-4401-AA1E-6F7900FF1F1C}"/>
                  </a:ext>
                </a:extLst>
              </xdr:cNvPr>
              <xdr:cNvSpPr txBox="1"/>
            </xdr:nvSpPr>
            <xdr:spPr>
              <a:xfrm>
                <a:off x="8765377" y="1441048"/>
                <a:ext cx="1022150"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Lower quarter</a:t>
                </a:r>
              </a:p>
            </xdr:txBody>
          </xdr:sp>
        </xdr:grpSp>
        <xdr:sp macro="" textlink="">
          <xdr:nvSpPr>
            <xdr:cNvPr id="40" name="Rectangle 41">
              <a:extLst>
                <a:ext uri="{FF2B5EF4-FFF2-40B4-BE49-F238E27FC236}">
                  <a16:creationId xmlns:a16="http://schemas.microsoft.com/office/drawing/2014/main" id="{B46406A9-B901-4319-9924-9D3A13961C69}"/>
                </a:ext>
              </a:extLst>
            </xdr:cNvPr>
            <xdr:cNvSpPr/>
          </xdr:nvSpPr>
          <xdr:spPr>
            <a:xfrm>
              <a:off x="8474890" y="1686858"/>
              <a:ext cx="324000" cy="108000"/>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41" name="TextBox 33">
              <a:extLst>
                <a:ext uri="{FF2B5EF4-FFF2-40B4-BE49-F238E27FC236}">
                  <a16:creationId xmlns:a16="http://schemas.microsoft.com/office/drawing/2014/main" id="{F67DBC58-CB27-40DA-87A0-C448FA9C18BA}"/>
                </a:ext>
              </a:extLst>
            </xdr:cNvPr>
            <xdr:cNvSpPr txBox="1"/>
          </xdr:nvSpPr>
          <xdr:spPr>
            <a:xfrm>
              <a:off x="8762745" y="1610262"/>
              <a:ext cx="871736"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Grey zone</a:t>
              </a:r>
            </a:p>
          </xdr:txBody>
        </xdr:sp>
      </xdr:grpSp>
    </xdr:grpSp>
    <xdr:clientData/>
  </xdr:twoCellAnchor>
</xdr:wsDr>
</file>

<file path=xl/drawings/drawing14.xml><?xml version="1.0" encoding="utf-8"?>
<c:userShapes xmlns:c="http://schemas.openxmlformats.org/drawingml/2006/chart">
  <cdr:relSizeAnchor xmlns:cdr="http://schemas.openxmlformats.org/drawingml/2006/chartDrawing">
    <cdr:from>
      <cdr:x>0.11811</cdr:x>
      <cdr:y>0.03458</cdr:y>
    </cdr:from>
    <cdr:to>
      <cdr:x>0.2103</cdr:x>
      <cdr:y>0.10061</cdr:y>
    </cdr:to>
    <cdr:sp macro="" textlink="">
      <cdr:nvSpPr>
        <cdr:cNvPr id="2" name="TextBox 1">
          <a:extLst xmlns:a="http://schemas.openxmlformats.org/drawingml/2006/main">
            <a:ext uri="{FF2B5EF4-FFF2-40B4-BE49-F238E27FC236}">
              <a16:creationId xmlns:a16="http://schemas.microsoft.com/office/drawing/2014/main" id="{176430A5-A73F-48B6-8FCD-BACAF6D81730}"/>
            </a:ext>
          </a:extLst>
        </cdr:cNvPr>
        <cdr:cNvSpPr txBox="1"/>
      </cdr:nvSpPr>
      <cdr:spPr>
        <a:xfrm xmlns:a="http://schemas.openxmlformats.org/drawingml/2006/main">
          <a:off x="446033" y="119743"/>
          <a:ext cx="348123"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0.84696</cdr:x>
      <cdr:y>0.03616</cdr:y>
    </cdr:from>
    <cdr:to>
      <cdr:x>0.92042</cdr:x>
      <cdr:y>0.09589</cdr:y>
    </cdr:to>
    <cdr:sp macro="" textlink="">
      <cdr:nvSpPr>
        <cdr:cNvPr id="4" name="TextBox 3">
          <a:extLst xmlns:a="http://schemas.openxmlformats.org/drawingml/2006/main">
            <a:ext uri="{FF2B5EF4-FFF2-40B4-BE49-F238E27FC236}">
              <a16:creationId xmlns:a16="http://schemas.microsoft.com/office/drawing/2014/main" id="{F93137B3-AF31-47B3-9DBE-0FAA0C6A3DCF}"/>
            </a:ext>
          </a:extLst>
        </cdr:cNvPr>
        <cdr:cNvSpPr txBox="1"/>
      </cdr:nvSpPr>
      <cdr:spPr>
        <a:xfrm xmlns:a="http://schemas.openxmlformats.org/drawingml/2006/main">
          <a:off x="3198387" y="125187"/>
          <a:ext cx="277411" cy="206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0.02161</cdr:x>
      <cdr:y>0.18864</cdr:y>
    </cdr:from>
    <cdr:to>
      <cdr:x>0.09219</cdr:x>
      <cdr:y>0.79308</cdr:y>
    </cdr:to>
    <cdr:sp macro="" textlink="">
      <cdr:nvSpPr>
        <cdr:cNvPr id="5" name="TextBox 4">
          <a:extLst xmlns:a="http://schemas.openxmlformats.org/drawingml/2006/main">
            <a:ext uri="{FF2B5EF4-FFF2-40B4-BE49-F238E27FC236}">
              <a16:creationId xmlns:a16="http://schemas.microsoft.com/office/drawing/2014/main" id="{D2A80CD2-039B-49C6-8C08-FFFD904E78ED}"/>
            </a:ext>
          </a:extLst>
        </cdr:cNvPr>
        <cdr:cNvSpPr txBox="1"/>
      </cdr:nvSpPr>
      <cdr:spPr>
        <a:xfrm xmlns:a="http://schemas.openxmlformats.org/drawingml/2006/main" rot="16200000">
          <a:off x="-831394" y="1566181"/>
          <a:ext cx="2092779" cy="2667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ÜHG kitettség részarány</a:t>
          </a:r>
        </a:p>
      </cdr:txBody>
    </cdr:sp>
  </cdr:relSizeAnchor>
  <cdr:relSizeAnchor xmlns:cdr="http://schemas.openxmlformats.org/drawingml/2006/chartDrawing">
    <cdr:from>
      <cdr:x>0.24919</cdr:x>
      <cdr:y>0.91819</cdr:y>
    </cdr:from>
    <cdr:to>
      <cdr:x>0.83399</cdr:x>
      <cdr:y>0.99522</cdr:y>
    </cdr:to>
    <cdr:sp macro="" textlink="">
      <cdr:nvSpPr>
        <cdr:cNvPr id="6" name="TextBox 1">
          <a:extLst xmlns:a="http://schemas.openxmlformats.org/drawingml/2006/main">
            <a:ext uri="{FF2B5EF4-FFF2-40B4-BE49-F238E27FC236}">
              <a16:creationId xmlns:a16="http://schemas.microsoft.com/office/drawing/2014/main" id="{21205545-745C-4CC0-9C66-7B9107B471D0}"/>
            </a:ext>
          </a:extLst>
        </cdr:cNvPr>
        <cdr:cNvSpPr txBox="1"/>
      </cdr:nvSpPr>
      <cdr:spPr>
        <a:xfrm xmlns:a="http://schemas.openxmlformats.org/drawingml/2006/main">
          <a:off x="941614" y="3179082"/>
          <a:ext cx="2209800" cy="2667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000"/>
            <a:t>CPRS 1-6 kitettség részarány</a:t>
          </a:r>
        </a:p>
      </cdr:txBody>
    </cdr:sp>
  </cdr:relSizeAnchor>
</c:userShapes>
</file>

<file path=xl/drawings/drawing15.xml><?xml version="1.0" encoding="utf-8"?>
<c:userShapes xmlns:c="http://schemas.openxmlformats.org/drawingml/2006/chart">
  <cdr:relSizeAnchor xmlns:cdr="http://schemas.openxmlformats.org/drawingml/2006/chartDrawing">
    <cdr:from>
      <cdr:x>0.11811</cdr:x>
      <cdr:y>0.03458</cdr:y>
    </cdr:from>
    <cdr:to>
      <cdr:x>0.2103</cdr:x>
      <cdr:y>0.10061</cdr:y>
    </cdr:to>
    <cdr:sp macro="" textlink="">
      <cdr:nvSpPr>
        <cdr:cNvPr id="2" name="TextBox 1">
          <a:extLst xmlns:a="http://schemas.openxmlformats.org/drawingml/2006/main">
            <a:ext uri="{FF2B5EF4-FFF2-40B4-BE49-F238E27FC236}">
              <a16:creationId xmlns:a16="http://schemas.microsoft.com/office/drawing/2014/main" id="{176430A5-A73F-48B6-8FCD-BACAF6D81730}"/>
            </a:ext>
          </a:extLst>
        </cdr:cNvPr>
        <cdr:cNvSpPr txBox="1"/>
      </cdr:nvSpPr>
      <cdr:spPr>
        <a:xfrm xmlns:a="http://schemas.openxmlformats.org/drawingml/2006/main">
          <a:off x="446033" y="119743"/>
          <a:ext cx="348123"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0.84696</cdr:x>
      <cdr:y>0.03616</cdr:y>
    </cdr:from>
    <cdr:to>
      <cdr:x>0.92042</cdr:x>
      <cdr:y>0.09589</cdr:y>
    </cdr:to>
    <cdr:sp macro="" textlink="">
      <cdr:nvSpPr>
        <cdr:cNvPr id="4" name="TextBox 3">
          <a:extLst xmlns:a="http://schemas.openxmlformats.org/drawingml/2006/main">
            <a:ext uri="{FF2B5EF4-FFF2-40B4-BE49-F238E27FC236}">
              <a16:creationId xmlns:a16="http://schemas.microsoft.com/office/drawing/2014/main" id="{F93137B3-AF31-47B3-9DBE-0FAA0C6A3DCF}"/>
            </a:ext>
          </a:extLst>
        </cdr:cNvPr>
        <cdr:cNvSpPr txBox="1"/>
      </cdr:nvSpPr>
      <cdr:spPr>
        <a:xfrm xmlns:a="http://schemas.openxmlformats.org/drawingml/2006/main">
          <a:off x="3198387" y="125187"/>
          <a:ext cx="277411" cy="206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0.02161</cdr:x>
      <cdr:y>0.18864</cdr:y>
    </cdr:from>
    <cdr:to>
      <cdr:x>0.09219</cdr:x>
      <cdr:y>0.79308</cdr:y>
    </cdr:to>
    <cdr:sp macro="" textlink="">
      <cdr:nvSpPr>
        <cdr:cNvPr id="5" name="TextBox 4">
          <a:extLst xmlns:a="http://schemas.openxmlformats.org/drawingml/2006/main">
            <a:ext uri="{FF2B5EF4-FFF2-40B4-BE49-F238E27FC236}">
              <a16:creationId xmlns:a16="http://schemas.microsoft.com/office/drawing/2014/main" id="{D2A80CD2-039B-49C6-8C08-FFFD904E78ED}"/>
            </a:ext>
          </a:extLst>
        </cdr:cNvPr>
        <cdr:cNvSpPr txBox="1"/>
      </cdr:nvSpPr>
      <cdr:spPr>
        <a:xfrm xmlns:a="http://schemas.openxmlformats.org/drawingml/2006/main" rot="16200000">
          <a:off x="-831394" y="1566181"/>
          <a:ext cx="2092779" cy="2667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GHG exposure share</a:t>
          </a:r>
        </a:p>
      </cdr:txBody>
    </cdr:sp>
  </cdr:relSizeAnchor>
  <cdr:relSizeAnchor xmlns:cdr="http://schemas.openxmlformats.org/drawingml/2006/chartDrawing">
    <cdr:from>
      <cdr:x>0.24919</cdr:x>
      <cdr:y>0.91819</cdr:y>
    </cdr:from>
    <cdr:to>
      <cdr:x>0.83399</cdr:x>
      <cdr:y>0.99522</cdr:y>
    </cdr:to>
    <cdr:sp macro="" textlink="">
      <cdr:nvSpPr>
        <cdr:cNvPr id="6" name="TextBox 1">
          <a:extLst xmlns:a="http://schemas.openxmlformats.org/drawingml/2006/main">
            <a:ext uri="{FF2B5EF4-FFF2-40B4-BE49-F238E27FC236}">
              <a16:creationId xmlns:a16="http://schemas.microsoft.com/office/drawing/2014/main" id="{21205545-745C-4CC0-9C66-7B9107B471D0}"/>
            </a:ext>
          </a:extLst>
        </cdr:cNvPr>
        <cdr:cNvSpPr txBox="1"/>
      </cdr:nvSpPr>
      <cdr:spPr>
        <a:xfrm xmlns:a="http://schemas.openxmlformats.org/drawingml/2006/main">
          <a:off x="941614" y="3179082"/>
          <a:ext cx="2209800" cy="2667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000"/>
            <a:t>CPRS 1-6 exposure share</a:t>
          </a:r>
        </a:p>
      </cdr:txBody>
    </cdr:sp>
  </cdr:relSizeAnchor>
</c:userShapes>
</file>

<file path=xl/drawings/drawing16.xml><?xml version="1.0" encoding="utf-8"?>
<xdr:wsDr xmlns:xdr="http://schemas.openxmlformats.org/drawingml/2006/spreadsheetDrawing" xmlns:a="http://schemas.openxmlformats.org/drawingml/2006/main">
  <xdr:twoCellAnchor>
    <xdr:from>
      <xdr:col>6</xdr:col>
      <xdr:colOff>315153</xdr:colOff>
      <xdr:row>12</xdr:row>
      <xdr:rowOff>4969</xdr:rowOff>
    </xdr:from>
    <xdr:to>
      <xdr:col>14</xdr:col>
      <xdr:colOff>134471</xdr:colOff>
      <xdr:row>29</xdr:row>
      <xdr:rowOff>151086</xdr:rowOff>
    </xdr:to>
    <xdr:graphicFrame macro="">
      <xdr:nvGraphicFramePr>
        <xdr:cNvPr id="2" name="Chart 1">
          <a:extLst>
            <a:ext uri="{FF2B5EF4-FFF2-40B4-BE49-F238E27FC236}">
              <a16:creationId xmlns:a16="http://schemas.microsoft.com/office/drawing/2014/main" id="{E6DEDF74-FD87-4F55-9C02-2E6C70C7AC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317837</xdr:colOff>
      <xdr:row>31</xdr:row>
      <xdr:rowOff>46390</xdr:rowOff>
    </xdr:from>
    <xdr:to>
      <xdr:col>11</xdr:col>
      <xdr:colOff>163286</xdr:colOff>
      <xdr:row>56</xdr:row>
      <xdr:rowOff>111705</xdr:rowOff>
    </xdr:to>
    <xdr:graphicFrame macro="">
      <xdr:nvGraphicFramePr>
        <xdr:cNvPr id="3" name="Chart 2">
          <a:extLst>
            <a:ext uri="{FF2B5EF4-FFF2-40B4-BE49-F238E27FC236}">
              <a16:creationId xmlns:a16="http://schemas.microsoft.com/office/drawing/2014/main" id="{F017505E-6CE1-4377-9999-CCB1D36D86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cdr:x>
      <cdr:y>0</cdr:y>
    </cdr:from>
    <cdr:to>
      <cdr:x>0.40928</cdr:x>
      <cdr:y>0.16932</cdr:y>
    </cdr:to>
    <cdr:sp macro="" textlink="">
      <cdr:nvSpPr>
        <cdr:cNvPr id="2" name="TextBox 1">
          <a:extLst xmlns:a="http://schemas.openxmlformats.org/drawingml/2006/main">
            <a:ext uri="{FF2B5EF4-FFF2-40B4-BE49-F238E27FC236}">
              <a16:creationId xmlns:a16="http://schemas.microsoft.com/office/drawing/2014/main" id="{9E462A0A-3856-4186-94B2-883FD32921F5}"/>
            </a:ext>
          </a:extLst>
        </cdr:cNvPr>
        <cdr:cNvSpPr txBox="1"/>
      </cdr:nvSpPr>
      <cdr:spPr>
        <a:xfrm xmlns:a="http://schemas.openxmlformats.org/drawingml/2006/main">
          <a:off x="0" y="0"/>
          <a:ext cx="1926329" cy="5731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000">
              <a:solidFill>
                <a:schemeClr val="tx1"/>
              </a:solidFill>
            </a:rPr>
            <a:t>Banki</a:t>
          </a:r>
          <a:endParaRPr lang="hu-HU" sz="1000" baseline="0">
            <a:solidFill>
              <a:schemeClr val="tx1"/>
            </a:solidFill>
          </a:endParaRPr>
        </a:p>
        <a:p xmlns:a="http://schemas.openxmlformats.org/drawingml/2006/main">
          <a:r>
            <a:rPr lang="hu-HU" sz="1000" baseline="0">
              <a:solidFill>
                <a:schemeClr val="tx1"/>
              </a:solidFill>
            </a:rPr>
            <a:t>Karbonkockázati</a:t>
          </a:r>
        </a:p>
        <a:p xmlns:a="http://schemas.openxmlformats.org/drawingml/2006/main">
          <a:r>
            <a:rPr lang="hu-HU" sz="1000" baseline="0">
              <a:solidFill>
                <a:schemeClr val="tx1"/>
              </a:solidFill>
            </a:rPr>
            <a:t>Index</a:t>
          </a:r>
          <a:endParaRPr lang="hu-HU" sz="1000">
            <a:solidFill>
              <a:schemeClr val="tx1"/>
            </a:solidFill>
          </a:endParaRPr>
        </a:p>
      </cdr:txBody>
    </cdr:sp>
  </cdr:relSizeAnchor>
  <cdr:relSizeAnchor xmlns:cdr="http://schemas.openxmlformats.org/drawingml/2006/chartDrawing">
    <cdr:from>
      <cdr:x>0.19112</cdr:x>
      <cdr:y>0</cdr:y>
    </cdr:from>
    <cdr:to>
      <cdr:x>0.53942</cdr:x>
      <cdr:y>0.14362</cdr:y>
    </cdr:to>
    <cdr:sp macro="" textlink="">
      <cdr:nvSpPr>
        <cdr:cNvPr id="3" name="TextBox 1">
          <a:extLst xmlns:a="http://schemas.openxmlformats.org/drawingml/2006/main">
            <a:ext uri="{FF2B5EF4-FFF2-40B4-BE49-F238E27FC236}">
              <a16:creationId xmlns:a16="http://schemas.microsoft.com/office/drawing/2014/main" id="{DBC783E3-15A1-497F-87D4-B2D47A9A6CEE}"/>
            </a:ext>
          </a:extLst>
        </cdr:cNvPr>
        <cdr:cNvSpPr txBox="1"/>
      </cdr:nvSpPr>
      <cdr:spPr>
        <a:xfrm xmlns:a="http://schemas.openxmlformats.org/drawingml/2006/main">
          <a:off x="899551" y="0"/>
          <a:ext cx="1639319" cy="69337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solidFill>
                <a:schemeClr val="tx1"/>
              </a:solidFill>
            </a:rPr>
            <a:t>Banki</a:t>
          </a:r>
          <a:endParaRPr lang="hu-HU" sz="1000" baseline="0">
            <a:solidFill>
              <a:schemeClr val="tx1"/>
            </a:solidFill>
          </a:endParaRPr>
        </a:p>
        <a:p xmlns:a="http://schemas.openxmlformats.org/drawingml/2006/main">
          <a:pPr algn="r"/>
          <a:r>
            <a:rPr lang="hu-HU" sz="1000" baseline="0">
              <a:solidFill>
                <a:schemeClr val="tx1"/>
              </a:solidFill>
            </a:rPr>
            <a:t>Karbonkockázati</a:t>
          </a:r>
        </a:p>
        <a:p xmlns:a="http://schemas.openxmlformats.org/drawingml/2006/main">
          <a:pPr algn="r"/>
          <a:r>
            <a:rPr lang="hu-HU" sz="1000" baseline="0">
              <a:solidFill>
                <a:schemeClr val="tx1"/>
              </a:solidFill>
            </a:rPr>
            <a:t>Index</a:t>
          </a:r>
          <a:endParaRPr lang="hu-HU" sz="1000">
            <a:solidFill>
              <a:schemeClr val="tx1"/>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cdr:y>
    </cdr:from>
    <cdr:to>
      <cdr:x>0.40928</cdr:x>
      <cdr:y>0.14362</cdr:y>
    </cdr:to>
    <cdr:sp macro="" textlink="">
      <cdr:nvSpPr>
        <cdr:cNvPr id="2" name="TextBox 1">
          <a:extLst xmlns:a="http://schemas.openxmlformats.org/drawingml/2006/main">
            <a:ext uri="{FF2B5EF4-FFF2-40B4-BE49-F238E27FC236}">
              <a16:creationId xmlns:a16="http://schemas.microsoft.com/office/drawing/2014/main" id="{9E462A0A-3856-4186-94B2-883FD32921F5}"/>
            </a:ext>
          </a:extLst>
        </cdr:cNvPr>
        <cdr:cNvSpPr txBox="1"/>
      </cdr:nvSpPr>
      <cdr:spPr>
        <a:xfrm xmlns:a="http://schemas.openxmlformats.org/drawingml/2006/main">
          <a:off x="0" y="0"/>
          <a:ext cx="1018347" cy="69337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000">
              <a:solidFill>
                <a:schemeClr val="tx1"/>
              </a:solidFill>
            </a:rPr>
            <a:t>Bank</a:t>
          </a:r>
        </a:p>
        <a:p xmlns:a="http://schemas.openxmlformats.org/drawingml/2006/main">
          <a:r>
            <a:rPr lang="hu-HU" sz="1000">
              <a:solidFill>
                <a:schemeClr val="tx1"/>
              </a:solidFill>
            </a:rPr>
            <a:t>Carbon Risk</a:t>
          </a:r>
        </a:p>
        <a:p xmlns:a="http://schemas.openxmlformats.org/drawingml/2006/main">
          <a:r>
            <a:rPr lang="hu-HU" sz="1000">
              <a:solidFill>
                <a:schemeClr val="tx1"/>
              </a:solidFill>
            </a:rPr>
            <a:t>Index</a:t>
          </a:r>
        </a:p>
      </cdr:txBody>
    </cdr:sp>
  </cdr:relSizeAnchor>
  <cdr:relSizeAnchor xmlns:cdr="http://schemas.openxmlformats.org/drawingml/2006/chartDrawing">
    <cdr:from>
      <cdr:x>0.6517</cdr:x>
      <cdr:y>0</cdr:y>
    </cdr:from>
    <cdr:to>
      <cdr:x>1</cdr:x>
      <cdr:y>0.14362</cdr:y>
    </cdr:to>
    <cdr:sp macro="" textlink="">
      <cdr:nvSpPr>
        <cdr:cNvPr id="3" name="TextBox 1">
          <a:extLst xmlns:a="http://schemas.openxmlformats.org/drawingml/2006/main">
            <a:ext uri="{FF2B5EF4-FFF2-40B4-BE49-F238E27FC236}">
              <a16:creationId xmlns:a16="http://schemas.microsoft.com/office/drawing/2014/main" id="{DBC783E3-15A1-497F-87D4-B2D47A9A6CEE}"/>
            </a:ext>
          </a:extLst>
        </cdr:cNvPr>
        <cdr:cNvSpPr txBox="1"/>
      </cdr:nvSpPr>
      <cdr:spPr>
        <a:xfrm xmlns:a="http://schemas.openxmlformats.org/drawingml/2006/main">
          <a:off x="1988390" y="0"/>
          <a:ext cx="1062686" cy="6460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solidFill>
                <a:schemeClr val="tx1"/>
              </a:solidFill>
            </a:rPr>
            <a:t>Bank</a:t>
          </a:r>
        </a:p>
        <a:p xmlns:a="http://schemas.openxmlformats.org/drawingml/2006/main">
          <a:pPr algn="r"/>
          <a:r>
            <a:rPr lang="hu-HU" sz="1000">
              <a:solidFill>
                <a:schemeClr val="tx1"/>
              </a:solidFill>
            </a:rPr>
            <a:t>Carbon Risk</a:t>
          </a:r>
        </a:p>
        <a:p xmlns:a="http://schemas.openxmlformats.org/drawingml/2006/main">
          <a:pPr algn="r"/>
          <a:r>
            <a:rPr lang="hu-HU" sz="1000">
              <a:solidFill>
                <a:schemeClr val="tx1"/>
              </a:solidFill>
            </a:rPr>
            <a:t>Index</a:t>
          </a:r>
        </a:p>
      </cdr:txBody>
    </cdr:sp>
  </cdr:relSizeAnchor>
</c:userShapes>
</file>

<file path=xl/drawings/drawing19.xml><?xml version="1.0" encoding="utf-8"?>
<xdr:wsDr xmlns:xdr="http://schemas.openxmlformats.org/drawingml/2006/spreadsheetDrawing" xmlns:a="http://schemas.openxmlformats.org/drawingml/2006/main">
  <xdr:twoCellAnchor>
    <xdr:from>
      <xdr:col>31</xdr:col>
      <xdr:colOff>293439</xdr:colOff>
      <xdr:row>6</xdr:row>
      <xdr:rowOff>76268</xdr:rowOff>
    </xdr:from>
    <xdr:to>
      <xdr:col>36</xdr:col>
      <xdr:colOff>582835</xdr:colOff>
      <xdr:row>29</xdr:row>
      <xdr:rowOff>1046</xdr:rowOff>
    </xdr:to>
    <xdr:graphicFrame macro="">
      <xdr:nvGraphicFramePr>
        <xdr:cNvPr id="2" name="Diagram 7">
          <a:extLst>
            <a:ext uri="{FF2B5EF4-FFF2-40B4-BE49-F238E27FC236}">
              <a16:creationId xmlns:a16="http://schemas.microsoft.com/office/drawing/2014/main" id="{A01FBCE8-47C6-406A-95DA-AE6367C771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236603</xdr:colOff>
      <xdr:row>5</xdr:row>
      <xdr:rowOff>154688</xdr:rowOff>
    </xdr:from>
    <xdr:to>
      <xdr:col>30</xdr:col>
      <xdr:colOff>89375</xdr:colOff>
      <xdr:row>28</xdr:row>
      <xdr:rowOff>78448</xdr:rowOff>
    </xdr:to>
    <xdr:graphicFrame macro="">
      <xdr:nvGraphicFramePr>
        <xdr:cNvPr id="3" name="Diagram 7">
          <a:extLst>
            <a:ext uri="{FF2B5EF4-FFF2-40B4-BE49-F238E27FC236}">
              <a16:creationId xmlns:a16="http://schemas.microsoft.com/office/drawing/2014/main" id="{6BC7AA3A-DB9A-46E2-8227-82D5622E76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230581</xdr:colOff>
      <xdr:row>28</xdr:row>
      <xdr:rowOff>25332</xdr:rowOff>
    </xdr:from>
    <xdr:to>
      <xdr:col>37</xdr:col>
      <xdr:colOff>92194</xdr:colOff>
      <xdr:row>49</xdr:row>
      <xdr:rowOff>106992</xdr:rowOff>
    </xdr:to>
    <xdr:graphicFrame macro="">
      <xdr:nvGraphicFramePr>
        <xdr:cNvPr id="4" name="Diagram 7">
          <a:extLst>
            <a:ext uri="{FF2B5EF4-FFF2-40B4-BE49-F238E27FC236}">
              <a16:creationId xmlns:a16="http://schemas.microsoft.com/office/drawing/2014/main" id="{D0B15CFA-9B3D-41AA-8A7A-095B45128A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265141</xdr:colOff>
      <xdr:row>28</xdr:row>
      <xdr:rowOff>121070</xdr:rowOff>
    </xdr:from>
    <xdr:to>
      <xdr:col>30</xdr:col>
      <xdr:colOff>117626</xdr:colOff>
      <xdr:row>50</xdr:row>
      <xdr:rowOff>44829</xdr:rowOff>
    </xdr:to>
    <xdr:graphicFrame macro="">
      <xdr:nvGraphicFramePr>
        <xdr:cNvPr id="5" name="Diagram 7">
          <a:extLst>
            <a:ext uri="{FF2B5EF4-FFF2-40B4-BE49-F238E27FC236}">
              <a16:creationId xmlns:a16="http://schemas.microsoft.com/office/drawing/2014/main" id="{0A68E0AA-B921-4358-BE40-DBB3675F4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0.86239</cdr:x>
      <cdr:y>0.00838</cdr:y>
    </cdr:from>
    <cdr:to>
      <cdr:x>0.99643</cdr:x>
      <cdr:y>0.05457</cdr:y>
    </cdr:to>
    <cdr:sp macro="" textlink="">
      <cdr:nvSpPr>
        <cdr:cNvPr id="3" name="Szövegdoboz 1">
          <a:extLst xmlns:a="http://schemas.openxmlformats.org/drawingml/2006/main">
            <a:ext uri="{FF2B5EF4-FFF2-40B4-BE49-F238E27FC236}">
              <a16:creationId xmlns:a16="http://schemas.microsoft.com/office/drawing/2014/main" id="{28E3913A-63A6-4077-B064-B42336280213}"/>
            </a:ext>
          </a:extLst>
        </cdr:cNvPr>
        <cdr:cNvSpPr txBox="1"/>
      </cdr:nvSpPr>
      <cdr:spPr>
        <a:xfrm xmlns:a="http://schemas.openxmlformats.org/drawingml/2006/main">
          <a:off x="8020984" y="50800"/>
          <a:ext cx="1246654" cy="280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400"/>
            <a:t>pont</a:t>
          </a:r>
        </a:p>
      </cdr:txBody>
    </cdr:sp>
  </cdr:relSizeAnchor>
</c:userShapes>
</file>

<file path=xl/drawings/drawing20.xml><?xml version="1.0" encoding="utf-8"?>
<xdr:wsDr xmlns:xdr="http://schemas.openxmlformats.org/drawingml/2006/spreadsheetDrawing" xmlns:a="http://schemas.openxmlformats.org/drawingml/2006/main">
  <xdr:twoCellAnchor>
    <xdr:from>
      <xdr:col>16</xdr:col>
      <xdr:colOff>71071</xdr:colOff>
      <xdr:row>7</xdr:row>
      <xdr:rowOff>151178</xdr:rowOff>
    </xdr:from>
    <xdr:to>
      <xdr:col>23</xdr:col>
      <xdr:colOff>47625</xdr:colOff>
      <xdr:row>30</xdr:row>
      <xdr:rowOff>75955</xdr:rowOff>
    </xdr:to>
    <xdr:graphicFrame macro="">
      <xdr:nvGraphicFramePr>
        <xdr:cNvPr id="2" name="Diagram 7">
          <a:extLst>
            <a:ext uri="{FF2B5EF4-FFF2-40B4-BE49-F238E27FC236}">
              <a16:creationId xmlns:a16="http://schemas.microsoft.com/office/drawing/2014/main" id="{9874C414-3309-492C-B6D0-EB3653280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36633</xdr:colOff>
      <xdr:row>31</xdr:row>
      <xdr:rowOff>52510</xdr:rowOff>
    </xdr:from>
    <xdr:to>
      <xdr:col>23</xdr:col>
      <xdr:colOff>38099</xdr:colOff>
      <xdr:row>52</xdr:row>
      <xdr:rowOff>128710</xdr:rowOff>
    </xdr:to>
    <xdr:graphicFrame macro="">
      <xdr:nvGraphicFramePr>
        <xdr:cNvPr id="3" name="Diagram 7">
          <a:extLst>
            <a:ext uri="{FF2B5EF4-FFF2-40B4-BE49-F238E27FC236}">
              <a16:creationId xmlns:a16="http://schemas.microsoft.com/office/drawing/2014/main" id="{27C69984-A423-4C93-AF07-41DD3C3B50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0</xdr:colOff>
      <xdr:row>10</xdr:row>
      <xdr:rowOff>0</xdr:rowOff>
    </xdr:from>
    <xdr:to>
      <xdr:col>18</xdr:col>
      <xdr:colOff>353330</xdr:colOff>
      <xdr:row>36</xdr:row>
      <xdr:rowOff>2000</xdr:rowOff>
    </xdr:to>
    <xdr:graphicFrame macro="">
      <xdr:nvGraphicFramePr>
        <xdr:cNvPr id="2" name="Diagram 13">
          <a:extLst>
            <a:ext uri="{FF2B5EF4-FFF2-40B4-BE49-F238E27FC236}">
              <a16:creationId xmlns:a16="http://schemas.microsoft.com/office/drawing/2014/main" id="{219ED79C-0E4A-4F97-B7DA-7503A311059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420077</xdr:colOff>
      <xdr:row>10</xdr:row>
      <xdr:rowOff>14654</xdr:rowOff>
    </xdr:from>
    <xdr:to>
      <xdr:col>27</xdr:col>
      <xdr:colOff>4940</xdr:colOff>
      <xdr:row>36</xdr:row>
      <xdr:rowOff>16654</xdr:rowOff>
    </xdr:to>
    <xdr:graphicFrame macro="">
      <xdr:nvGraphicFramePr>
        <xdr:cNvPr id="3" name="Diagram 15">
          <a:extLst>
            <a:ext uri="{FF2B5EF4-FFF2-40B4-BE49-F238E27FC236}">
              <a16:creationId xmlns:a16="http://schemas.microsoft.com/office/drawing/2014/main" id="{939F4509-3AE1-4BEF-A67C-D30C9F90881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420077</xdr:colOff>
      <xdr:row>35</xdr:row>
      <xdr:rowOff>29308</xdr:rowOff>
    </xdr:from>
    <xdr:to>
      <xdr:col>18</xdr:col>
      <xdr:colOff>343561</xdr:colOff>
      <xdr:row>61</xdr:row>
      <xdr:rowOff>31308</xdr:rowOff>
    </xdr:to>
    <xdr:graphicFrame macro="">
      <xdr:nvGraphicFramePr>
        <xdr:cNvPr id="4" name="Diagram 13">
          <a:extLst>
            <a:ext uri="{FF2B5EF4-FFF2-40B4-BE49-F238E27FC236}">
              <a16:creationId xmlns:a16="http://schemas.microsoft.com/office/drawing/2014/main" id="{474B95F9-72C0-4891-9DA8-C70C6DBD566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17</xdr:col>
      <xdr:colOff>424961</xdr:colOff>
      <xdr:row>35</xdr:row>
      <xdr:rowOff>78155</xdr:rowOff>
    </xdr:from>
    <xdr:to>
      <xdr:col>27</xdr:col>
      <xdr:colOff>299</xdr:colOff>
      <xdr:row>61</xdr:row>
      <xdr:rowOff>80155</xdr:rowOff>
    </xdr:to>
    <xdr:graphicFrame macro="">
      <xdr:nvGraphicFramePr>
        <xdr:cNvPr id="5" name="Diagram 15">
          <a:extLst>
            <a:ext uri="{FF2B5EF4-FFF2-40B4-BE49-F238E27FC236}">
              <a16:creationId xmlns:a16="http://schemas.microsoft.com/office/drawing/2014/main" id="{CA46B6A9-2B5F-4E3D-AA72-CE656082103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843242</xdr:colOff>
      <xdr:row>9</xdr:row>
      <xdr:rowOff>90208</xdr:rowOff>
    </xdr:from>
    <xdr:to>
      <xdr:col>16</xdr:col>
      <xdr:colOff>138392</xdr:colOff>
      <xdr:row>26</xdr:row>
      <xdr:rowOff>4484</xdr:rowOff>
    </xdr:to>
    <xdr:graphicFrame macro="">
      <xdr:nvGraphicFramePr>
        <xdr:cNvPr id="4" name="Diagram 3">
          <a:extLst>
            <a:ext uri="{FF2B5EF4-FFF2-40B4-BE49-F238E27FC236}">
              <a16:creationId xmlns:a16="http://schemas.microsoft.com/office/drawing/2014/main" id="{DDB7D413-DF42-4AE1-A1F7-B2B15DF1E2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798979</xdr:colOff>
      <xdr:row>27</xdr:row>
      <xdr:rowOff>36979</xdr:rowOff>
    </xdr:from>
    <xdr:to>
      <xdr:col>16</xdr:col>
      <xdr:colOff>136711</xdr:colOff>
      <xdr:row>44</xdr:row>
      <xdr:rowOff>27454</xdr:rowOff>
    </xdr:to>
    <xdr:graphicFrame macro="">
      <xdr:nvGraphicFramePr>
        <xdr:cNvPr id="5" name="Diagram 4">
          <a:extLst>
            <a:ext uri="{FF2B5EF4-FFF2-40B4-BE49-F238E27FC236}">
              <a16:creationId xmlns:a16="http://schemas.microsoft.com/office/drawing/2014/main" id="{1F58B3EB-CFC8-477A-A9F7-630E6C472D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0.05762</cdr:x>
      <cdr:y>0.00295</cdr:y>
    </cdr:from>
    <cdr:to>
      <cdr:x>0.10409</cdr:x>
      <cdr:y>0.0648</cdr:y>
    </cdr:to>
    <cdr:sp macro="" textlink="">
      <cdr:nvSpPr>
        <cdr:cNvPr id="2" name="Szövegdoboz 1">
          <a:extLst xmlns:a="http://schemas.openxmlformats.org/drawingml/2006/main">
            <a:ext uri="{FF2B5EF4-FFF2-40B4-BE49-F238E27FC236}">
              <a16:creationId xmlns:a16="http://schemas.microsoft.com/office/drawing/2014/main" id="{EE0205EC-0F87-453F-983E-F8988246450A}"/>
            </a:ext>
          </a:extLst>
        </cdr:cNvPr>
        <cdr:cNvSpPr txBox="1"/>
      </cdr:nvSpPr>
      <cdr:spPr>
        <a:xfrm xmlns:a="http://schemas.openxmlformats.org/drawingml/2006/main">
          <a:off x="295275" y="9525"/>
          <a:ext cx="2381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endParaRPr lang="en-GB" sz="1000"/>
        </a:p>
      </cdr:txBody>
    </cdr:sp>
  </cdr:relSizeAnchor>
  <cdr:relSizeAnchor xmlns:cdr="http://schemas.openxmlformats.org/drawingml/2006/chartDrawing">
    <cdr:from>
      <cdr:x>0.88538</cdr:x>
      <cdr:y>0</cdr:y>
    </cdr:from>
    <cdr:to>
      <cdr:x>0.93185</cdr:x>
      <cdr:y>0.06186</cdr:y>
    </cdr:to>
    <cdr:sp macro="" textlink="">
      <cdr:nvSpPr>
        <cdr:cNvPr id="3" name="Szövegdoboz 1">
          <a:extLst xmlns:a="http://schemas.openxmlformats.org/drawingml/2006/main">
            <a:ext uri="{FF2B5EF4-FFF2-40B4-BE49-F238E27FC236}">
              <a16:creationId xmlns:a16="http://schemas.microsoft.com/office/drawing/2014/main" id="{F6A586E5-155A-42E9-9D44-4A7CA57A9913}"/>
            </a:ext>
          </a:extLst>
        </cdr:cNvPr>
        <cdr:cNvSpPr txBox="1"/>
      </cdr:nvSpPr>
      <cdr:spPr>
        <a:xfrm xmlns:a="http://schemas.openxmlformats.org/drawingml/2006/main">
          <a:off x="4537075" y="0"/>
          <a:ext cx="23812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t>
          </a:r>
          <a:endParaRPr lang="en-GB" sz="1000"/>
        </a:p>
      </cdr:txBody>
    </cdr:sp>
  </cdr:relSizeAnchor>
</c:userShapes>
</file>

<file path=xl/drawings/drawing24.xml><?xml version="1.0" encoding="utf-8"?>
<c:userShapes xmlns:c="http://schemas.openxmlformats.org/drawingml/2006/chart">
  <cdr:relSizeAnchor xmlns:cdr="http://schemas.openxmlformats.org/drawingml/2006/chartDrawing">
    <cdr:from>
      <cdr:x>0.05762</cdr:x>
      <cdr:y>0.00295</cdr:y>
    </cdr:from>
    <cdr:to>
      <cdr:x>0.10409</cdr:x>
      <cdr:y>0.0648</cdr:y>
    </cdr:to>
    <cdr:sp macro="" textlink="">
      <cdr:nvSpPr>
        <cdr:cNvPr id="2" name="Szövegdoboz 1">
          <a:extLst xmlns:a="http://schemas.openxmlformats.org/drawingml/2006/main">
            <a:ext uri="{FF2B5EF4-FFF2-40B4-BE49-F238E27FC236}">
              <a16:creationId xmlns:a16="http://schemas.microsoft.com/office/drawing/2014/main" id="{EE0205EC-0F87-453F-983E-F8988246450A}"/>
            </a:ext>
          </a:extLst>
        </cdr:cNvPr>
        <cdr:cNvSpPr txBox="1"/>
      </cdr:nvSpPr>
      <cdr:spPr>
        <a:xfrm xmlns:a="http://schemas.openxmlformats.org/drawingml/2006/main">
          <a:off x="295275" y="9525"/>
          <a:ext cx="23812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endParaRPr lang="en-GB" sz="1000"/>
        </a:p>
      </cdr:txBody>
    </cdr:sp>
  </cdr:relSizeAnchor>
  <cdr:relSizeAnchor xmlns:cdr="http://schemas.openxmlformats.org/drawingml/2006/chartDrawing">
    <cdr:from>
      <cdr:x>0.88538</cdr:x>
      <cdr:y>0</cdr:y>
    </cdr:from>
    <cdr:to>
      <cdr:x>0.93185</cdr:x>
      <cdr:y>0.06186</cdr:y>
    </cdr:to>
    <cdr:sp macro="" textlink="">
      <cdr:nvSpPr>
        <cdr:cNvPr id="3" name="Szövegdoboz 1">
          <a:extLst xmlns:a="http://schemas.openxmlformats.org/drawingml/2006/main">
            <a:ext uri="{FF2B5EF4-FFF2-40B4-BE49-F238E27FC236}">
              <a16:creationId xmlns:a16="http://schemas.microsoft.com/office/drawing/2014/main" id="{F6A586E5-155A-42E9-9D44-4A7CA57A9913}"/>
            </a:ext>
          </a:extLst>
        </cdr:cNvPr>
        <cdr:cNvSpPr txBox="1"/>
      </cdr:nvSpPr>
      <cdr:spPr>
        <a:xfrm xmlns:a="http://schemas.openxmlformats.org/drawingml/2006/main">
          <a:off x="4537075" y="0"/>
          <a:ext cx="23812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t>
          </a:r>
          <a:endParaRPr lang="en-GB" sz="1000"/>
        </a:p>
      </cdr:txBody>
    </cdr:sp>
  </cdr:relSizeAnchor>
</c:userShapes>
</file>

<file path=xl/drawings/drawing25.xml><?xml version="1.0" encoding="utf-8"?>
<xdr:wsDr xmlns:xdr="http://schemas.openxmlformats.org/drawingml/2006/spreadsheetDrawing" xmlns:a="http://schemas.openxmlformats.org/drawingml/2006/main">
  <xdr:twoCellAnchor>
    <xdr:from>
      <xdr:col>7</xdr:col>
      <xdr:colOff>1190625</xdr:colOff>
      <xdr:row>7</xdr:row>
      <xdr:rowOff>90488</xdr:rowOff>
    </xdr:from>
    <xdr:to>
      <xdr:col>11</xdr:col>
      <xdr:colOff>942975</xdr:colOff>
      <xdr:row>20</xdr:row>
      <xdr:rowOff>85726</xdr:rowOff>
    </xdr:to>
    <xdr:graphicFrame macro="">
      <xdr:nvGraphicFramePr>
        <xdr:cNvPr id="2" name="Diagram 1">
          <a:extLst>
            <a:ext uri="{FF2B5EF4-FFF2-40B4-BE49-F238E27FC236}">
              <a16:creationId xmlns:a16="http://schemas.microsoft.com/office/drawing/2014/main" id="{0BF77260-F1D0-433B-94E6-6ADE51C20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1190625</xdr:colOff>
      <xdr:row>21</xdr:row>
      <xdr:rowOff>114300</xdr:rowOff>
    </xdr:from>
    <xdr:to>
      <xdr:col>11</xdr:col>
      <xdr:colOff>942975</xdr:colOff>
      <xdr:row>34</xdr:row>
      <xdr:rowOff>109538</xdr:rowOff>
    </xdr:to>
    <xdr:graphicFrame macro="">
      <xdr:nvGraphicFramePr>
        <xdr:cNvPr id="4" name="Diagram 3">
          <a:extLst>
            <a:ext uri="{FF2B5EF4-FFF2-40B4-BE49-F238E27FC236}">
              <a16:creationId xmlns:a16="http://schemas.microsoft.com/office/drawing/2014/main" id="{F20EB87C-C1FF-47AD-BFAD-A8762806D5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0.05092</cdr:x>
      <cdr:y>0</cdr:y>
    </cdr:from>
    <cdr:to>
      <cdr:x>0.09165</cdr:x>
      <cdr:y>0.07434</cdr:y>
    </cdr:to>
    <cdr:sp macro="" textlink="">
      <cdr:nvSpPr>
        <cdr:cNvPr id="3" name="Szövegdoboz 2">
          <a:extLst xmlns:a="http://schemas.openxmlformats.org/drawingml/2006/main">
            <a:ext uri="{FF2B5EF4-FFF2-40B4-BE49-F238E27FC236}">
              <a16:creationId xmlns:a16="http://schemas.microsoft.com/office/drawing/2014/main" id="{2EF3978D-336F-49ED-AE08-E392E3203435}"/>
            </a:ext>
          </a:extLst>
        </cdr:cNvPr>
        <cdr:cNvSpPr txBox="1"/>
      </cdr:nvSpPr>
      <cdr:spPr>
        <a:xfrm xmlns:a="http://schemas.openxmlformats.org/drawingml/2006/main">
          <a:off x="238125" y="0"/>
          <a:ext cx="1905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endParaRPr lang="en-GB" sz="1100"/>
        </a:p>
      </cdr:txBody>
    </cdr:sp>
  </cdr:relSizeAnchor>
  <cdr:relSizeAnchor xmlns:cdr="http://schemas.openxmlformats.org/drawingml/2006/chartDrawing">
    <cdr:from>
      <cdr:x>0.87782</cdr:x>
      <cdr:y>0</cdr:y>
    </cdr:from>
    <cdr:to>
      <cdr:x>0.91855</cdr:x>
      <cdr:y>0.07434</cdr:y>
    </cdr:to>
    <cdr:sp macro="" textlink="">
      <cdr:nvSpPr>
        <cdr:cNvPr id="4" name="Szövegdoboz 1">
          <a:extLst xmlns:a="http://schemas.openxmlformats.org/drawingml/2006/main">
            <a:ext uri="{FF2B5EF4-FFF2-40B4-BE49-F238E27FC236}">
              <a16:creationId xmlns:a16="http://schemas.microsoft.com/office/drawing/2014/main" id="{494806FA-A27F-4CC3-B3E9-9F13ACC173C1}"/>
            </a:ext>
          </a:extLst>
        </cdr:cNvPr>
        <cdr:cNvSpPr txBox="1"/>
      </cdr:nvSpPr>
      <cdr:spPr>
        <a:xfrm xmlns:a="http://schemas.openxmlformats.org/drawingml/2006/main">
          <a:off x="3946525" y="0"/>
          <a:ext cx="183114" cy="1837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endParaRPr lang="en-GB" sz="1100"/>
        </a:p>
      </cdr:txBody>
    </cdr:sp>
  </cdr:relSizeAnchor>
</c:userShapes>
</file>

<file path=xl/drawings/drawing27.xml><?xml version="1.0" encoding="utf-8"?>
<c:userShapes xmlns:c="http://schemas.openxmlformats.org/drawingml/2006/chart">
  <cdr:relSizeAnchor xmlns:cdr="http://schemas.openxmlformats.org/drawingml/2006/chartDrawing">
    <cdr:from>
      <cdr:x>0.05092</cdr:x>
      <cdr:y>0</cdr:y>
    </cdr:from>
    <cdr:to>
      <cdr:x>0.09165</cdr:x>
      <cdr:y>0.07434</cdr:y>
    </cdr:to>
    <cdr:sp macro="" textlink="">
      <cdr:nvSpPr>
        <cdr:cNvPr id="3" name="Szövegdoboz 2">
          <a:extLst xmlns:a="http://schemas.openxmlformats.org/drawingml/2006/main">
            <a:ext uri="{FF2B5EF4-FFF2-40B4-BE49-F238E27FC236}">
              <a16:creationId xmlns:a16="http://schemas.microsoft.com/office/drawing/2014/main" id="{2EF3978D-336F-49ED-AE08-E392E3203435}"/>
            </a:ext>
          </a:extLst>
        </cdr:cNvPr>
        <cdr:cNvSpPr txBox="1"/>
      </cdr:nvSpPr>
      <cdr:spPr>
        <a:xfrm xmlns:a="http://schemas.openxmlformats.org/drawingml/2006/main">
          <a:off x="238125" y="0"/>
          <a:ext cx="19050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endParaRPr lang="en-GB" sz="1100"/>
        </a:p>
      </cdr:txBody>
    </cdr:sp>
  </cdr:relSizeAnchor>
  <cdr:relSizeAnchor xmlns:cdr="http://schemas.openxmlformats.org/drawingml/2006/chartDrawing">
    <cdr:from>
      <cdr:x>0.87782</cdr:x>
      <cdr:y>0</cdr:y>
    </cdr:from>
    <cdr:to>
      <cdr:x>0.91855</cdr:x>
      <cdr:y>0.07434</cdr:y>
    </cdr:to>
    <cdr:sp macro="" textlink="">
      <cdr:nvSpPr>
        <cdr:cNvPr id="4" name="Szövegdoboz 1">
          <a:extLst xmlns:a="http://schemas.openxmlformats.org/drawingml/2006/main">
            <a:ext uri="{FF2B5EF4-FFF2-40B4-BE49-F238E27FC236}">
              <a16:creationId xmlns:a16="http://schemas.microsoft.com/office/drawing/2014/main" id="{494806FA-A27F-4CC3-B3E9-9F13ACC173C1}"/>
            </a:ext>
          </a:extLst>
        </cdr:cNvPr>
        <cdr:cNvSpPr txBox="1"/>
      </cdr:nvSpPr>
      <cdr:spPr>
        <a:xfrm xmlns:a="http://schemas.openxmlformats.org/drawingml/2006/main">
          <a:off x="3946525" y="0"/>
          <a:ext cx="183114" cy="1837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endParaRPr lang="en-GB" sz="1100"/>
        </a:p>
      </cdr:txBody>
    </cdr:sp>
  </cdr:relSizeAnchor>
</c:userShapes>
</file>

<file path=xl/drawings/drawing28.xml><?xml version="1.0" encoding="utf-8"?>
<xdr:wsDr xmlns:xdr="http://schemas.openxmlformats.org/drawingml/2006/spreadsheetDrawing" xmlns:a="http://schemas.openxmlformats.org/drawingml/2006/main">
  <xdr:twoCellAnchor>
    <xdr:from>
      <xdr:col>5</xdr:col>
      <xdr:colOff>9526</xdr:colOff>
      <xdr:row>10</xdr:row>
      <xdr:rowOff>23811</xdr:rowOff>
    </xdr:from>
    <xdr:to>
      <xdr:col>10</xdr:col>
      <xdr:colOff>142876</xdr:colOff>
      <xdr:row>24</xdr:row>
      <xdr:rowOff>95250</xdr:rowOff>
    </xdr:to>
    <xdr:graphicFrame macro="">
      <xdr:nvGraphicFramePr>
        <xdr:cNvPr id="2" name="Diagram 1">
          <a:extLst>
            <a:ext uri="{FF2B5EF4-FFF2-40B4-BE49-F238E27FC236}">
              <a16:creationId xmlns:a16="http://schemas.microsoft.com/office/drawing/2014/main" id="{9C21E5AC-892A-4272-A7BC-6344A5D11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25</xdr:row>
      <xdr:rowOff>38100</xdr:rowOff>
    </xdr:from>
    <xdr:to>
      <xdr:col>10</xdr:col>
      <xdr:colOff>152400</xdr:colOff>
      <xdr:row>39</xdr:row>
      <xdr:rowOff>109539</xdr:rowOff>
    </xdr:to>
    <xdr:graphicFrame macro="">
      <xdr:nvGraphicFramePr>
        <xdr:cNvPr id="4" name="Diagram 3">
          <a:extLst>
            <a:ext uri="{FF2B5EF4-FFF2-40B4-BE49-F238E27FC236}">
              <a16:creationId xmlns:a16="http://schemas.microsoft.com/office/drawing/2014/main" id="{6CD85692-B3E0-44EC-BEFE-CF6B236B68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566738</xdr:colOff>
      <xdr:row>10</xdr:row>
      <xdr:rowOff>33336</xdr:rowOff>
    </xdr:from>
    <xdr:to>
      <xdr:col>8</xdr:col>
      <xdr:colOff>400051</xdr:colOff>
      <xdr:row>25</xdr:row>
      <xdr:rowOff>19049</xdr:rowOff>
    </xdr:to>
    <xdr:graphicFrame macro="">
      <xdr:nvGraphicFramePr>
        <xdr:cNvPr id="2" name="Diagram 1">
          <a:extLst>
            <a:ext uri="{FF2B5EF4-FFF2-40B4-BE49-F238E27FC236}">
              <a16:creationId xmlns:a16="http://schemas.microsoft.com/office/drawing/2014/main" id="{86E7DB75-CBE1-41E6-9E05-4BA7A4659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590550</xdr:colOff>
      <xdr:row>26</xdr:row>
      <xdr:rowOff>9525</xdr:rowOff>
    </xdr:from>
    <xdr:to>
      <xdr:col>8</xdr:col>
      <xdr:colOff>423863</xdr:colOff>
      <xdr:row>40</xdr:row>
      <xdr:rowOff>185738</xdr:rowOff>
    </xdr:to>
    <xdr:graphicFrame macro="">
      <xdr:nvGraphicFramePr>
        <xdr:cNvPr id="4" name="Diagram 3">
          <a:extLst>
            <a:ext uri="{FF2B5EF4-FFF2-40B4-BE49-F238E27FC236}">
              <a16:creationId xmlns:a16="http://schemas.microsoft.com/office/drawing/2014/main" id="{D12540C5-A651-43D6-8479-027C0E74D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0.86239</cdr:x>
      <cdr:y>0.00838</cdr:y>
    </cdr:from>
    <cdr:to>
      <cdr:x>0.99643</cdr:x>
      <cdr:y>0.05457</cdr:y>
    </cdr:to>
    <cdr:sp macro="" textlink="">
      <cdr:nvSpPr>
        <cdr:cNvPr id="3" name="Szövegdoboz 1">
          <a:extLst xmlns:a="http://schemas.openxmlformats.org/drawingml/2006/main">
            <a:ext uri="{FF2B5EF4-FFF2-40B4-BE49-F238E27FC236}">
              <a16:creationId xmlns:a16="http://schemas.microsoft.com/office/drawing/2014/main" id="{28E3913A-63A6-4077-B064-B42336280213}"/>
            </a:ext>
          </a:extLst>
        </cdr:cNvPr>
        <cdr:cNvSpPr txBox="1"/>
      </cdr:nvSpPr>
      <cdr:spPr>
        <a:xfrm xmlns:a="http://schemas.openxmlformats.org/drawingml/2006/main">
          <a:off x="8020984" y="50800"/>
          <a:ext cx="1246654" cy="280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400"/>
            <a:t>point</a:t>
          </a:r>
        </a:p>
      </cdr:txBody>
    </cdr:sp>
  </cdr:relSizeAnchor>
</c:userShapes>
</file>

<file path=xl/drawings/drawing30.xml><?xml version="1.0" encoding="utf-8"?>
<xdr:wsDr xmlns:xdr="http://schemas.openxmlformats.org/drawingml/2006/spreadsheetDrawing" xmlns:a="http://schemas.openxmlformats.org/drawingml/2006/main">
  <xdr:twoCellAnchor>
    <xdr:from>
      <xdr:col>7</xdr:col>
      <xdr:colOff>47626</xdr:colOff>
      <xdr:row>10</xdr:row>
      <xdr:rowOff>42860</xdr:rowOff>
    </xdr:from>
    <xdr:to>
      <xdr:col>12</xdr:col>
      <xdr:colOff>247650</xdr:colOff>
      <xdr:row>23</xdr:row>
      <xdr:rowOff>104775</xdr:rowOff>
    </xdr:to>
    <xdr:graphicFrame macro="">
      <xdr:nvGraphicFramePr>
        <xdr:cNvPr id="2" name="Diagram 1">
          <a:extLst>
            <a:ext uri="{FF2B5EF4-FFF2-40B4-BE49-F238E27FC236}">
              <a16:creationId xmlns:a16="http://schemas.microsoft.com/office/drawing/2014/main" id="{FAEC789C-3B10-458C-8B53-F3A2793DA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57150</xdr:colOff>
      <xdr:row>24</xdr:row>
      <xdr:rowOff>0</xdr:rowOff>
    </xdr:from>
    <xdr:to>
      <xdr:col>12</xdr:col>
      <xdr:colOff>257174</xdr:colOff>
      <xdr:row>42</xdr:row>
      <xdr:rowOff>157165</xdr:rowOff>
    </xdr:to>
    <xdr:graphicFrame macro="">
      <xdr:nvGraphicFramePr>
        <xdr:cNvPr id="5" name="Diagram 4">
          <a:extLst>
            <a:ext uri="{FF2B5EF4-FFF2-40B4-BE49-F238E27FC236}">
              <a16:creationId xmlns:a16="http://schemas.microsoft.com/office/drawing/2014/main" id="{DE83E5C5-79F2-4550-952A-5B457063A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0.09384</cdr:x>
      <cdr:y>0.00433</cdr:y>
    </cdr:from>
    <cdr:to>
      <cdr:x>0.17889</cdr:x>
      <cdr:y>0.06782</cdr:y>
    </cdr:to>
    <cdr:sp macro="" textlink="">
      <cdr:nvSpPr>
        <cdr:cNvPr id="2" name="Szövegdoboz 1">
          <a:extLst xmlns:a="http://schemas.openxmlformats.org/drawingml/2006/main">
            <a:ext uri="{FF2B5EF4-FFF2-40B4-BE49-F238E27FC236}">
              <a16:creationId xmlns:a16="http://schemas.microsoft.com/office/drawing/2014/main" id="{66FBCC0D-64B1-451A-9D3B-7DF896ED8683}"/>
            </a:ext>
          </a:extLst>
        </cdr:cNvPr>
        <cdr:cNvSpPr txBox="1"/>
      </cdr:nvSpPr>
      <cdr:spPr>
        <a:xfrm xmlns:a="http://schemas.openxmlformats.org/drawingml/2006/main">
          <a:off x="304798" y="14290"/>
          <a:ext cx="27622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endParaRPr lang="en-GB" sz="1100"/>
        </a:p>
      </cdr:txBody>
    </cdr:sp>
  </cdr:relSizeAnchor>
  <cdr:relSizeAnchor xmlns:cdr="http://schemas.openxmlformats.org/drawingml/2006/chartDrawing">
    <cdr:from>
      <cdr:x>0.82209</cdr:x>
      <cdr:y>0.00866</cdr:y>
    </cdr:from>
    <cdr:to>
      <cdr:x>0.90714</cdr:x>
      <cdr:y>0.07215</cdr:y>
    </cdr:to>
    <cdr:sp macro="" textlink="">
      <cdr:nvSpPr>
        <cdr:cNvPr id="3" name="Szövegdoboz 1">
          <a:extLst xmlns:a="http://schemas.openxmlformats.org/drawingml/2006/main">
            <a:ext uri="{FF2B5EF4-FFF2-40B4-BE49-F238E27FC236}">
              <a16:creationId xmlns:a16="http://schemas.microsoft.com/office/drawing/2014/main" id="{EEB86503-8F58-4960-98B4-16EDB762922D}"/>
            </a:ext>
          </a:extLst>
        </cdr:cNvPr>
        <cdr:cNvSpPr txBox="1"/>
      </cdr:nvSpPr>
      <cdr:spPr>
        <a:xfrm xmlns:a="http://schemas.openxmlformats.org/drawingml/2006/main">
          <a:off x="2670175" y="28575"/>
          <a:ext cx="276225"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endParaRPr lang="en-GB" sz="1100"/>
        </a:p>
      </cdr:txBody>
    </cdr:sp>
  </cdr:relSizeAnchor>
</c:userShapes>
</file>

<file path=xl/drawings/drawing32.xml><?xml version="1.0" encoding="utf-8"?>
<c:userShapes xmlns:c="http://schemas.openxmlformats.org/drawingml/2006/chart">
  <cdr:relSizeAnchor xmlns:cdr="http://schemas.openxmlformats.org/drawingml/2006/chartDrawing">
    <cdr:from>
      <cdr:x>0.09384</cdr:x>
      <cdr:y>0.00433</cdr:y>
    </cdr:from>
    <cdr:to>
      <cdr:x>0.17889</cdr:x>
      <cdr:y>0.06782</cdr:y>
    </cdr:to>
    <cdr:sp macro="" textlink="">
      <cdr:nvSpPr>
        <cdr:cNvPr id="2" name="Szövegdoboz 1">
          <a:extLst xmlns:a="http://schemas.openxmlformats.org/drawingml/2006/main">
            <a:ext uri="{FF2B5EF4-FFF2-40B4-BE49-F238E27FC236}">
              <a16:creationId xmlns:a16="http://schemas.microsoft.com/office/drawing/2014/main" id="{66FBCC0D-64B1-451A-9D3B-7DF896ED8683}"/>
            </a:ext>
          </a:extLst>
        </cdr:cNvPr>
        <cdr:cNvSpPr txBox="1"/>
      </cdr:nvSpPr>
      <cdr:spPr>
        <a:xfrm xmlns:a="http://schemas.openxmlformats.org/drawingml/2006/main">
          <a:off x="304798" y="14290"/>
          <a:ext cx="27622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endParaRPr lang="en-GB" sz="1100"/>
        </a:p>
      </cdr:txBody>
    </cdr:sp>
  </cdr:relSizeAnchor>
  <cdr:relSizeAnchor xmlns:cdr="http://schemas.openxmlformats.org/drawingml/2006/chartDrawing">
    <cdr:from>
      <cdr:x>0.82209</cdr:x>
      <cdr:y>0.00866</cdr:y>
    </cdr:from>
    <cdr:to>
      <cdr:x>0.90714</cdr:x>
      <cdr:y>0.07215</cdr:y>
    </cdr:to>
    <cdr:sp macro="" textlink="">
      <cdr:nvSpPr>
        <cdr:cNvPr id="3" name="Szövegdoboz 1">
          <a:extLst xmlns:a="http://schemas.openxmlformats.org/drawingml/2006/main">
            <a:ext uri="{FF2B5EF4-FFF2-40B4-BE49-F238E27FC236}">
              <a16:creationId xmlns:a16="http://schemas.microsoft.com/office/drawing/2014/main" id="{EEB86503-8F58-4960-98B4-16EDB762922D}"/>
            </a:ext>
          </a:extLst>
        </cdr:cNvPr>
        <cdr:cNvSpPr txBox="1"/>
      </cdr:nvSpPr>
      <cdr:spPr>
        <a:xfrm xmlns:a="http://schemas.openxmlformats.org/drawingml/2006/main">
          <a:off x="2670175" y="28575"/>
          <a:ext cx="276225"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endParaRPr lang="en-GB" sz="1100"/>
        </a:p>
      </cdr:txBody>
    </cdr:sp>
  </cdr:relSizeAnchor>
</c:userShapes>
</file>

<file path=xl/drawings/drawing33.xml><?xml version="1.0" encoding="utf-8"?>
<xdr:wsDr xmlns:xdr="http://schemas.openxmlformats.org/drawingml/2006/spreadsheetDrawing" xmlns:a="http://schemas.openxmlformats.org/drawingml/2006/main">
  <xdr:twoCellAnchor>
    <xdr:from>
      <xdr:col>5</xdr:col>
      <xdr:colOff>266700</xdr:colOff>
      <xdr:row>9</xdr:row>
      <xdr:rowOff>176213</xdr:rowOff>
    </xdr:from>
    <xdr:to>
      <xdr:col>12</xdr:col>
      <xdr:colOff>285749</xdr:colOff>
      <xdr:row>24</xdr:row>
      <xdr:rowOff>1</xdr:rowOff>
    </xdr:to>
    <xdr:graphicFrame macro="">
      <xdr:nvGraphicFramePr>
        <xdr:cNvPr id="2" name="Diagram 1">
          <a:extLst>
            <a:ext uri="{FF2B5EF4-FFF2-40B4-BE49-F238E27FC236}">
              <a16:creationId xmlns:a16="http://schemas.microsoft.com/office/drawing/2014/main" id="{C2CDE44F-32F6-46A2-9DCD-3575123BF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285750</xdr:colOff>
      <xdr:row>24</xdr:row>
      <xdr:rowOff>133350</xdr:rowOff>
    </xdr:from>
    <xdr:to>
      <xdr:col>12</xdr:col>
      <xdr:colOff>304799</xdr:colOff>
      <xdr:row>38</xdr:row>
      <xdr:rowOff>147638</xdr:rowOff>
    </xdr:to>
    <xdr:graphicFrame macro="">
      <xdr:nvGraphicFramePr>
        <xdr:cNvPr id="4" name="Diagram 3">
          <a:extLst>
            <a:ext uri="{FF2B5EF4-FFF2-40B4-BE49-F238E27FC236}">
              <a16:creationId xmlns:a16="http://schemas.microsoft.com/office/drawing/2014/main" id="{E2C8129E-775B-4F52-A785-1044C6191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5</xdr:col>
      <xdr:colOff>104776</xdr:colOff>
      <xdr:row>9</xdr:row>
      <xdr:rowOff>166686</xdr:rowOff>
    </xdr:from>
    <xdr:to>
      <xdr:col>11</xdr:col>
      <xdr:colOff>247650</xdr:colOff>
      <xdr:row>25</xdr:row>
      <xdr:rowOff>161925</xdr:rowOff>
    </xdr:to>
    <xdr:graphicFrame macro="">
      <xdr:nvGraphicFramePr>
        <xdr:cNvPr id="2" name="Diagram 1">
          <a:extLst>
            <a:ext uri="{FF2B5EF4-FFF2-40B4-BE49-F238E27FC236}">
              <a16:creationId xmlns:a16="http://schemas.microsoft.com/office/drawing/2014/main" id="{E332328E-7F98-4288-9518-A5204F6B1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142875</xdr:colOff>
      <xdr:row>26</xdr:row>
      <xdr:rowOff>9525</xdr:rowOff>
    </xdr:from>
    <xdr:to>
      <xdr:col>11</xdr:col>
      <xdr:colOff>285749</xdr:colOff>
      <xdr:row>42</xdr:row>
      <xdr:rowOff>4764</xdr:rowOff>
    </xdr:to>
    <xdr:graphicFrame macro="">
      <xdr:nvGraphicFramePr>
        <xdr:cNvPr id="4" name="Diagram 3">
          <a:extLst>
            <a:ext uri="{FF2B5EF4-FFF2-40B4-BE49-F238E27FC236}">
              <a16:creationId xmlns:a16="http://schemas.microsoft.com/office/drawing/2014/main" id="{414EC4AF-0295-40BB-84E7-AFC7D1D1A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104775</xdr:colOff>
      <xdr:row>10</xdr:row>
      <xdr:rowOff>23812</xdr:rowOff>
    </xdr:from>
    <xdr:to>
      <xdr:col>11</xdr:col>
      <xdr:colOff>266700</xdr:colOff>
      <xdr:row>24</xdr:row>
      <xdr:rowOff>95250</xdr:rowOff>
    </xdr:to>
    <xdr:graphicFrame macro="">
      <xdr:nvGraphicFramePr>
        <xdr:cNvPr id="2" name="Diagram 1">
          <a:extLst>
            <a:ext uri="{FF2B5EF4-FFF2-40B4-BE49-F238E27FC236}">
              <a16:creationId xmlns:a16="http://schemas.microsoft.com/office/drawing/2014/main" id="{89564D4D-6A40-4D8F-8EDA-A9F07668F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xdr:colOff>
      <xdr:row>25</xdr:row>
      <xdr:rowOff>38100</xdr:rowOff>
    </xdr:from>
    <xdr:to>
      <xdr:col>11</xdr:col>
      <xdr:colOff>228600</xdr:colOff>
      <xdr:row>39</xdr:row>
      <xdr:rowOff>109538</xdr:rowOff>
    </xdr:to>
    <xdr:graphicFrame macro="">
      <xdr:nvGraphicFramePr>
        <xdr:cNvPr id="5" name="Diagram 4">
          <a:extLst>
            <a:ext uri="{FF2B5EF4-FFF2-40B4-BE49-F238E27FC236}">
              <a16:creationId xmlns:a16="http://schemas.microsoft.com/office/drawing/2014/main" id="{39A2B529-3FC2-4A85-8E68-63A963704F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0.08354</cdr:x>
      <cdr:y>0.00174</cdr:y>
    </cdr:from>
    <cdr:to>
      <cdr:x>0.13759</cdr:x>
      <cdr:y>0.08522</cdr:y>
    </cdr:to>
    <cdr:sp macro="" textlink="">
      <cdr:nvSpPr>
        <cdr:cNvPr id="2" name="Szövegdoboz 1">
          <a:extLst xmlns:a="http://schemas.openxmlformats.org/drawingml/2006/main">
            <a:ext uri="{FF2B5EF4-FFF2-40B4-BE49-F238E27FC236}">
              <a16:creationId xmlns:a16="http://schemas.microsoft.com/office/drawing/2014/main" id="{60157567-92FF-486B-AF15-E9FF40057163}"/>
            </a:ext>
          </a:extLst>
        </cdr:cNvPr>
        <cdr:cNvSpPr txBox="1"/>
      </cdr:nvSpPr>
      <cdr:spPr>
        <a:xfrm xmlns:a="http://schemas.openxmlformats.org/drawingml/2006/main">
          <a:off x="323850" y="4763"/>
          <a:ext cx="2095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endParaRPr lang="en-GB" sz="1000"/>
        </a:p>
      </cdr:txBody>
    </cdr:sp>
  </cdr:relSizeAnchor>
  <cdr:relSizeAnchor xmlns:cdr="http://schemas.openxmlformats.org/drawingml/2006/chartDrawing">
    <cdr:from>
      <cdr:x>0.49959</cdr:x>
      <cdr:y>0</cdr:y>
    </cdr:from>
    <cdr:to>
      <cdr:x>0.55364</cdr:x>
      <cdr:y>0.08348</cdr:y>
    </cdr:to>
    <cdr:sp macro="" textlink="">
      <cdr:nvSpPr>
        <cdr:cNvPr id="3" name="Szövegdoboz 1">
          <a:extLst xmlns:a="http://schemas.openxmlformats.org/drawingml/2006/main">
            <a:ext uri="{FF2B5EF4-FFF2-40B4-BE49-F238E27FC236}">
              <a16:creationId xmlns:a16="http://schemas.microsoft.com/office/drawing/2014/main" id="{CD03FBBA-620A-46F2-82F7-FF67E171E47F}"/>
            </a:ext>
          </a:extLst>
        </cdr:cNvPr>
        <cdr:cNvSpPr txBox="1"/>
      </cdr:nvSpPr>
      <cdr:spPr>
        <a:xfrm xmlns:a="http://schemas.openxmlformats.org/drawingml/2006/main">
          <a:off x="1936750" y="0"/>
          <a:ext cx="2095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t>
          </a:r>
          <a:endParaRPr lang="en-GB" sz="1000"/>
        </a:p>
      </cdr:txBody>
    </cdr:sp>
  </cdr:relSizeAnchor>
</c:userShapes>
</file>

<file path=xl/drawings/drawing37.xml><?xml version="1.0" encoding="utf-8"?>
<c:userShapes xmlns:c="http://schemas.openxmlformats.org/drawingml/2006/chart">
  <cdr:relSizeAnchor xmlns:cdr="http://schemas.openxmlformats.org/drawingml/2006/chartDrawing">
    <cdr:from>
      <cdr:x>0.08354</cdr:x>
      <cdr:y>0.00174</cdr:y>
    </cdr:from>
    <cdr:to>
      <cdr:x>0.13759</cdr:x>
      <cdr:y>0.08522</cdr:y>
    </cdr:to>
    <cdr:sp macro="" textlink="">
      <cdr:nvSpPr>
        <cdr:cNvPr id="2" name="Szövegdoboz 1">
          <a:extLst xmlns:a="http://schemas.openxmlformats.org/drawingml/2006/main">
            <a:ext uri="{FF2B5EF4-FFF2-40B4-BE49-F238E27FC236}">
              <a16:creationId xmlns:a16="http://schemas.microsoft.com/office/drawing/2014/main" id="{60157567-92FF-486B-AF15-E9FF40057163}"/>
            </a:ext>
          </a:extLst>
        </cdr:cNvPr>
        <cdr:cNvSpPr txBox="1"/>
      </cdr:nvSpPr>
      <cdr:spPr>
        <a:xfrm xmlns:a="http://schemas.openxmlformats.org/drawingml/2006/main">
          <a:off x="323850" y="4763"/>
          <a:ext cx="2095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endParaRPr lang="en-GB" sz="1000"/>
        </a:p>
      </cdr:txBody>
    </cdr:sp>
  </cdr:relSizeAnchor>
  <cdr:relSizeAnchor xmlns:cdr="http://schemas.openxmlformats.org/drawingml/2006/chartDrawing">
    <cdr:from>
      <cdr:x>0.49959</cdr:x>
      <cdr:y>0</cdr:y>
    </cdr:from>
    <cdr:to>
      <cdr:x>0.55364</cdr:x>
      <cdr:y>0.08348</cdr:y>
    </cdr:to>
    <cdr:sp macro="" textlink="">
      <cdr:nvSpPr>
        <cdr:cNvPr id="3" name="Szövegdoboz 1">
          <a:extLst xmlns:a="http://schemas.openxmlformats.org/drawingml/2006/main">
            <a:ext uri="{FF2B5EF4-FFF2-40B4-BE49-F238E27FC236}">
              <a16:creationId xmlns:a16="http://schemas.microsoft.com/office/drawing/2014/main" id="{CD03FBBA-620A-46F2-82F7-FF67E171E47F}"/>
            </a:ext>
          </a:extLst>
        </cdr:cNvPr>
        <cdr:cNvSpPr txBox="1"/>
      </cdr:nvSpPr>
      <cdr:spPr>
        <a:xfrm xmlns:a="http://schemas.openxmlformats.org/drawingml/2006/main">
          <a:off x="1936750" y="0"/>
          <a:ext cx="2095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t>
          </a:r>
          <a:endParaRPr lang="en-GB" sz="1000"/>
        </a:p>
      </cdr:txBody>
    </cdr:sp>
  </cdr:relSizeAnchor>
</c:userShapes>
</file>

<file path=xl/drawings/drawing38.xml><?xml version="1.0" encoding="utf-8"?>
<xdr:wsDr xmlns:xdr="http://schemas.openxmlformats.org/drawingml/2006/spreadsheetDrawing" xmlns:a="http://schemas.openxmlformats.org/drawingml/2006/main">
  <xdr:twoCellAnchor>
    <xdr:from>
      <xdr:col>6</xdr:col>
      <xdr:colOff>142875</xdr:colOff>
      <xdr:row>10</xdr:row>
      <xdr:rowOff>119062</xdr:rowOff>
    </xdr:from>
    <xdr:to>
      <xdr:col>12</xdr:col>
      <xdr:colOff>190500</xdr:colOff>
      <xdr:row>24</xdr:row>
      <xdr:rowOff>76200</xdr:rowOff>
    </xdr:to>
    <xdr:graphicFrame macro="">
      <xdr:nvGraphicFramePr>
        <xdr:cNvPr id="2" name="Diagram 1">
          <a:extLst>
            <a:ext uri="{FF2B5EF4-FFF2-40B4-BE49-F238E27FC236}">
              <a16:creationId xmlns:a16="http://schemas.microsoft.com/office/drawing/2014/main" id="{3187FE03-62AF-4B1A-83DE-A517A7568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123825</xdr:colOff>
      <xdr:row>24</xdr:row>
      <xdr:rowOff>66675</xdr:rowOff>
    </xdr:from>
    <xdr:to>
      <xdr:col>12</xdr:col>
      <xdr:colOff>171450</xdr:colOff>
      <xdr:row>38</xdr:row>
      <xdr:rowOff>23813</xdr:rowOff>
    </xdr:to>
    <xdr:graphicFrame macro="">
      <xdr:nvGraphicFramePr>
        <xdr:cNvPr id="4" name="Diagram 3">
          <a:extLst>
            <a:ext uri="{FF2B5EF4-FFF2-40B4-BE49-F238E27FC236}">
              <a16:creationId xmlns:a16="http://schemas.microsoft.com/office/drawing/2014/main" id="{7DEB8E62-5668-492D-96DD-F222445322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0.08226</cdr:x>
      <cdr:y>0.01554</cdr:y>
    </cdr:from>
    <cdr:to>
      <cdr:x>0.14653</cdr:x>
      <cdr:y>0.10535</cdr:y>
    </cdr:to>
    <cdr:sp macro="" textlink="">
      <cdr:nvSpPr>
        <cdr:cNvPr id="2" name="Szövegdoboz 1">
          <a:extLst xmlns:a="http://schemas.openxmlformats.org/drawingml/2006/main">
            <a:ext uri="{FF2B5EF4-FFF2-40B4-BE49-F238E27FC236}">
              <a16:creationId xmlns:a16="http://schemas.microsoft.com/office/drawing/2014/main" id="{7B005F32-7E39-453C-968E-2482E99D93D9}"/>
            </a:ext>
          </a:extLst>
        </cdr:cNvPr>
        <cdr:cNvSpPr txBox="1"/>
      </cdr:nvSpPr>
      <cdr:spPr>
        <a:xfrm xmlns:a="http://schemas.openxmlformats.org/drawingml/2006/main">
          <a:off x="304799" y="42863"/>
          <a:ext cx="2381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endParaRPr lang="en-GB" sz="1000"/>
        </a:p>
      </cdr:txBody>
    </cdr:sp>
  </cdr:relSizeAnchor>
  <cdr:relSizeAnchor xmlns:cdr="http://schemas.openxmlformats.org/drawingml/2006/chartDrawing">
    <cdr:from>
      <cdr:x>0.84662</cdr:x>
      <cdr:y>0.02073</cdr:y>
    </cdr:from>
    <cdr:to>
      <cdr:x>0.91089</cdr:x>
      <cdr:y>0.11054</cdr:y>
    </cdr:to>
    <cdr:sp macro="" textlink="">
      <cdr:nvSpPr>
        <cdr:cNvPr id="3" name="Szövegdoboz 1">
          <a:extLst xmlns:a="http://schemas.openxmlformats.org/drawingml/2006/main">
            <a:ext uri="{FF2B5EF4-FFF2-40B4-BE49-F238E27FC236}">
              <a16:creationId xmlns:a16="http://schemas.microsoft.com/office/drawing/2014/main" id="{44A25ECA-E8C9-4BA3-90D2-F0B0BF199284}"/>
            </a:ext>
          </a:extLst>
        </cdr:cNvPr>
        <cdr:cNvSpPr txBox="1"/>
      </cdr:nvSpPr>
      <cdr:spPr>
        <a:xfrm xmlns:a="http://schemas.openxmlformats.org/drawingml/2006/main">
          <a:off x="3136901" y="57150"/>
          <a:ext cx="238134"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t>
          </a:r>
          <a:endParaRPr lang="en-GB" sz="1000"/>
        </a:p>
      </cdr:txBody>
    </cdr:sp>
  </cdr:relSizeAnchor>
</c:userShapes>
</file>

<file path=xl/drawings/drawing4.xml><?xml version="1.0" encoding="utf-8"?>
<xdr:wsDr xmlns:xdr="http://schemas.openxmlformats.org/drawingml/2006/spreadsheetDrawing" xmlns:a="http://schemas.openxmlformats.org/drawingml/2006/main">
  <xdr:absoluteAnchor>
    <xdr:pos x="6275294" y="2095500"/>
    <xdr:ext cx="9297798" cy="6055803"/>
    <xdr:graphicFrame macro="">
      <xdr:nvGraphicFramePr>
        <xdr:cNvPr id="3" name="Diagram 2">
          <a:extLst>
            <a:ext uri="{FF2B5EF4-FFF2-40B4-BE49-F238E27FC236}">
              <a16:creationId xmlns:a16="http://schemas.microsoft.com/office/drawing/2014/main" id="{5E2FDE0A-825E-46FA-860F-2F89660B9B4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398559" y="8774206"/>
    <xdr:ext cx="9297798" cy="6055803"/>
    <xdr:graphicFrame macro="">
      <xdr:nvGraphicFramePr>
        <xdr:cNvPr id="4" name="Diagram 3">
          <a:extLst>
            <a:ext uri="{FF2B5EF4-FFF2-40B4-BE49-F238E27FC236}">
              <a16:creationId xmlns:a16="http://schemas.microsoft.com/office/drawing/2014/main" id="{536B23F9-E3D1-4F3F-BA73-B00B116193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0.xml><?xml version="1.0" encoding="utf-8"?>
<c:userShapes xmlns:c="http://schemas.openxmlformats.org/drawingml/2006/chart">
  <cdr:relSizeAnchor xmlns:cdr="http://schemas.openxmlformats.org/drawingml/2006/chartDrawing">
    <cdr:from>
      <cdr:x>0.08226</cdr:x>
      <cdr:y>0.01554</cdr:y>
    </cdr:from>
    <cdr:to>
      <cdr:x>0.14653</cdr:x>
      <cdr:y>0.10535</cdr:y>
    </cdr:to>
    <cdr:sp macro="" textlink="">
      <cdr:nvSpPr>
        <cdr:cNvPr id="2" name="Szövegdoboz 1">
          <a:extLst xmlns:a="http://schemas.openxmlformats.org/drawingml/2006/main">
            <a:ext uri="{FF2B5EF4-FFF2-40B4-BE49-F238E27FC236}">
              <a16:creationId xmlns:a16="http://schemas.microsoft.com/office/drawing/2014/main" id="{7B005F32-7E39-453C-968E-2482E99D93D9}"/>
            </a:ext>
          </a:extLst>
        </cdr:cNvPr>
        <cdr:cNvSpPr txBox="1"/>
      </cdr:nvSpPr>
      <cdr:spPr>
        <a:xfrm xmlns:a="http://schemas.openxmlformats.org/drawingml/2006/main">
          <a:off x="304799" y="42863"/>
          <a:ext cx="2381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endParaRPr lang="en-GB" sz="1000"/>
        </a:p>
      </cdr:txBody>
    </cdr:sp>
  </cdr:relSizeAnchor>
  <cdr:relSizeAnchor xmlns:cdr="http://schemas.openxmlformats.org/drawingml/2006/chartDrawing">
    <cdr:from>
      <cdr:x>0.71551</cdr:x>
      <cdr:y>0.00115</cdr:y>
    </cdr:from>
    <cdr:to>
      <cdr:x>0.77978</cdr:x>
      <cdr:y>0.09096</cdr:y>
    </cdr:to>
    <cdr:sp macro="" textlink="">
      <cdr:nvSpPr>
        <cdr:cNvPr id="3" name="Szövegdoboz 1">
          <a:extLst xmlns:a="http://schemas.openxmlformats.org/drawingml/2006/main">
            <a:ext uri="{FF2B5EF4-FFF2-40B4-BE49-F238E27FC236}">
              <a16:creationId xmlns:a16="http://schemas.microsoft.com/office/drawing/2014/main" id="{44A25ECA-E8C9-4BA3-90D2-F0B0BF199284}"/>
            </a:ext>
          </a:extLst>
        </cdr:cNvPr>
        <cdr:cNvSpPr txBox="1"/>
      </cdr:nvSpPr>
      <cdr:spPr>
        <a:xfrm xmlns:a="http://schemas.openxmlformats.org/drawingml/2006/main">
          <a:off x="2651125" y="3175"/>
          <a:ext cx="238125"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t>
          </a:r>
          <a:endParaRPr lang="en-GB" sz="1000"/>
        </a:p>
      </cdr:txBody>
    </cdr:sp>
  </cdr:relSizeAnchor>
</c:userShapes>
</file>

<file path=xl/drawings/drawing41.xml><?xml version="1.0" encoding="utf-8"?>
<xdr:wsDr xmlns:xdr="http://schemas.openxmlformats.org/drawingml/2006/spreadsheetDrawing" xmlns:a="http://schemas.openxmlformats.org/drawingml/2006/main">
  <xdr:twoCellAnchor>
    <xdr:from>
      <xdr:col>6</xdr:col>
      <xdr:colOff>552450</xdr:colOff>
      <xdr:row>10</xdr:row>
      <xdr:rowOff>19050</xdr:rowOff>
    </xdr:from>
    <xdr:to>
      <xdr:col>13</xdr:col>
      <xdr:colOff>590549</xdr:colOff>
      <xdr:row>25</xdr:row>
      <xdr:rowOff>19050</xdr:rowOff>
    </xdr:to>
    <xdr:graphicFrame macro="">
      <xdr:nvGraphicFramePr>
        <xdr:cNvPr id="2" name="Diagram 1">
          <a:extLst>
            <a:ext uri="{FF2B5EF4-FFF2-40B4-BE49-F238E27FC236}">
              <a16:creationId xmlns:a16="http://schemas.microsoft.com/office/drawing/2014/main" id="{00068B76-6695-4281-929E-7EF1FE38B0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590550</xdr:colOff>
      <xdr:row>25</xdr:row>
      <xdr:rowOff>180975</xdr:rowOff>
    </xdr:from>
    <xdr:to>
      <xdr:col>14</xdr:col>
      <xdr:colOff>19049</xdr:colOff>
      <xdr:row>40</xdr:row>
      <xdr:rowOff>180975</xdr:rowOff>
    </xdr:to>
    <xdr:graphicFrame macro="">
      <xdr:nvGraphicFramePr>
        <xdr:cNvPr id="5" name="Diagram 4">
          <a:extLst>
            <a:ext uri="{FF2B5EF4-FFF2-40B4-BE49-F238E27FC236}">
              <a16:creationId xmlns:a16="http://schemas.microsoft.com/office/drawing/2014/main" id="{A2D81962-94BE-4199-90E3-22C7DAA85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0.9292</cdr:x>
      <cdr:y>0.05333</cdr:y>
    </cdr:from>
    <cdr:to>
      <cdr:x>0.95796</cdr:x>
      <cdr:y>0.12</cdr:y>
    </cdr:to>
    <cdr:sp macro="" textlink="">
      <cdr:nvSpPr>
        <cdr:cNvPr id="2" name="Szövegdoboz 1">
          <a:extLst xmlns:a="http://schemas.openxmlformats.org/drawingml/2006/main">
            <a:ext uri="{FF2B5EF4-FFF2-40B4-BE49-F238E27FC236}">
              <a16:creationId xmlns:a16="http://schemas.microsoft.com/office/drawing/2014/main" id="{7E24672A-07B5-4402-8420-A1DF1E855F52}"/>
            </a:ext>
          </a:extLst>
        </cdr:cNvPr>
        <cdr:cNvSpPr txBox="1"/>
      </cdr:nvSpPr>
      <cdr:spPr>
        <a:xfrm xmlns:a="http://schemas.openxmlformats.org/drawingml/2006/main">
          <a:off x="4000500" y="152400"/>
          <a:ext cx="12382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endParaRPr lang="en-GB" sz="1100"/>
        </a:p>
      </cdr:txBody>
    </cdr:sp>
  </cdr:relSizeAnchor>
  <cdr:relSizeAnchor xmlns:cdr="http://schemas.openxmlformats.org/drawingml/2006/chartDrawing">
    <cdr:from>
      <cdr:x>0.93437</cdr:x>
      <cdr:y>0.77111</cdr:y>
    </cdr:from>
    <cdr:to>
      <cdr:x>0.96313</cdr:x>
      <cdr:y>0.83778</cdr:y>
    </cdr:to>
    <cdr:sp macro="" textlink="">
      <cdr:nvSpPr>
        <cdr:cNvPr id="3" name="Szövegdoboz 1">
          <a:extLst xmlns:a="http://schemas.openxmlformats.org/drawingml/2006/main">
            <a:ext uri="{FF2B5EF4-FFF2-40B4-BE49-F238E27FC236}">
              <a16:creationId xmlns:a16="http://schemas.microsoft.com/office/drawing/2014/main" id="{B06E52DC-3BCB-40EA-95D8-340A4ED956FA}"/>
            </a:ext>
          </a:extLst>
        </cdr:cNvPr>
        <cdr:cNvSpPr txBox="1"/>
      </cdr:nvSpPr>
      <cdr:spPr>
        <a:xfrm xmlns:a="http://schemas.openxmlformats.org/drawingml/2006/main">
          <a:off x="4022725" y="2203450"/>
          <a:ext cx="12382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endParaRPr lang="en-GB" sz="1100"/>
        </a:p>
      </cdr:txBody>
    </cdr:sp>
  </cdr:relSizeAnchor>
</c:userShapes>
</file>

<file path=xl/drawings/drawing43.xml><?xml version="1.0" encoding="utf-8"?>
<c:userShapes xmlns:c="http://schemas.openxmlformats.org/drawingml/2006/chart">
  <cdr:relSizeAnchor xmlns:cdr="http://schemas.openxmlformats.org/drawingml/2006/chartDrawing">
    <cdr:from>
      <cdr:x>0.9292</cdr:x>
      <cdr:y>0.05333</cdr:y>
    </cdr:from>
    <cdr:to>
      <cdr:x>0.95796</cdr:x>
      <cdr:y>0.12</cdr:y>
    </cdr:to>
    <cdr:sp macro="" textlink="">
      <cdr:nvSpPr>
        <cdr:cNvPr id="2" name="Szövegdoboz 1">
          <a:extLst xmlns:a="http://schemas.openxmlformats.org/drawingml/2006/main">
            <a:ext uri="{FF2B5EF4-FFF2-40B4-BE49-F238E27FC236}">
              <a16:creationId xmlns:a16="http://schemas.microsoft.com/office/drawing/2014/main" id="{7E24672A-07B5-4402-8420-A1DF1E855F52}"/>
            </a:ext>
          </a:extLst>
        </cdr:cNvPr>
        <cdr:cNvSpPr txBox="1"/>
      </cdr:nvSpPr>
      <cdr:spPr>
        <a:xfrm xmlns:a="http://schemas.openxmlformats.org/drawingml/2006/main">
          <a:off x="4000500" y="152400"/>
          <a:ext cx="12382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endParaRPr lang="en-GB" sz="1100"/>
        </a:p>
      </cdr:txBody>
    </cdr:sp>
  </cdr:relSizeAnchor>
  <cdr:relSizeAnchor xmlns:cdr="http://schemas.openxmlformats.org/drawingml/2006/chartDrawing">
    <cdr:from>
      <cdr:x>0.93437</cdr:x>
      <cdr:y>0.77111</cdr:y>
    </cdr:from>
    <cdr:to>
      <cdr:x>0.96313</cdr:x>
      <cdr:y>0.83778</cdr:y>
    </cdr:to>
    <cdr:sp macro="" textlink="">
      <cdr:nvSpPr>
        <cdr:cNvPr id="3" name="Szövegdoboz 1">
          <a:extLst xmlns:a="http://schemas.openxmlformats.org/drawingml/2006/main">
            <a:ext uri="{FF2B5EF4-FFF2-40B4-BE49-F238E27FC236}">
              <a16:creationId xmlns:a16="http://schemas.microsoft.com/office/drawing/2014/main" id="{B06E52DC-3BCB-40EA-95D8-340A4ED956FA}"/>
            </a:ext>
          </a:extLst>
        </cdr:cNvPr>
        <cdr:cNvSpPr txBox="1"/>
      </cdr:nvSpPr>
      <cdr:spPr>
        <a:xfrm xmlns:a="http://schemas.openxmlformats.org/drawingml/2006/main">
          <a:off x="4022725" y="2203450"/>
          <a:ext cx="12382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endParaRPr lang="en-GB" sz="1100"/>
        </a:p>
      </cdr:txBody>
    </cdr:sp>
  </cdr:relSizeAnchor>
</c:userShapes>
</file>

<file path=xl/drawings/drawing44.xml><?xml version="1.0" encoding="utf-8"?>
<xdr:wsDr xmlns:xdr="http://schemas.openxmlformats.org/drawingml/2006/spreadsheetDrawing" xmlns:a="http://schemas.openxmlformats.org/drawingml/2006/main">
  <xdr:twoCellAnchor>
    <xdr:from>
      <xdr:col>4</xdr:col>
      <xdr:colOff>590550</xdr:colOff>
      <xdr:row>10</xdr:row>
      <xdr:rowOff>80961</xdr:rowOff>
    </xdr:from>
    <xdr:to>
      <xdr:col>11</xdr:col>
      <xdr:colOff>219075</xdr:colOff>
      <xdr:row>24</xdr:row>
      <xdr:rowOff>171450</xdr:rowOff>
    </xdr:to>
    <xdr:graphicFrame macro="">
      <xdr:nvGraphicFramePr>
        <xdr:cNvPr id="2" name="Diagram 1">
          <a:extLst>
            <a:ext uri="{FF2B5EF4-FFF2-40B4-BE49-F238E27FC236}">
              <a16:creationId xmlns:a16="http://schemas.microsoft.com/office/drawing/2014/main" id="{9D248A55-DE64-46B4-BBF9-6D9B354FD7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542925</xdr:colOff>
      <xdr:row>25</xdr:row>
      <xdr:rowOff>28575</xdr:rowOff>
    </xdr:from>
    <xdr:to>
      <xdr:col>11</xdr:col>
      <xdr:colOff>171450</xdr:colOff>
      <xdr:row>39</xdr:row>
      <xdr:rowOff>119064</xdr:rowOff>
    </xdr:to>
    <xdr:graphicFrame macro="">
      <xdr:nvGraphicFramePr>
        <xdr:cNvPr id="4" name="Diagram 3">
          <a:extLst>
            <a:ext uri="{FF2B5EF4-FFF2-40B4-BE49-F238E27FC236}">
              <a16:creationId xmlns:a16="http://schemas.microsoft.com/office/drawing/2014/main" id="{BBB92DDA-64B9-4412-B48F-BA8D988D0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0.08313</cdr:x>
      <cdr:y>0</cdr:y>
    </cdr:from>
    <cdr:to>
      <cdr:x>0.14425</cdr:x>
      <cdr:y>0.08636</cdr:y>
    </cdr:to>
    <cdr:sp macro="" textlink="">
      <cdr:nvSpPr>
        <cdr:cNvPr id="2" name="Szövegdoboz 1">
          <a:extLst xmlns:a="http://schemas.openxmlformats.org/drawingml/2006/main">
            <a:ext uri="{FF2B5EF4-FFF2-40B4-BE49-F238E27FC236}">
              <a16:creationId xmlns:a16="http://schemas.microsoft.com/office/drawing/2014/main" id="{3CA70815-FD97-4830-BC4E-CC56E665E1FA}"/>
            </a:ext>
          </a:extLst>
        </cdr:cNvPr>
        <cdr:cNvSpPr txBox="1"/>
      </cdr:nvSpPr>
      <cdr:spPr>
        <a:xfrm xmlns:a="http://schemas.openxmlformats.org/drawingml/2006/main">
          <a:off x="323849" y="0"/>
          <a:ext cx="23812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endParaRPr lang="en-GB" sz="1100"/>
        </a:p>
      </cdr:txBody>
    </cdr:sp>
  </cdr:relSizeAnchor>
  <cdr:relSizeAnchor xmlns:cdr="http://schemas.openxmlformats.org/drawingml/2006/chartDrawing">
    <cdr:from>
      <cdr:x>0.52893</cdr:x>
      <cdr:y>0</cdr:y>
    </cdr:from>
    <cdr:to>
      <cdr:x>0.59006</cdr:x>
      <cdr:y>0.08636</cdr:y>
    </cdr:to>
    <cdr:sp macro="" textlink="">
      <cdr:nvSpPr>
        <cdr:cNvPr id="3" name="Szövegdoboz 1">
          <a:extLst xmlns:a="http://schemas.openxmlformats.org/drawingml/2006/main">
            <a:ext uri="{FF2B5EF4-FFF2-40B4-BE49-F238E27FC236}">
              <a16:creationId xmlns:a16="http://schemas.microsoft.com/office/drawing/2014/main" id="{ABC907B3-6728-43C6-9C3E-C6C43D860DE7}"/>
            </a:ext>
          </a:extLst>
        </cdr:cNvPr>
        <cdr:cNvSpPr txBox="1"/>
      </cdr:nvSpPr>
      <cdr:spPr>
        <a:xfrm xmlns:a="http://schemas.openxmlformats.org/drawingml/2006/main">
          <a:off x="2060575" y="0"/>
          <a:ext cx="23812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endParaRPr lang="en-GB" sz="1100"/>
        </a:p>
      </cdr:txBody>
    </cdr:sp>
  </cdr:relSizeAnchor>
</c:userShapes>
</file>

<file path=xl/drawings/drawing46.xml><?xml version="1.0" encoding="utf-8"?>
<c:userShapes xmlns:c="http://schemas.openxmlformats.org/drawingml/2006/chart">
  <cdr:relSizeAnchor xmlns:cdr="http://schemas.openxmlformats.org/drawingml/2006/chartDrawing">
    <cdr:from>
      <cdr:x>0.08313</cdr:x>
      <cdr:y>0</cdr:y>
    </cdr:from>
    <cdr:to>
      <cdr:x>0.14425</cdr:x>
      <cdr:y>0.08636</cdr:y>
    </cdr:to>
    <cdr:sp macro="" textlink="">
      <cdr:nvSpPr>
        <cdr:cNvPr id="2" name="Szövegdoboz 1">
          <a:extLst xmlns:a="http://schemas.openxmlformats.org/drawingml/2006/main">
            <a:ext uri="{FF2B5EF4-FFF2-40B4-BE49-F238E27FC236}">
              <a16:creationId xmlns:a16="http://schemas.microsoft.com/office/drawing/2014/main" id="{3CA70815-FD97-4830-BC4E-CC56E665E1FA}"/>
            </a:ext>
          </a:extLst>
        </cdr:cNvPr>
        <cdr:cNvSpPr txBox="1"/>
      </cdr:nvSpPr>
      <cdr:spPr>
        <a:xfrm xmlns:a="http://schemas.openxmlformats.org/drawingml/2006/main">
          <a:off x="323849" y="0"/>
          <a:ext cx="23812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endParaRPr lang="en-GB" sz="1100"/>
        </a:p>
      </cdr:txBody>
    </cdr:sp>
  </cdr:relSizeAnchor>
  <cdr:relSizeAnchor xmlns:cdr="http://schemas.openxmlformats.org/drawingml/2006/chartDrawing">
    <cdr:from>
      <cdr:x>0.52893</cdr:x>
      <cdr:y>0</cdr:y>
    </cdr:from>
    <cdr:to>
      <cdr:x>0.59006</cdr:x>
      <cdr:y>0.08636</cdr:y>
    </cdr:to>
    <cdr:sp macro="" textlink="">
      <cdr:nvSpPr>
        <cdr:cNvPr id="3" name="Szövegdoboz 1">
          <a:extLst xmlns:a="http://schemas.openxmlformats.org/drawingml/2006/main">
            <a:ext uri="{FF2B5EF4-FFF2-40B4-BE49-F238E27FC236}">
              <a16:creationId xmlns:a16="http://schemas.microsoft.com/office/drawing/2014/main" id="{ABC907B3-6728-43C6-9C3E-C6C43D860DE7}"/>
            </a:ext>
          </a:extLst>
        </cdr:cNvPr>
        <cdr:cNvSpPr txBox="1"/>
      </cdr:nvSpPr>
      <cdr:spPr>
        <a:xfrm xmlns:a="http://schemas.openxmlformats.org/drawingml/2006/main">
          <a:off x="2060575" y="0"/>
          <a:ext cx="23812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endParaRPr lang="en-GB" sz="1100"/>
        </a:p>
      </cdr:txBody>
    </cdr:sp>
  </cdr:relSizeAnchor>
</c:userShapes>
</file>

<file path=xl/drawings/drawing47.xml><?xml version="1.0" encoding="utf-8"?>
<xdr:wsDr xmlns:xdr="http://schemas.openxmlformats.org/drawingml/2006/spreadsheetDrawing" xmlns:a="http://schemas.openxmlformats.org/drawingml/2006/main">
  <xdr:twoCellAnchor>
    <xdr:from>
      <xdr:col>6</xdr:col>
      <xdr:colOff>57150</xdr:colOff>
      <xdr:row>9</xdr:row>
      <xdr:rowOff>166688</xdr:rowOff>
    </xdr:from>
    <xdr:to>
      <xdr:col>12</xdr:col>
      <xdr:colOff>57150</xdr:colOff>
      <xdr:row>23</xdr:row>
      <xdr:rowOff>114300</xdr:rowOff>
    </xdr:to>
    <xdr:graphicFrame macro="">
      <xdr:nvGraphicFramePr>
        <xdr:cNvPr id="2" name="Diagram 1">
          <a:extLst>
            <a:ext uri="{FF2B5EF4-FFF2-40B4-BE49-F238E27FC236}">
              <a16:creationId xmlns:a16="http://schemas.microsoft.com/office/drawing/2014/main" id="{0D1CA707-792E-4357-8677-C27076F161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66675</xdr:colOff>
      <xdr:row>24</xdr:row>
      <xdr:rowOff>161925</xdr:rowOff>
    </xdr:from>
    <xdr:to>
      <xdr:col>12</xdr:col>
      <xdr:colOff>66675</xdr:colOff>
      <xdr:row>38</xdr:row>
      <xdr:rowOff>109537</xdr:rowOff>
    </xdr:to>
    <xdr:graphicFrame macro="">
      <xdr:nvGraphicFramePr>
        <xdr:cNvPr id="4" name="Diagram 3">
          <a:extLst>
            <a:ext uri="{FF2B5EF4-FFF2-40B4-BE49-F238E27FC236}">
              <a16:creationId xmlns:a16="http://schemas.microsoft.com/office/drawing/2014/main" id="{23A2D099-F846-4DAA-9517-B3385138D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0.91406</cdr:x>
      <cdr:y>0.07468</cdr:y>
    </cdr:from>
    <cdr:to>
      <cdr:x>0.97135</cdr:x>
      <cdr:y>0.17668</cdr:y>
    </cdr:to>
    <cdr:sp macro="" textlink="">
      <cdr:nvSpPr>
        <cdr:cNvPr id="2" name="Szövegdoboz 1">
          <a:extLst xmlns:a="http://schemas.openxmlformats.org/drawingml/2006/main">
            <a:ext uri="{FF2B5EF4-FFF2-40B4-BE49-F238E27FC236}">
              <a16:creationId xmlns:a16="http://schemas.microsoft.com/office/drawing/2014/main" id="{66169B13-E784-4153-B60F-6B31AE539911}"/>
            </a:ext>
          </a:extLst>
        </cdr:cNvPr>
        <cdr:cNvSpPr txBox="1"/>
      </cdr:nvSpPr>
      <cdr:spPr>
        <a:xfrm xmlns:a="http://schemas.openxmlformats.org/drawingml/2006/main">
          <a:off x="3343275" y="195262"/>
          <a:ext cx="2095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endParaRPr lang="en-GB" sz="1000"/>
        </a:p>
      </cdr:txBody>
    </cdr:sp>
  </cdr:relSizeAnchor>
  <cdr:relSizeAnchor xmlns:cdr="http://schemas.openxmlformats.org/drawingml/2006/chartDrawing">
    <cdr:from>
      <cdr:x>0.90972</cdr:x>
      <cdr:y>0.38009</cdr:y>
    </cdr:from>
    <cdr:to>
      <cdr:x>0.96701</cdr:x>
      <cdr:y>0.48209</cdr:y>
    </cdr:to>
    <cdr:sp macro="" textlink="">
      <cdr:nvSpPr>
        <cdr:cNvPr id="3" name="Szövegdoboz 1">
          <a:extLst xmlns:a="http://schemas.openxmlformats.org/drawingml/2006/main">
            <a:ext uri="{FF2B5EF4-FFF2-40B4-BE49-F238E27FC236}">
              <a16:creationId xmlns:a16="http://schemas.microsoft.com/office/drawing/2014/main" id="{DDBFA331-DD77-4E5D-B50A-FE797232EA97}"/>
            </a:ext>
          </a:extLst>
        </cdr:cNvPr>
        <cdr:cNvSpPr txBox="1"/>
      </cdr:nvSpPr>
      <cdr:spPr>
        <a:xfrm xmlns:a="http://schemas.openxmlformats.org/drawingml/2006/main">
          <a:off x="3327400" y="993775"/>
          <a:ext cx="209550"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t>
          </a:r>
          <a:endParaRPr lang="en-GB" sz="1000"/>
        </a:p>
      </cdr:txBody>
    </cdr:sp>
  </cdr:relSizeAnchor>
</c:userShapes>
</file>

<file path=xl/drawings/drawing49.xml><?xml version="1.0" encoding="utf-8"?>
<c:userShapes xmlns:c="http://schemas.openxmlformats.org/drawingml/2006/chart">
  <cdr:relSizeAnchor xmlns:cdr="http://schemas.openxmlformats.org/drawingml/2006/chartDrawing">
    <cdr:from>
      <cdr:x>0.91406</cdr:x>
      <cdr:y>0.07468</cdr:y>
    </cdr:from>
    <cdr:to>
      <cdr:x>0.97135</cdr:x>
      <cdr:y>0.17668</cdr:y>
    </cdr:to>
    <cdr:sp macro="" textlink="">
      <cdr:nvSpPr>
        <cdr:cNvPr id="2" name="Szövegdoboz 1">
          <a:extLst xmlns:a="http://schemas.openxmlformats.org/drawingml/2006/main">
            <a:ext uri="{FF2B5EF4-FFF2-40B4-BE49-F238E27FC236}">
              <a16:creationId xmlns:a16="http://schemas.microsoft.com/office/drawing/2014/main" id="{66169B13-E784-4153-B60F-6B31AE539911}"/>
            </a:ext>
          </a:extLst>
        </cdr:cNvPr>
        <cdr:cNvSpPr txBox="1"/>
      </cdr:nvSpPr>
      <cdr:spPr>
        <a:xfrm xmlns:a="http://schemas.openxmlformats.org/drawingml/2006/main">
          <a:off x="3343275" y="195262"/>
          <a:ext cx="2095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t>
          </a:r>
          <a:endParaRPr lang="en-GB" sz="1000"/>
        </a:p>
      </cdr:txBody>
    </cdr:sp>
  </cdr:relSizeAnchor>
  <cdr:relSizeAnchor xmlns:cdr="http://schemas.openxmlformats.org/drawingml/2006/chartDrawing">
    <cdr:from>
      <cdr:x>0.90972</cdr:x>
      <cdr:y>0.38009</cdr:y>
    </cdr:from>
    <cdr:to>
      <cdr:x>0.96701</cdr:x>
      <cdr:y>0.48209</cdr:y>
    </cdr:to>
    <cdr:sp macro="" textlink="">
      <cdr:nvSpPr>
        <cdr:cNvPr id="3" name="Szövegdoboz 1">
          <a:extLst xmlns:a="http://schemas.openxmlformats.org/drawingml/2006/main">
            <a:ext uri="{FF2B5EF4-FFF2-40B4-BE49-F238E27FC236}">
              <a16:creationId xmlns:a16="http://schemas.microsoft.com/office/drawing/2014/main" id="{DDBFA331-DD77-4E5D-B50A-FE797232EA97}"/>
            </a:ext>
          </a:extLst>
        </cdr:cNvPr>
        <cdr:cNvSpPr txBox="1"/>
      </cdr:nvSpPr>
      <cdr:spPr>
        <a:xfrm xmlns:a="http://schemas.openxmlformats.org/drawingml/2006/main">
          <a:off x="3327400" y="993775"/>
          <a:ext cx="209550"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a:t>
          </a:r>
          <a:endParaRPr lang="en-GB" sz="1000"/>
        </a:p>
      </cdr:txBody>
    </cdr:sp>
  </cdr:relSizeAnchor>
</c:userShapes>
</file>

<file path=xl/drawings/drawing5.xml><?xml version="1.0" encoding="utf-8"?>
<c:userShapes xmlns:c="http://schemas.openxmlformats.org/drawingml/2006/chart">
  <cdr:relSizeAnchor xmlns:cdr="http://schemas.openxmlformats.org/drawingml/2006/chartDrawing">
    <cdr:from>
      <cdr:x>0.04582</cdr:x>
      <cdr:y>0</cdr:y>
    </cdr:from>
    <cdr:to>
      <cdr:x>0.28335</cdr:x>
      <cdr:y>0.0517</cdr:y>
    </cdr:to>
    <cdr:sp macro="" textlink="">
      <cdr:nvSpPr>
        <cdr:cNvPr id="2" name="TextBox 1">
          <a:extLst xmlns:a="http://schemas.openxmlformats.org/drawingml/2006/main">
            <a:ext uri="{FF2B5EF4-FFF2-40B4-BE49-F238E27FC236}">
              <a16:creationId xmlns:a16="http://schemas.microsoft.com/office/drawing/2014/main" id="{F86B0474-E9C4-466A-AF6D-DDA9DD5891F0}"/>
            </a:ext>
          </a:extLst>
        </cdr:cNvPr>
        <cdr:cNvSpPr txBox="1"/>
      </cdr:nvSpPr>
      <cdr:spPr>
        <a:xfrm xmlns:a="http://schemas.openxmlformats.org/drawingml/2006/main">
          <a:off x="425824" y="0"/>
          <a:ext cx="2207558"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globális hektár / fő</a:t>
          </a:r>
        </a:p>
      </cdr:txBody>
    </cdr:sp>
  </cdr:relSizeAnchor>
  <cdr:relSizeAnchor xmlns:cdr="http://schemas.openxmlformats.org/drawingml/2006/chartDrawing">
    <cdr:from>
      <cdr:x>0.76247</cdr:x>
      <cdr:y>0</cdr:y>
    </cdr:from>
    <cdr:to>
      <cdr:x>1</cdr:x>
      <cdr:y>0.04616</cdr:y>
    </cdr:to>
    <cdr:sp macro="" textlink="">
      <cdr:nvSpPr>
        <cdr:cNvPr id="3" name="TextBox 1">
          <a:extLst xmlns:a="http://schemas.openxmlformats.org/drawingml/2006/main">
            <a:ext uri="{FF2B5EF4-FFF2-40B4-BE49-F238E27FC236}">
              <a16:creationId xmlns:a16="http://schemas.microsoft.com/office/drawing/2014/main" id="{3DCC1326-52BB-45AC-B034-F0839DD2DB78}"/>
            </a:ext>
          </a:extLst>
        </cdr:cNvPr>
        <cdr:cNvSpPr txBox="1"/>
      </cdr:nvSpPr>
      <cdr:spPr>
        <a:xfrm xmlns:a="http://schemas.openxmlformats.org/drawingml/2006/main">
          <a:off x="7091644" y="0"/>
          <a:ext cx="2209238" cy="2798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globális hektár / fő</a:t>
          </a:r>
        </a:p>
      </cdr:txBody>
    </cdr:sp>
  </cdr:relSizeAnchor>
</c:userShapes>
</file>

<file path=xl/drawings/drawing50.xml><?xml version="1.0" encoding="utf-8"?>
<xdr:wsDr xmlns:xdr="http://schemas.openxmlformats.org/drawingml/2006/spreadsheetDrawing" xmlns:a="http://schemas.openxmlformats.org/drawingml/2006/main">
  <xdr:twoCellAnchor>
    <xdr:from>
      <xdr:col>5</xdr:col>
      <xdr:colOff>123825</xdr:colOff>
      <xdr:row>10</xdr:row>
      <xdr:rowOff>47624</xdr:rowOff>
    </xdr:from>
    <xdr:to>
      <xdr:col>9</xdr:col>
      <xdr:colOff>495300</xdr:colOff>
      <xdr:row>24</xdr:row>
      <xdr:rowOff>114299</xdr:rowOff>
    </xdr:to>
    <xdr:graphicFrame macro="">
      <xdr:nvGraphicFramePr>
        <xdr:cNvPr id="2" name="Diagram 1">
          <a:extLst>
            <a:ext uri="{FF2B5EF4-FFF2-40B4-BE49-F238E27FC236}">
              <a16:creationId xmlns:a16="http://schemas.microsoft.com/office/drawing/2014/main" id="{9E51BACA-2FD5-4121-9A76-EECFFDDA92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200025</xdr:colOff>
      <xdr:row>25</xdr:row>
      <xdr:rowOff>85725</xdr:rowOff>
    </xdr:from>
    <xdr:to>
      <xdr:col>9</xdr:col>
      <xdr:colOff>571500</xdr:colOff>
      <xdr:row>39</xdr:row>
      <xdr:rowOff>152400</xdr:rowOff>
    </xdr:to>
    <xdr:graphicFrame macro="">
      <xdr:nvGraphicFramePr>
        <xdr:cNvPr id="4" name="Diagram 3">
          <a:extLst>
            <a:ext uri="{FF2B5EF4-FFF2-40B4-BE49-F238E27FC236}">
              <a16:creationId xmlns:a16="http://schemas.microsoft.com/office/drawing/2014/main" id="{A3FBD8E3-51E1-47C7-8B76-7F1BFD3391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7</xdr:col>
      <xdr:colOff>14287</xdr:colOff>
      <xdr:row>9</xdr:row>
      <xdr:rowOff>190499</xdr:rowOff>
    </xdr:from>
    <xdr:to>
      <xdr:col>14</xdr:col>
      <xdr:colOff>342900</xdr:colOff>
      <xdr:row>24</xdr:row>
      <xdr:rowOff>123824</xdr:rowOff>
    </xdr:to>
    <xdr:graphicFrame macro="">
      <xdr:nvGraphicFramePr>
        <xdr:cNvPr id="2" name="Diagram 1">
          <a:extLst>
            <a:ext uri="{FF2B5EF4-FFF2-40B4-BE49-F238E27FC236}">
              <a16:creationId xmlns:a16="http://schemas.microsoft.com/office/drawing/2014/main" id="{268CF44B-143F-41C9-BE69-7539CF997B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590550</xdr:colOff>
      <xdr:row>25</xdr:row>
      <xdr:rowOff>76200</xdr:rowOff>
    </xdr:from>
    <xdr:to>
      <xdr:col>14</xdr:col>
      <xdr:colOff>309563</xdr:colOff>
      <xdr:row>40</xdr:row>
      <xdr:rowOff>9525</xdr:rowOff>
    </xdr:to>
    <xdr:graphicFrame macro="">
      <xdr:nvGraphicFramePr>
        <xdr:cNvPr id="4" name="Diagram 3">
          <a:extLst>
            <a:ext uri="{FF2B5EF4-FFF2-40B4-BE49-F238E27FC236}">
              <a16:creationId xmlns:a16="http://schemas.microsoft.com/office/drawing/2014/main" id="{A393B0C7-C561-432D-B795-ECC78B2C9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4</xdr:col>
      <xdr:colOff>66675</xdr:colOff>
      <xdr:row>10</xdr:row>
      <xdr:rowOff>76199</xdr:rowOff>
    </xdr:from>
    <xdr:to>
      <xdr:col>8</xdr:col>
      <xdr:colOff>38100</xdr:colOff>
      <xdr:row>24</xdr:row>
      <xdr:rowOff>109536</xdr:rowOff>
    </xdr:to>
    <xdr:graphicFrame macro="">
      <xdr:nvGraphicFramePr>
        <xdr:cNvPr id="2" name="Diagram 1">
          <a:extLst>
            <a:ext uri="{FF2B5EF4-FFF2-40B4-BE49-F238E27FC236}">
              <a16:creationId xmlns:a16="http://schemas.microsoft.com/office/drawing/2014/main" id="{A82B0983-65D2-4EC4-A24F-5289E82D7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xdr:colOff>
      <xdr:row>25</xdr:row>
      <xdr:rowOff>157161</xdr:rowOff>
    </xdr:from>
    <xdr:to>
      <xdr:col>7</xdr:col>
      <xdr:colOff>581025</xdr:colOff>
      <xdr:row>40</xdr:row>
      <xdr:rowOff>28574</xdr:rowOff>
    </xdr:to>
    <xdr:graphicFrame macro="">
      <xdr:nvGraphicFramePr>
        <xdr:cNvPr id="3" name="Diagram 2">
          <a:extLst>
            <a:ext uri="{FF2B5EF4-FFF2-40B4-BE49-F238E27FC236}">
              <a16:creationId xmlns:a16="http://schemas.microsoft.com/office/drawing/2014/main" id="{17EC6E81-B4F3-4866-A66D-5F39DFFA6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4</xdr:col>
      <xdr:colOff>533400</xdr:colOff>
      <xdr:row>7</xdr:row>
      <xdr:rowOff>128587</xdr:rowOff>
    </xdr:from>
    <xdr:to>
      <xdr:col>12</xdr:col>
      <xdr:colOff>228600</xdr:colOff>
      <xdr:row>22</xdr:row>
      <xdr:rowOff>14287</xdr:rowOff>
    </xdr:to>
    <xdr:graphicFrame macro="">
      <xdr:nvGraphicFramePr>
        <xdr:cNvPr id="2" name="Diagram 1">
          <a:extLst>
            <a:ext uri="{FF2B5EF4-FFF2-40B4-BE49-F238E27FC236}">
              <a16:creationId xmlns:a16="http://schemas.microsoft.com/office/drawing/2014/main" id="{0AF1FEC1-ECEE-4429-ADD6-8CE86C95F0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514350</xdr:colOff>
      <xdr:row>22</xdr:row>
      <xdr:rowOff>123825</xdr:rowOff>
    </xdr:from>
    <xdr:to>
      <xdr:col>12</xdr:col>
      <xdr:colOff>209550</xdr:colOff>
      <xdr:row>37</xdr:row>
      <xdr:rowOff>9525</xdr:rowOff>
    </xdr:to>
    <xdr:graphicFrame macro="">
      <xdr:nvGraphicFramePr>
        <xdr:cNvPr id="3" name="Diagram 2">
          <a:extLst>
            <a:ext uri="{FF2B5EF4-FFF2-40B4-BE49-F238E27FC236}">
              <a16:creationId xmlns:a16="http://schemas.microsoft.com/office/drawing/2014/main" id="{554F6403-A533-4314-8C74-77A20D3949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4</xdr:col>
      <xdr:colOff>785007</xdr:colOff>
      <xdr:row>6</xdr:row>
      <xdr:rowOff>126079</xdr:rowOff>
    </xdr:from>
    <xdr:to>
      <xdr:col>8</xdr:col>
      <xdr:colOff>336057</xdr:colOff>
      <xdr:row>21</xdr:row>
      <xdr:rowOff>11779</xdr:rowOff>
    </xdr:to>
    <xdr:grpSp>
      <xdr:nvGrpSpPr>
        <xdr:cNvPr id="2" name="Group 3">
          <a:extLst>
            <a:ext uri="{FF2B5EF4-FFF2-40B4-BE49-F238E27FC236}">
              <a16:creationId xmlns:a16="http://schemas.microsoft.com/office/drawing/2014/main" id="{14D7377D-1F0A-4DA5-97F0-802F48E47548}"/>
            </a:ext>
          </a:extLst>
        </xdr:cNvPr>
        <xdr:cNvGrpSpPr/>
      </xdr:nvGrpSpPr>
      <xdr:grpSpPr>
        <a:xfrm>
          <a:off x="5424242" y="1269079"/>
          <a:ext cx="4526462" cy="2743200"/>
          <a:chOff x="4496006" y="1310492"/>
          <a:chExt cx="4574744" cy="2743200"/>
        </a:xfrm>
      </xdr:grpSpPr>
      <xdr:graphicFrame macro="">
        <xdr:nvGraphicFramePr>
          <xdr:cNvPr id="3" name="Chart 1">
            <a:extLst>
              <a:ext uri="{FF2B5EF4-FFF2-40B4-BE49-F238E27FC236}">
                <a16:creationId xmlns:a16="http://schemas.microsoft.com/office/drawing/2014/main" id="{152C87FC-DFEB-4677-92BF-A59BF1BCD840}"/>
              </a:ext>
            </a:extLst>
          </xdr:cNvPr>
          <xdr:cNvGraphicFramePr>
            <a:graphicFrameLocks/>
          </xdr:cNvGraphicFramePr>
        </xdr:nvGraphicFramePr>
        <xdr:xfrm>
          <a:off x="4496006" y="1310492"/>
          <a:ext cx="4574744" cy="27432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2">
            <a:extLst>
              <a:ext uri="{FF2B5EF4-FFF2-40B4-BE49-F238E27FC236}">
                <a16:creationId xmlns:a16="http://schemas.microsoft.com/office/drawing/2014/main" id="{D54EF321-1537-4CD9-A930-509285B7644B}"/>
              </a:ext>
            </a:extLst>
          </xdr:cNvPr>
          <xdr:cNvSpPr txBox="1"/>
        </xdr:nvSpPr>
        <xdr:spPr>
          <a:xfrm>
            <a:off x="7747161" y="1364894"/>
            <a:ext cx="1068457" cy="231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100"/>
              <a:t>milliárd forint</a:t>
            </a:r>
          </a:p>
        </xdr:txBody>
      </xdr:sp>
    </xdr:grpSp>
    <xdr:clientData/>
  </xdr:twoCellAnchor>
  <xdr:twoCellAnchor>
    <xdr:from>
      <xdr:col>4</xdr:col>
      <xdr:colOff>694765</xdr:colOff>
      <xdr:row>22</xdr:row>
      <xdr:rowOff>170330</xdr:rowOff>
    </xdr:from>
    <xdr:to>
      <xdr:col>8</xdr:col>
      <xdr:colOff>235047</xdr:colOff>
      <xdr:row>37</xdr:row>
      <xdr:rowOff>56030</xdr:rowOff>
    </xdr:to>
    <xdr:grpSp>
      <xdr:nvGrpSpPr>
        <xdr:cNvPr id="5" name="Group 4">
          <a:extLst>
            <a:ext uri="{FF2B5EF4-FFF2-40B4-BE49-F238E27FC236}">
              <a16:creationId xmlns:a16="http://schemas.microsoft.com/office/drawing/2014/main" id="{3C277BE2-32EF-462D-8A4F-B03581C3F201}"/>
            </a:ext>
          </a:extLst>
        </xdr:cNvPr>
        <xdr:cNvGrpSpPr/>
      </xdr:nvGrpSpPr>
      <xdr:grpSpPr>
        <a:xfrm>
          <a:off x="5334000" y="4361330"/>
          <a:ext cx="4515694" cy="2743200"/>
          <a:chOff x="-447773" y="4448140"/>
          <a:chExt cx="4574744" cy="2743200"/>
        </a:xfrm>
      </xdr:grpSpPr>
      <xdr:graphicFrame macro="">
        <xdr:nvGraphicFramePr>
          <xdr:cNvPr id="6" name="Chart 5">
            <a:extLst>
              <a:ext uri="{FF2B5EF4-FFF2-40B4-BE49-F238E27FC236}">
                <a16:creationId xmlns:a16="http://schemas.microsoft.com/office/drawing/2014/main" id="{FBE4821B-09DA-42ED-BD7D-BC10077AFFC1}"/>
              </a:ext>
            </a:extLst>
          </xdr:cNvPr>
          <xdr:cNvGraphicFramePr>
            <a:graphicFrameLocks/>
          </xdr:cNvGraphicFramePr>
        </xdr:nvGraphicFramePr>
        <xdr:xfrm>
          <a:off x="-447773" y="4448140"/>
          <a:ext cx="4574744" cy="27432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6">
            <a:extLst>
              <a:ext uri="{FF2B5EF4-FFF2-40B4-BE49-F238E27FC236}">
                <a16:creationId xmlns:a16="http://schemas.microsoft.com/office/drawing/2014/main" id="{46CF357F-8736-456A-96F6-0A121350AB29}"/>
              </a:ext>
            </a:extLst>
          </xdr:cNvPr>
          <xdr:cNvSpPr txBox="1"/>
        </xdr:nvSpPr>
        <xdr:spPr>
          <a:xfrm>
            <a:off x="2640632" y="4512067"/>
            <a:ext cx="1068456" cy="231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100"/>
              <a:t>billion forint</a:t>
            </a:r>
          </a:p>
        </xdr:txBody>
      </xdr:sp>
    </xdr:grpSp>
    <xdr:clientData/>
  </xdr:twoCellAnchor>
</xdr:wsDr>
</file>

<file path=xl/drawings/drawing55.xml><?xml version="1.0" encoding="utf-8"?>
<c:userShapes xmlns:c="http://schemas.openxmlformats.org/drawingml/2006/chart">
  <cdr:relSizeAnchor xmlns:cdr="http://schemas.openxmlformats.org/drawingml/2006/chartDrawing">
    <cdr:from>
      <cdr:x>0.05889</cdr:x>
      <cdr:y>0.02285</cdr:y>
    </cdr:from>
    <cdr:to>
      <cdr:x>0.38297</cdr:x>
      <cdr:y>0.10739</cdr:y>
    </cdr:to>
    <cdr:sp macro="" textlink="">
      <cdr:nvSpPr>
        <cdr:cNvPr id="2" name="TextBox 1">
          <a:extLst xmlns:a="http://schemas.openxmlformats.org/drawingml/2006/main">
            <a:ext uri="{FF2B5EF4-FFF2-40B4-BE49-F238E27FC236}">
              <a16:creationId xmlns:a16="http://schemas.microsoft.com/office/drawing/2014/main" id="{62395D52-1D50-453B-939C-4EB40EB978FA}"/>
            </a:ext>
          </a:extLst>
        </cdr:cNvPr>
        <cdr:cNvSpPr txBox="1"/>
      </cdr:nvSpPr>
      <cdr:spPr>
        <a:xfrm xmlns:a="http://schemas.openxmlformats.org/drawingml/2006/main">
          <a:off x="269417" y="62687"/>
          <a:ext cx="1482587" cy="2319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50"/>
            <a:t>milliárd forint</a:t>
          </a:r>
        </a:p>
      </cdr:txBody>
    </cdr:sp>
  </cdr:relSizeAnchor>
</c:userShapes>
</file>

<file path=xl/drawings/drawing56.xml><?xml version="1.0" encoding="utf-8"?>
<c:userShapes xmlns:c="http://schemas.openxmlformats.org/drawingml/2006/chart">
  <cdr:relSizeAnchor xmlns:cdr="http://schemas.openxmlformats.org/drawingml/2006/chartDrawing">
    <cdr:from>
      <cdr:x>0.05889</cdr:x>
      <cdr:y>0.02285</cdr:y>
    </cdr:from>
    <cdr:to>
      <cdr:x>0.38297</cdr:x>
      <cdr:y>0.10739</cdr:y>
    </cdr:to>
    <cdr:sp macro="" textlink="">
      <cdr:nvSpPr>
        <cdr:cNvPr id="2" name="TextBox 1">
          <a:extLst xmlns:a="http://schemas.openxmlformats.org/drawingml/2006/main">
            <a:ext uri="{FF2B5EF4-FFF2-40B4-BE49-F238E27FC236}">
              <a16:creationId xmlns:a16="http://schemas.microsoft.com/office/drawing/2014/main" id="{62395D52-1D50-453B-939C-4EB40EB978FA}"/>
            </a:ext>
          </a:extLst>
        </cdr:cNvPr>
        <cdr:cNvSpPr txBox="1"/>
      </cdr:nvSpPr>
      <cdr:spPr>
        <a:xfrm xmlns:a="http://schemas.openxmlformats.org/drawingml/2006/main">
          <a:off x="269417" y="62687"/>
          <a:ext cx="1482587" cy="2319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50"/>
            <a:t>billion forint</a:t>
          </a:r>
        </a:p>
      </cdr:txBody>
    </cdr:sp>
  </cdr:relSizeAnchor>
</c:userShapes>
</file>

<file path=xl/drawings/drawing57.xml><?xml version="1.0" encoding="utf-8"?>
<xdr:wsDr xmlns:xdr="http://schemas.openxmlformats.org/drawingml/2006/spreadsheetDrawing" xmlns:a="http://schemas.openxmlformats.org/drawingml/2006/main">
  <xdr:twoCellAnchor>
    <xdr:from>
      <xdr:col>8</xdr:col>
      <xdr:colOff>8844</xdr:colOff>
      <xdr:row>5</xdr:row>
      <xdr:rowOff>165326</xdr:rowOff>
    </xdr:from>
    <xdr:to>
      <xdr:col>16</xdr:col>
      <xdr:colOff>231322</xdr:colOff>
      <xdr:row>22</xdr:row>
      <xdr:rowOff>122464</xdr:rowOff>
    </xdr:to>
    <xdr:graphicFrame macro="">
      <xdr:nvGraphicFramePr>
        <xdr:cNvPr id="2" name="Chart 1">
          <a:extLst>
            <a:ext uri="{FF2B5EF4-FFF2-40B4-BE49-F238E27FC236}">
              <a16:creationId xmlns:a16="http://schemas.microsoft.com/office/drawing/2014/main" id="{02962A48-D724-4BC3-B2B1-DE2A1DB53A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100691</xdr:colOff>
      <xdr:row>24</xdr:row>
      <xdr:rowOff>157843</xdr:rowOff>
    </xdr:from>
    <xdr:to>
      <xdr:col>16</xdr:col>
      <xdr:colOff>449035</xdr:colOff>
      <xdr:row>40</xdr:row>
      <xdr:rowOff>136071</xdr:rowOff>
    </xdr:to>
    <xdr:graphicFrame macro="">
      <xdr:nvGraphicFramePr>
        <xdr:cNvPr id="3" name="Chart 3">
          <a:extLst>
            <a:ext uri="{FF2B5EF4-FFF2-40B4-BE49-F238E27FC236}">
              <a16:creationId xmlns:a16="http://schemas.microsoft.com/office/drawing/2014/main" id="{F3233B75-654B-493E-BA14-428BEDDEF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0.03848</cdr:x>
      <cdr:y>0.02404</cdr:y>
    </cdr:from>
    <cdr:to>
      <cdr:x>0.15392</cdr:x>
      <cdr:y>0.10951</cdr:y>
    </cdr:to>
    <cdr:sp macro="" textlink="">
      <cdr:nvSpPr>
        <cdr:cNvPr id="2" name="TextBox 1">
          <a:extLst xmlns:a="http://schemas.openxmlformats.org/drawingml/2006/main">
            <a:ext uri="{FF2B5EF4-FFF2-40B4-BE49-F238E27FC236}">
              <a16:creationId xmlns:a16="http://schemas.microsoft.com/office/drawing/2014/main" id="{914E9F47-7ED0-4346-BA5B-E4AC5EE5B447}"/>
            </a:ext>
          </a:extLst>
        </cdr:cNvPr>
        <cdr:cNvSpPr txBox="1"/>
      </cdr:nvSpPr>
      <cdr:spPr>
        <a:xfrm xmlns:a="http://schemas.openxmlformats.org/drawingml/2006/main">
          <a:off x="175846" y="65942"/>
          <a:ext cx="527538" cy="2344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p>
      </cdr:txBody>
    </cdr:sp>
  </cdr:relSizeAnchor>
  <cdr:relSizeAnchor xmlns:cdr="http://schemas.openxmlformats.org/drawingml/2006/chartDrawing">
    <cdr:from>
      <cdr:x>0.89899</cdr:x>
      <cdr:y>0.02653</cdr:y>
    </cdr:from>
    <cdr:to>
      <cdr:x>0.96176</cdr:x>
      <cdr:y>0.112</cdr:y>
    </cdr:to>
    <cdr:sp macro="" textlink="">
      <cdr:nvSpPr>
        <cdr:cNvPr id="3" name="TextBox 1">
          <a:extLst xmlns:a="http://schemas.openxmlformats.org/drawingml/2006/main">
            <a:ext uri="{FF2B5EF4-FFF2-40B4-BE49-F238E27FC236}">
              <a16:creationId xmlns:a16="http://schemas.microsoft.com/office/drawing/2014/main" id="{C067149D-1F51-4FAC-807C-B9C0242A1A63}"/>
            </a:ext>
          </a:extLst>
        </cdr:cNvPr>
        <cdr:cNvSpPr txBox="1"/>
      </cdr:nvSpPr>
      <cdr:spPr>
        <a:xfrm xmlns:a="http://schemas.openxmlformats.org/drawingml/2006/main">
          <a:off x="4108206" y="72782"/>
          <a:ext cx="286850" cy="2344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p>
      </cdr:txBody>
    </cdr:sp>
  </cdr:relSizeAnchor>
</c:userShapes>
</file>

<file path=xl/drawings/drawing59.xml><?xml version="1.0" encoding="utf-8"?>
<c:userShapes xmlns:c="http://schemas.openxmlformats.org/drawingml/2006/chart">
  <cdr:relSizeAnchor xmlns:cdr="http://schemas.openxmlformats.org/drawingml/2006/chartDrawing">
    <cdr:from>
      <cdr:x>0.03848</cdr:x>
      <cdr:y>0.02404</cdr:y>
    </cdr:from>
    <cdr:to>
      <cdr:x>0.15392</cdr:x>
      <cdr:y>0.10951</cdr:y>
    </cdr:to>
    <cdr:sp macro="" textlink="">
      <cdr:nvSpPr>
        <cdr:cNvPr id="2" name="TextBox 1">
          <a:extLst xmlns:a="http://schemas.openxmlformats.org/drawingml/2006/main">
            <a:ext uri="{FF2B5EF4-FFF2-40B4-BE49-F238E27FC236}">
              <a16:creationId xmlns:a16="http://schemas.microsoft.com/office/drawing/2014/main" id="{914E9F47-7ED0-4346-BA5B-E4AC5EE5B447}"/>
            </a:ext>
          </a:extLst>
        </cdr:cNvPr>
        <cdr:cNvSpPr txBox="1"/>
      </cdr:nvSpPr>
      <cdr:spPr>
        <a:xfrm xmlns:a="http://schemas.openxmlformats.org/drawingml/2006/main">
          <a:off x="175846" y="65942"/>
          <a:ext cx="527538" cy="2344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a:t>
          </a:r>
        </a:p>
      </cdr:txBody>
    </cdr:sp>
  </cdr:relSizeAnchor>
  <cdr:relSizeAnchor xmlns:cdr="http://schemas.openxmlformats.org/drawingml/2006/chartDrawing">
    <cdr:from>
      <cdr:x>0.89899</cdr:x>
      <cdr:y>0.02653</cdr:y>
    </cdr:from>
    <cdr:to>
      <cdr:x>0.96176</cdr:x>
      <cdr:y>0.112</cdr:y>
    </cdr:to>
    <cdr:sp macro="" textlink="">
      <cdr:nvSpPr>
        <cdr:cNvPr id="3" name="TextBox 1">
          <a:extLst xmlns:a="http://schemas.openxmlformats.org/drawingml/2006/main">
            <a:ext uri="{FF2B5EF4-FFF2-40B4-BE49-F238E27FC236}">
              <a16:creationId xmlns:a16="http://schemas.microsoft.com/office/drawing/2014/main" id="{C067149D-1F51-4FAC-807C-B9C0242A1A63}"/>
            </a:ext>
          </a:extLst>
        </cdr:cNvPr>
        <cdr:cNvSpPr txBox="1"/>
      </cdr:nvSpPr>
      <cdr:spPr>
        <a:xfrm xmlns:a="http://schemas.openxmlformats.org/drawingml/2006/main">
          <a:off x="4108206" y="72782"/>
          <a:ext cx="286850" cy="2344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a:t>
          </a:r>
        </a:p>
      </cdr:txBody>
    </cdr:sp>
  </cdr:relSizeAnchor>
</c:userShapes>
</file>

<file path=xl/drawings/drawing6.xml><?xml version="1.0" encoding="utf-8"?>
<c:userShapes xmlns:c="http://schemas.openxmlformats.org/drawingml/2006/chart">
  <cdr:relSizeAnchor xmlns:cdr="http://schemas.openxmlformats.org/drawingml/2006/chartDrawing">
    <cdr:from>
      <cdr:x>0.04582</cdr:x>
      <cdr:y>0</cdr:y>
    </cdr:from>
    <cdr:to>
      <cdr:x>0.31577</cdr:x>
      <cdr:y>0.0517</cdr:y>
    </cdr:to>
    <cdr:sp macro="" textlink="">
      <cdr:nvSpPr>
        <cdr:cNvPr id="2" name="TextBox 1">
          <a:extLst xmlns:a="http://schemas.openxmlformats.org/drawingml/2006/main">
            <a:ext uri="{FF2B5EF4-FFF2-40B4-BE49-F238E27FC236}">
              <a16:creationId xmlns:a16="http://schemas.microsoft.com/office/drawing/2014/main" id="{F86B0474-E9C4-466A-AF6D-DDA9DD5891F0}"/>
            </a:ext>
          </a:extLst>
        </cdr:cNvPr>
        <cdr:cNvSpPr txBox="1"/>
      </cdr:nvSpPr>
      <cdr:spPr>
        <a:xfrm xmlns:a="http://schemas.openxmlformats.org/drawingml/2006/main">
          <a:off x="426025" y="0"/>
          <a:ext cx="2509916" cy="3130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global</a:t>
          </a:r>
          <a:r>
            <a:rPr lang="hu-HU" sz="1600" baseline="0"/>
            <a:t> hectare</a:t>
          </a:r>
          <a:r>
            <a:rPr lang="hu-HU" sz="1600"/>
            <a:t> / per</a:t>
          </a:r>
          <a:r>
            <a:rPr lang="hu-HU" sz="1600" baseline="0"/>
            <a:t> capita</a:t>
          </a:r>
          <a:endParaRPr lang="hu-HU" sz="1600"/>
        </a:p>
      </cdr:txBody>
    </cdr:sp>
  </cdr:relSizeAnchor>
  <cdr:relSizeAnchor xmlns:cdr="http://schemas.openxmlformats.org/drawingml/2006/chartDrawing">
    <cdr:from>
      <cdr:x>0.73005</cdr:x>
      <cdr:y>0</cdr:y>
    </cdr:from>
    <cdr:to>
      <cdr:x>1</cdr:x>
      <cdr:y>0.0517</cdr:y>
    </cdr:to>
    <cdr:sp macro="" textlink="">
      <cdr:nvSpPr>
        <cdr:cNvPr id="4" name="TextBox 1">
          <a:extLst xmlns:a="http://schemas.openxmlformats.org/drawingml/2006/main">
            <a:ext uri="{FF2B5EF4-FFF2-40B4-BE49-F238E27FC236}">
              <a16:creationId xmlns:a16="http://schemas.microsoft.com/office/drawing/2014/main" id="{74216030-7B41-4427-952F-87CFF49DD754}"/>
            </a:ext>
          </a:extLst>
        </cdr:cNvPr>
        <cdr:cNvSpPr txBox="1"/>
      </cdr:nvSpPr>
      <cdr:spPr>
        <a:xfrm xmlns:a="http://schemas.openxmlformats.org/drawingml/2006/main">
          <a:off x="6787882" y="0"/>
          <a:ext cx="2509916" cy="3130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global</a:t>
          </a:r>
          <a:r>
            <a:rPr lang="hu-HU" sz="1600" baseline="0"/>
            <a:t> hectare</a:t>
          </a:r>
          <a:r>
            <a:rPr lang="hu-HU" sz="1600"/>
            <a:t> / per</a:t>
          </a:r>
          <a:r>
            <a:rPr lang="hu-HU" sz="1600" baseline="0"/>
            <a:t> capita</a:t>
          </a:r>
          <a:endParaRPr lang="hu-HU" sz="1600"/>
        </a:p>
      </cdr:txBody>
    </cdr:sp>
  </cdr:relSizeAnchor>
</c:userShapes>
</file>

<file path=xl/drawings/drawing60.xml><?xml version="1.0" encoding="utf-8"?>
<xdr:wsDr xmlns:xdr="http://schemas.openxmlformats.org/drawingml/2006/spreadsheetDrawing" xmlns:a="http://schemas.openxmlformats.org/drawingml/2006/main">
  <xdr:twoCellAnchor editAs="absolute">
    <xdr:from>
      <xdr:col>21</xdr:col>
      <xdr:colOff>436416</xdr:colOff>
      <xdr:row>7</xdr:row>
      <xdr:rowOff>346171</xdr:rowOff>
    </xdr:from>
    <xdr:to>
      <xdr:col>31</xdr:col>
      <xdr:colOff>256128</xdr:colOff>
      <xdr:row>14</xdr:row>
      <xdr:rowOff>81178</xdr:rowOff>
    </xdr:to>
    <xdr:graphicFrame macro="">
      <xdr:nvGraphicFramePr>
        <xdr:cNvPr id="2" name="Chart 1">
          <a:extLst>
            <a:ext uri="{FF2B5EF4-FFF2-40B4-BE49-F238E27FC236}">
              <a16:creationId xmlns:a16="http://schemas.microsoft.com/office/drawing/2014/main" id="{81EE3C26-6914-40C7-832C-633B18267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21</xdr:col>
      <xdr:colOff>595312</xdr:colOff>
      <xdr:row>16</xdr:row>
      <xdr:rowOff>130969</xdr:rowOff>
    </xdr:from>
    <xdr:to>
      <xdr:col>31</xdr:col>
      <xdr:colOff>389624</xdr:colOff>
      <xdr:row>45</xdr:row>
      <xdr:rowOff>6469</xdr:rowOff>
    </xdr:to>
    <xdr:graphicFrame macro="">
      <xdr:nvGraphicFramePr>
        <xdr:cNvPr id="3" name="Chart 2">
          <a:extLst>
            <a:ext uri="{FF2B5EF4-FFF2-40B4-BE49-F238E27FC236}">
              <a16:creationId xmlns:a16="http://schemas.microsoft.com/office/drawing/2014/main" id="{5FB1A054-2279-4D37-9F2E-D229BAFCFE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0.67122</cdr:x>
      <cdr:y>0.25397</cdr:y>
    </cdr:from>
    <cdr:to>
      <cdr:x>0.89327</cdr:x>
      <cdr:y>0.42477</cdr:y>
    </cdr:to>
    <cdr:sp macro="" textlink="">
      <cdr:nvSpPr>
        <cdr:cNvPr id="2" name="TextBox 1">
          <a:extLst xmlns:a="http://schemas.openxmlformats.org/drawingml/2006/main">
            <a:ext uri="{FF2B5EF4-FFF2-40B4-BE49-F238E27FC236}">
              <a16:creationId xmlns:a16="http://schemas.microsoft.com/office/drawing/2014/main" id="{722820F5-0BE1-4346-989A-4AE423F054D4}"/>
            </a:ext>
          </a:extLst>
        </cdr:cNvPr>
        <cdr:cNvSpPr txBox="1"/>
      </cdr:nvSpPr>
      <cdr:spPr>
        <a:xfrm xmlns:a="http://schemas.openxmlformats.org/drawingml/2006/main">
          <a:off x="4804209" y="1440787"/>
          <a:ext cx="1589304" cy="968957"/>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err="1">
              <a:solidFill>
                <a:schemeClr val="accent1"/>
              </a:solidFill>
            </a:rPr>
            <a:t>A legalább CC </a:t>
          </a:r>
          <a:r>
            <a:rPr lang="hu-HU" sz="1400" b="1" dirty="0" err="1">
              <a:solidFill>
                <a:schemeClr val="tx2">
                  <a:lumMod val="75000"/>
                  <a:lumOff val="25000"/>
                </a:schemeClr>
              </a:solidFill>
            </a:rPr>
            <a:t>(alul BB)</a:t>
          </a:r>
          <a:r>
            <a:rPr lang="hu-HU" sz="1400" b="1" dirty="0" err="1">
              <a:solidFill>
                <a:schemeClr val="accent1"/>
              </a:solidFill>
            </a:rPr>
            <a:t> besorolású tanúsítványok aránya (jobb skála)</a:t>
          </a:r>
        </a:p>
      </cdr:txBody>
    </cdr:sp>
  </cdr:relSizeAnchor>
  <cdr:relSizeAnchor xmlns:cdr="http://schemas.openxmlformats.org/drawingml/2006/chartDrawing">
    <cdr:from>
      <cdr:x>0.39148</cdr:x>
      <cdr:y>0.05349</cdr:y>
    </cdr:from>
    <cdr:to>
      <cdr:x>0.6592</cdr:x>
      <cdr:y>0.80008</cdr:y>
    </cdr:to>
    <cdr:grpSp>
      <cdr:nvGrpSpPr>
        <cdr:cNvPr id="5" name="Group 4">
          <a:extLst xmlns:a="http://schemas.openxmlformats.org/drawingml/2006/main">
            <a:ext uri="{FF2B5EF4-FFF2-40B4-BE49-F238E27FC236}">
              <a16:creationId xmlns:a16="http://schemas.microsoft.com/office/drawing/2014/main" id="{1271CA69-48AA-4D98-8F8D-60EBAE8258E2}"/>
            </a:ext>
          </a:extLst>
        </cdr:cNvPr>
        <cdr:cNvGrpSpPr/>
      </cdr:nvGrpSpPr>
      <cdr:grpSpPr>
        <a:xfrm xmlns:a="http://schemas.openxmlformats.org/drawingml/2006/main">
          <a:off x="2829148" y="289723"/>
          <a:ext cx="1934759" cy="4043822"/>
          <a:chOff x="2861253" y="292023"/>
          <a:chExt cx="1925929" cy="4076088"/>
        </a:xfrm>
      </cdr:grpSpPr>
      <cdr:cxnSp macro="">
        <cdr:nvCxnSpPr>
          <cdr:cNvPr id="3" name="Straight Connector 2">
            <a:extLst xmlns:a="http://schemas.openxmlformats.org/drawingml/2006/main">
              <a:ext uri="{FF2B5EF4-FFF2-40B4-BE49-F238E27FC236}">
                <a16:creationId xmlns:a16="http://schemas.microsoft.com/office/drawing/2014/main" id="{C7BC8B2F-D99C-4972-93BD-D35B9DD81049}"/>
              </a:ext>
            </a:extLst>
          </cdr:cNvPr>
          <cdr:cNvCxnSpPr/>
        </cdr:nvCxnSpPr>
        <cdr:spPr>
          <a:xfrm xmlns:a="http://schemas.openxmlformats.org/drawingml/2006/main" flipV="1">
            <a:off x="2861253" y="296128"/>
            <a:ext cx="0" cy="4071983"/>
          </a:xfrm>
          <a:prstGeom xmlns:a="http://schemas.openxmlformats.org/drawingml/2006/main" prst="line">
            <a:avLst/>
          </a:prstGeom>
          <a:ln xmlns:a="http://schemas.openxmlformats.org/drawingml/2006/main">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Connector 3">
            <a:extLst xmlns:a="http://schemas.openxmlformats.org/drawingml/2006/main">
              <a:ext uri="{FF2B5EF4-FFF2-40B4-BE49-F238E27FC236}">
                <a16:creationId xmlns:a16="http://schemas.microsoft.com/office/drawing/2014/main" id="{B406664F-6319-447F-B188-06C256A28B85}"/>
              </a:ext>
            </a:extLst>
          </cdr:cNvPr>
          <cdr:cNvCxnSpPr/>
        </cdr:nvCxnSpPr>
        <cdr:spPr>
          <a:xfrm xmlns:a="http://schemas.openxmlformats.org/drawingml/2006/main" flipV="1">
            <a:off x="4787182" y="292023"/>
            <a:ext cx="0" cy="4071983"/>
          </a:xfrm>
          <a:prstGeom xmlns:a="http://schemas.openxmlformats.org/drawingml/2006/main" prst="line">
            <a:avLst/>
          </a:prstGeom>
          <a:ln xmlns:a="http://schemas.openxmlformats.org/drawingml/2006/main">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62.xml><?xml version="1.0" encoding="utf-8"?>
<c:userShapes xmlns:c="http://schemas.openxmlformats.org/drawingml/2006/chart">
  <cdr:relSizeAnchor xmlns:cdr="http://schemas.openxmlformats.org/drawingml/2006/chartDrawing">
    <cdr:from>
      <cdr:x>0.65464</cdr:x>
      <cdr:y>0.23088</cdr:y>
    </cdr:from>
    <cdr:to>
      <cdr:x>0.87669</cdr:x>
      <cdr:y>0.44032</cdr:y>
    </cdr:to>
    <cdr:sp macro="" textlink="">
      <cdr:nvSpPr>
        <cdr:cNvPr id="2" name="TextBox 1">
          <a:extLst xmlns:a="http://schemas.openxmlformats.org/drawingml/2006/main">
            <a:ext uri="{FF2B5EF4-FFF2-40B4-BE49-F238E27FC236}">
              <a16:creationId xmlns:a16="http://schemas.microsoft.com/office/drawing/2014/main" id="{722820F5-0BE1-4346-989A-4AE423F054D4}"/>
            </a:ext>
          </a:extLst>
        </cdr:cNvPr>
        <cdr:cNvSpPr txBox="1"/>
      </cdr:nvSpPr>
      <cdr:spPr>
        <a:xfrm xmlns:a="http://schemas.openxmlformats.org/drawingml/2006/main">
          <a:off x="4702046" y="1309815"/>
          <a:ext cx="1594903" cy="1188164"/>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err="1">
              <a:solidFill>
                <a:schemeClr val="accent1"/>
              </a:solidFill>
            </a:rPr>
            <a:t>Share of certificates with a rating of at least CC </a:t>
          </a:r>
          <a:r>
            <a:rPr lang="hu-HU" sz="1400" b="1" dirty="0" err="1">
              <a:solidFill>
                <a:schemeClr val="tx2">
                  <a:lumMod val="75000"/>
                  <a:lumOff val="25000"/>
                </a:schemeClr>
              </a:solidFill>
            </a:rPr>
            <a:t>(BB at below) </a:t>
          </a:r>
          <a:r>
            <a:rPr lang="hu-HU" sz="1400" b="1" dirty="0" err="1">
              <a:solidFill>
                <a:schemeClr val="accent1"/>
              </a:solidFill>
            </a:rPr>
            <a:t>(right hand scale)</a:t>
          </a:r>
        </a:p>
      </cdr:txBody>
    </cdr:sp>
  </cdr:relSizeAnchor>
  <cdr:relSizeAnchor xmlns:cdr="http://schemas.openxmlformats.org/drawingml/2006/chartDrawing">
    <cdr:from>
      <cdr:x>0.39148</cdr:x>
      <cdr:y>0.05349</cdr:y>
    </cdr:from>
    <cdr:to>
      <cdr:x>0.6592</cdr:x>
      <cdr:y>0.80008</cdr:y>
    </cdr:to>
    <cdr:grpSp>
      <cdr:nvGrpSpPr>
        <cdr:cNvPr id="5" name="Group 4">
          <a:extLst xmlns:a="http://schemas.openxmlformats.org/drawingml/2006/main">
            <a:ext uri="{FF2B5EF4-FFF2-40B4-BE49-F238E27FC236}">
              <a16:creationId xmlns:a16="http://schemas.microsoft.com/office/drawing/2014/main" id="{1271CA69-48AA-4D98-8F8D-60EBAE8258E2}"/>
            </a:ext>
          </a:extLst>
        </cdr:cNvPr>
        <cdr:cNvGrpSpPr/>
      </cdr:nvGrpSpPr>
      <cdr:grpSpPr>
        <a:xfrm xmlns:a="http://schemas.openxmlformats.org/drawingml/2006/main">
          <a:off x="2819204" y="288846"/>
          <a:ext cx="1927959" cy="4031586"/>
          <a:chOff x="2861253" y="292023"/>
          <a:chExt cx="1925929" cy="4076088"/>
        </a:xfrm>
      </cdr:grpSpPr>
      <cdr:cxnSp macro="">
        <cdr:nvCxnSpPr>
          <cdr:cNvPr id="3" name="Straight Connector 2">
            <a:extLst xmlns:a="http://schemas.openxmlformats.org/drawingml/2006/main">
              <a:ext uri="{FF2B5EF4-FFF2-40B4-BE49-F238E27FC236}">
                <a16:creationId xmlns:a16="http://schemas.microsoft.com/office/drawing/2014/main" id="{C7BC8B2F-D99C-4972-93BD-D35B9DD81049}"/>
              </a:ext>
            </a:extLst>
          </cdr:cNvPr>
          <cdr:cNvCxnSpPr/>
        </cdr:nvCxnSpPr>
        <cdr:spPr>
          <a:xfrm xmlns:a="http://schemas.openxmlformats.org/drawingml/2006/main" flipV="1">
            <a:off x="2861253" y="296128"/>
            <a:ext cx="0" cy="4071983"/>
          </a:xfrm>
          <a:prstGeom xmlns:a="http://schemas.openxmlformats.org/drawingml/2006/main" prst="line">
            <a:avLst/>
          </a:prstGeom>
          <a:ln xmlns:a="http://schemas.openxmlformats.org/drawingml/2006/main">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Connector 3">
            <a:extLst xmlns:a="http://schemas.openxmlformats.org/drawingml/2006/main">
              <a:ext uri="{FF2B5EF4-FFF2-40B4-BE49-F238E27FC236}">
                <a16:creationId xmlns:a16="http://schemas.microsoft.com/office/drawing/2014/main" id="{B406664F-6319-447F-B188-06C256A28B85}"/>
              </a:ext>
            </a:extLst>
          </cdr:cNvPr>
          <cdr:cNvCxnSpPr/>
        </cdr:nvCxnSpPr>
        <cdr:spPr>
          <a:xfrm xmlns:a="http://schemas.openxmlformats.org/drawingml/2006/main" flipV="1">
            <a:off x="4787182" y="292023"/>
            <a:ext cx="0" cy="4071983"/>
          </a:xfrm>
          <a:prstGeom xmlns:a="http://schemas.openxmlformats.org/drawingml/2006/main" prst="line">
            <a:avLst/>
          </a:prstGeom>
          <a:ln xmlns:a="http://schemas.openxmlformats.org/drawingml/2006/main">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63.xml><?xml version="1.0" encoding="utf-8"?>
<xdr:wsDr xmlns:xdr="http://schemas.openxmlformats.org/drawingml/2006/spreadsheetDrawing" xmlns:a="http://schemas.openxmlformats.org/drawingml/2006/main">
  <xdr:twoCellAnchor editAs="absolute">
    <xdr:from>
      <xdr:col>13</xdr:col>
      <xdr:colOff>535516</xdr:colOff>
      <xdr:row>3</xdr:row>
      <xdr:rowOff>131497</xdr:rowOff>
    </xdr:from>
    <xdr:to>
      <xdr:col>24</xdr:col>
      <xdr:colOff>317394</xdr:colOff>
      <xdr:row>33</xdr:row>
      <xdr:rowOff>171978</xdr:rowOff>
    </xdr:to>
    <xdr:graphicFrame macro="">
      <xdr:nvGraphicFramePr>
        <xdr:cNvPr id="2" name="Chart 1">
          <a:extLst>
            <a:ext uri="{FF2B5EF4-FFF2-40B4-BE49-F238E27FC236}">
              <a16:creationId xmlns:a16="http://schemas.microsoft.com/office/drawing/2014/main" id="{078E2951-CF2F-4C9A-AF6B-7340C8281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751417</xdr:colOff>
      <xdr:row>35</xdr:row>
      <xdr:rowOff>39687</xdr:rowOff>
    </xdr:from>
    <xdr:to>
      <xdr:col>24</xdr:col>
      <xdr:colOff>523770</xdr:colOff>
      <xdr:row>65</xdr:row>
      <xdr:rowOff>80168</xdr:rowOff>
    </xdr:to>
    <xdr:graphicFrame macro="">
      <xdr:nvGraphicFramePr>
        <xdr:cNvPr id="3" name="Chart 2">
          <a:extLst>
            <a:ext uri="{FF2B5EF4-FFF2-40B4-BE49-F238E27FC236}">
              <a16:creationId xmlns:a16="http://schemas.microsoft.com/office/drawing/2014/main" id="{069E569C-D17A-466C-ABC1-881F93124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absolute">
    <xdr:from>
      <xdr:col>10</xdr:col>
      <xdr:colOff>547687</xdr:colOff>
      <xdr:row>5</xdr:row>
      <xdr:rowOff>24870</xdr:rowOff>
    </xdr:from>
    <xdr:to>
      <xdr:col>18</xdr:col>
      <xdr:colOff>19208</xdr:colOff>
      <xdr:row>19</xdr:row>
      <xdr:rowOff>80287</xdr:rowOff>
    </xdr:to>
    <xdr:graphicFrame macro="">
      <xdr:nvGraphicFramePr>
        <xdr:cNvPr id="2" name="Chart 1">
          <a:extLst>
            <a:ext uri="{FF2B5EF4-FFF2-40B4-BE49-F238E27FC236}">
              <a16:creationId xmlns:a16="http://schemas.microsoft.com/office/drawing/2014/main" id="{760F4199-3440-422E-A821-EFB7275C5E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341313</xdr:colOff>
      <xdr:row>22</xdr:row>
      <xdr:rowOff>23813</xdr:rowOff>
    </xdr:from>
    <xdr:to>
      <xdr:col>17</xdr:col>
      <xdr:colOff>431959</xdr:colOff>
      <xdr:row>49</xdr:row>
      <xdr:rowOff>5146</xdr:rowOff>
    </xdr:to>
    <xdr:graphicFrame macro="">
      <xdr:nvGraphicFramePr>
        <xdr:cNvPr id="3" name="Chart 2">
          <a:extLst>
            <a:ext uri="{FF2B5EF4-FFF2-40B4-BE49-F238E27FC236}">
              <a16:creationId xmlns:a16="http://schemas.microsoft.com/office/drawing/2014/main" id="{8CE8694A-3617-42B6-91E9-364629A1CA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10</xdr:col>
      <xdr:colOff>250077</xdr:colOff>
      <xdr:row>3</xdr:row>
      <xdr:rowOff>78378</xdr:rowOff>
    </xdr:from>
    <xdr:to>
      <xdr:col>20</xdr:col>
      <xdr:colOff>293440</xdr:colOff>
      <xdr:row>21</xdr:row>
      <xdr:rowOff>67587</xdr:rowOff>
    </xdr:to>
    <xdr:graphicFrame macro="">
      <xdr:nvGraphicFramePr>
        <xdr:cNvPr id="2" name="Chart 1">
          <a:extLst>
            <a:ext uri="{FF2B5EF4-FFF2-40B4-BE49-F238E27FC236}">
              <a16:creationId xmlns:a16="http://schemas.microsoft.com/office/drawing/2014/main" id="{46ECAB6E-6E39-4DC4-BC02-637F46D4D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314326</xdr:colOff>
      <xdr:row>22</xdr:row>
      <xdr:rowOff>139700</xdr:rowOff>
    </xdr:from>
    <xdr:to>
      <xdr:col>20</xdr:col>
      <xdr:colOff>367214</xdr:colOff>
      <xdr:row>50</xdr:row>
      <xdr:rowOff>184471</xdr:rowOff>
    </xdr:to>
    <xdr:graphicFrame macro="">
      <xdr:nvGraphicFramePr>
        <xdr:cNvPr id="3" name="Chart 2">
          <a:extLst>
            <a:ext uri="{FF2B5EF4-FFF2-40B4-BE49-F238E27FC236}">
              <a16:creationId xmlns:a16="http://schemas.microsoft.com/office/drawing/2014/main" id="{988E4FD1-D710-4753-A7D5-43F59E2A88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2</xdr:col>
      <xdr:colOff>0</xdr:colOff>
      <xdr:row>22</xdr:row>
      <xdr:rowOff>157768</xdr:rowOff>
    </xdr:from>
    <xdr:to>
      <xdr:col>16</xdr:col>
      <xdr:colOff>12700</xdr:colOff>
      <xdr:row>37</xdr:row>
      <xdr:rowOff>100853</xdr:rowOff>
    </xdr:to>
    <xdr:sp macro="" textlink="">
      <xdr:nvSpPr>
        <xdr:cNvPr id="48" name="Rectangle: Rounded Corners 1">
          <a:extLst>
            <a:ext uri="{FF2B5EF4-FFF2-40B4-BE49-F238E27FC236}">
              <a16:creationId xmlns:a16="http://schemas.microsoft.com/office/drawing/2014/main" id="{977E9B6D-F378-4F60-BBC1-2325307D1ABB}"/>
            </a:ext>
          </a:extLst>
        </xdr:cNvPr>
        <xdr:cNvSpPr/>
      </xdr:nvSpPr>
      <xdr:spPr>
        <a:xfrm>
          <a:off x="609600" y="3929668"/>
          <a:ext cx="8547100" cy="2800585"/>
        </a:xfrm>
        <a:prstGeom prst="roundRect">
          <a:avLst/>
        </a:prstGeom>
        <a:solidFill>
          <a:schemeClr val="accent6">
            <a:lumMod val="60000"/>
            <a:lumOff val="4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342900">
            <a:defRPr/>
          </a:pPr>
          <a:endParaRPr lang="hu-HU">
            <a:solidFill>
              <a:prstClr val="white"/>
            </a:solidFill>
          </a:endParaRPr>
        </a:p>
      </xdr:txBody>
    </xdr:sp>
    <xdr:clientData/>
  </xdr:twoCellAnchor>
  <xdr:twoCellAnchor>
    <xdr:from>
      <xdr:col>7</xdr:col>
      <xdr:colOff>416160</xdr:colOff>
      <xdr:row>25</xdr:row>
      <xdr:rowOff>48173</xdr:rowOff>
    </xdr:from>
    <xdr:to>
      <xdr:col>10</xdr:col>
      <xdr:colOff>207360</xdr:colOff>
      <xdr:row>36</xdr:row>
      <xdr:rowOff>112673</xdr:rowOff>
    </xdr:to>
    <xdr:sp macro="" textlink="">
      <xdr:nvSpPr>
        <xdr:cNvPr id="49" name="Téglalap: lekerekített 5">
          <a:extLst>
            <a:ext uri="{FF2B5EF4-FFF2-40B4-BE49-F238E27FC236}">
              <a16:creationId xmlns:a16="http://schemas.microsoft.com/office/drawing/2014/main" id="{A4BC7D31-F739-4048-8791-F7CBE0EE9E5D}"/>
            </a:ext>
          </a:extLst>
        </xdr:cNvPr>
        <xdr:cNvSpPr/>
      </xdr:nvSpPr>
      <xdr:spPr>
        <a:xfrm>
          <a:off x="4073760" y="4391573"/>
          <a:ext cx="1620000" cy="2160000"/>
        </a:xfrm>
        <a:prstGeom prst="roundRect">
          <a:avLst/>
        </a:prstGeom>
        <a:solidFill>
          <a:schemeClr val="bg1"/>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8580" tIns="34290" rIns="68580" bIns="3429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a:endParaRPr lang="hu-HU" sz="1800">
            <a:solidFill>
              <a:schemeClr val="accent6">
                <a:lumMod val="75000"/>
              </a:schemeClr>
            </a:solidFill>
          </a:endParaRPr>
        </a:p>
        <a:p>
          <a:pPr lvl="0" algn="ctr"/>
          <a:endParaRPr lang="hu-HU" sz="1800" b="1">
            <a:solidFill>
              <a:schemeClr val="accent6">
                <a:lumMod val="75000"/>
              </a:schemeClr>
            </a:solidFill>
          </a:endParaRPr>
        </a:p>
        <a:p>
          <a:pPr lvl="0" algn="ctr"/>
          <a:endParaRPr lang="hu-HU" sz="1800" b="1">
            <a:solidFill>
              <a:schemeClr val="accent6">
                <a:lumMod val="75000"/>
              </a:schemeClr>
            </a:solidFill>
          </a:endParaRPr>
        </a:p>
        <a:p>
          <a:pPr lvl="0" algn="ctr"/>
          <a:r>
            <a:rPr lang="hu-HU" sz="1800" b="1">
              <a:solidFill>
                <a:schemeClr val="accent6">
                  <a:lumMod val="75000"/>
                </a:schemeClr>
              </a:solidFill>
            </a:rPr>
            <a:t>m</a:t>
          </a:r>
          <a:r>
            <a:rPr lang="en-US" sz="1800" b="1">
              <a:solidFill>
                <a:schemeClr val="accent6">
                  <a:lumMod val="75000"/>
                </a:schemeClr>
              </a:solidFill>
            </a:rPr>
            <a:t>ax</a:t>
          </a:r>
          <a:r>
            <a:rPr lang="hu-HU" sz="1800" b="1">
              <a:solidFill>
                <a:schemeClr val="accent6">
                  <a:lumMod val="75000"/>
                </a:schemeClr>
              </a:solidFill>
            </a:rPr>
            <a:t>.</a:t>
          </a:r>
          <a:r>
            <a:rPr lang="en-US" sz="1800" b="1">
              <a:solidFill>
                <a:schemeClr val="accent6">
                  <a:lumMod val="75000"/>
                </a:schemeClr>
              </a:solidFill>
            </a:rPr>
            <a:t> </a:t>
          </a:r>
          <a:r>
            <a:rPr lang="hu-HU" sz="1800" b="1">
              <a:solidFill>
                <a:schemeClr val="accent6">
                  <a:lumMod val="75000"/>
                </a:schemeClr>
              </a:solidFill>
            </a:rPr>
            <a:t>8</a:t>
          </a:r>
          <a:r>
            <a:rPr lang="en-US" sz="1800" b="1">
              <a:solidFill>
                <a:schemeClr val="accent6">
                  <a:lumMod val="75000"/>
                </a:schemeClr>
              </a:solidFill>
            </a:rPr>
            <a:t>0 kWh/m</a:t>
          </a:r>
          <a:r>
            <a:rPr lang="en-US" sz="1800" b="1" baseline="30000">
              <a:solidFill>
                <a:schemeClr val="accent6">
                  <a:lumMod val="75000"/>
                </a:schemeClr>
              </a:solidFill>
            </a:rPr>
            <a:t>2</a:t>
          </a:r>
          <a:r>
            <a:rPr lang="en-US" sz="1800" b="1">
              <a:solidFill>
                <a:schemeClr val="accent6">
                  <a:lumMod val="75000"/>
                </a:schemeClr>
              </a:solidFill>
            </a:rPr>
            <a:t>/</a:t>
          </a:r>
          <a:r>
            <a:rPr lang="hu-HU" sz="1800" b="1">
              <a:solidFill>
                <a:schemeClr val="accent6">
                  <a:lumMod val="75000"/>
                </a:schemeClr>
              </a:solidFill>
            </a:rPr>
            <a:t>év</a:t>
          </a:r>
          <a:r>
            <a:rPr lang="en-US" sz="1800" b="1">
              <a:solidFill>
                <a:schemeClr val="accent6">
                  <a:lumMod val="75000"/>
                </a:schemeClr>
              </a:solidFill>
            </a:rPr>
            <a:t> prim</a:t>
          </a:r>
          <a:r>
            <a:rPr lang="hu-HU" sz="1800" b="1">
              <a:solidFill>
                <a:schemeClr val="accent6">
                  <a:lumMod val="75000"/>
                </a:schemeClr>
              </a:solidFill>
            </a:rPr>
            <a:t>er energiaigény</a:t>
          </a:r>
          <a:r>
            <a:rPr lang="en-US" sz="1800" b="1">
              <a:solidFill>
                <a:schemeClr val="accent6">
                  <a:lumMod val="75000"/>
                </a:schemeClr>
              </a:solidFill>
            </a:rPr>
            <a:t> </a:t>
          </a:r>
          <a:endParaRPr lang="en-GB" sz="1800" b="1" baseline="30000">
            <a:solidFill>
              <a:schemeClr val="accent6">
                <a:lumMod val="75000"/>
              </a:schemeClr>
            </a:solidFill>
          </a:endParaRPr>
        </a:p>
      </xdr:txBody>
    </xdr:sp>
    <xdr:clientData/>
  </xdr:twoCellAnchor>
  <xdr:twoCellAnchor>
    <xdr:from>
      <xdr:col>2</xdr:col>
      <xdr:colOff>118292</xdr:colOff>
      <xdr:row>25</xdr:row>
      <xdr:rowOff>48175</xdr:rowOff>
    </xdr:from>
    <xdr:to>
      <xdr:col>4</xdr:col>
      <xdr:colOff>519092</xdr:colOff>
      <xdr:row>36</xdr:row>
      <xdr:rowOff>112675</xdr:rowOff>
    </xdr:to>
    <xdr:sp macro="" textlink="">
      <xdr:nvSpPr>
        <xdr:cNvPr id="50" name="Téglalap: lekerekített 24">
          <a:extLst>
            <a:ext uri="{FF2B5EF4-FFF2-40B4-BE49-F238E27FC236}">
              <a16:creationId xmlns:a16="http://schemas.microsoft.com/office/drawing/2014/main" id="{CDAE693D-C982-408D-BACC-DC821B807203}"/>
            </a:ext>
          </a:extLst>
        </xdr:cNvPr>
        <xdr:cNvSpPr/>
      </xdr:nvSpPr>
      <xdr:spPr>
        <a:xfrm>
          <a:off x="727892" y="4391575"/>
          <a:ext cx="1620000" cy="2160000"/>
        </a:xfrm>
        <a:prstGeom prst="roundRect">
          <a:avLst/>
        </a:prstGeom>
        <a:solidFill>
          <a:schemeClr val="bg1"/>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8580" tIns="34290" rIns="68580" bIns="3429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defRPr/>
          </a:pPr>
          <a:endParaRPr lang="hu-HU" sz="1800" b="1">
            <a:solidFill>
              <a:schemeClr val="accent6">
                <a:lumMod val="75000"/>
              </a:schemeClr>
            </a:solidFill>
          </a:endParaRPr>
        </a:p>
        <a:p>
          <a:pPr algn="ctr">
            <a:defRPr/>
          </a:pPr>
          <a:endParaRPr lang="hu-HU" sz="1800" b="1">
            <a:solidFill>
              <a:schemeClr val="accent6">
                <a:lumMod val="75000"/>
              </a:schemeClr>
            </a:solidFill>
          </a:endParaRPr>
        </a:p>
        <a:p>
          <a:pPr algn="ctr">
            <a:defRPr/>
          </a:pPr>
          <a:endParaRPr lang="hu-HU" sz="1800" b="1">
            <a:solidFill>
              <a:schemeClr val="accent6">
                <a:lumMod val="75000"/>
              </a:schemeClr>
            </a:solidFill>
          </a:endParaRPr>
        </a:p>
        <a:p>
          <a:pPr algn="ctr">
            <a:defRPr/>
          </a:pPr>
          <a:r>
            <a:rPr lang="hu-HU" sz="1800" b="1">
              <a:solidFill>
                <a:schemeClr val="accent6">
                  <a:lumMod val="75000"/>
                </a:schemeClr>
              </a:solidFill>
            </a:rPr>
            <a:t>újlakás-vásárlás vagy építés</a:t>
          </a:r>
          <a:endParaRPr lang="en-AU" sz="1800" b="1">
            <a:solidFill>
              <a:schemeClr val="accent6">
                <a:lumMod val="75000"/>
              </a:schemeClr>
            </a:solidFill>
          </a:endParaRPr>
        </a:p>
      </xdr:txBody>
    </xdr:sp>
    <xdr:clientData/>
  </xdr:twoCellAnchor>
  <xdr:twoCellAnchor>
    <xdr:from>
      <xdr:col>4</xdr:col>
      <xdr:colOff>573926</xdr:colOff>
      <xdr:row>25</xdr:row>
      <xdr:rowOff>48174</xdr:rowOff>
    </xdr:from>
    <xdr:to>
      <xdr:col>7</xdr:col>
      <xdr:colOff>365126</xdr:colOff>
      <xdr:row>36</xdr:row>
      <xdr:rowOff>112674</xdr:rowOff>
    </xdr:to>
    <xdr:sp macro="" textlink="">
      <xdr:nvSpPr>
        <xdr:cNvPr id="51" name="Téglalap: lekerekített 25">
          <a:extLst>
            <a:ext uri="{FF2B5EF4-FFF2-40B4-BE49-F238E27FC236}">
              <a16:creationId xmlns:a16="http://schemas.microsoft.com/office/drawing/2014/main" id="{BF623938-4448-49F2-8196-A3A7E47E9A22}"/>
            </a:ext>
          </a:extLst>
        </xdr:cNvPr>
        <xdr:cNvSpPr/>
      </xdr:nvSpPr>
      <xdr:spPr>
        <a:xfrm>
          <a:off x="2402726" y="4391574"/>
          <a:ext cx="1620000" cy="2160000"/>
        </a:xfrm>
        <a:prstGeom prst="roundRect">
          <a:avLst/>
        </a:prstGeom>
        <a:solidFill>
          <a:schemeClr val="bg1"/>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8580" tIns="34290" rIns="68580" bIns="3429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800" b="1">
            <a:solidFill>
              <a:schemeClr val="accent6">
                <a:lumMod val="75000"/>
              </a:schemeClr>
            </a:solidFill>
          </a:endParaRPr>
        </a:p>
        <a:p>
          <a:pPr algn="ctr"/>
          <a:endParaRPr lang="hu-HU" sz="1800" b="1">
            <a:solidFill>
              <a:schemeClr val="accent6">
                <a:lumMod val="75000"/>
              </a:schemeClr>
            </a:solidFill>
          </a:endParaRPr>
        </a:p>
        <a:p>
          <a:pPr algn="ctr"/>
          <a:endParaRPr lang="hu-HU" sz="1800" b="1">
            <a:solidFill>
              <a:schemeClr val="accent6">
                <a:lumMod val="75000"/>
              </a:schemeClr>
            </a:solidFill>
          </a:endParaRPr>
        </a:p>
        <a:p>
          <a:pPr algn="ctr"/>
          <a:r>
            <a:rPr lang="hu-HU" sz="1800" b="1">
              <a:solidFill>
                <a:schemeClr val="accent6">
                  <a:lumMod val="75000"/>
                </a:schemeClr>
              </a:solidFill>
            </a:rPr>
            <a:t>min. BB energetikai besorolás</a:t>
          </a:r>
          <a:endParaRPr lang="en-AU" sz="1800" b="1">
            <a:solidFill>
              <a:schemeClr val="accent6">
                <a:lumMod val="75000"/>
              </a:schemeClr>
            </a:solidFill>
          </a:endParaRPr>
        </a:p>
      </xdr:txBody>
    </xdr:sp>
    <xdr:clientData/>
  </xdr:twoCellAnchor>
  <xdr:twoCellAnchor>
    <xdr:from>
      <xdr:col>3</xdr:col>
      <xdr:colOff>504654</xdr:colOff>
      <xdr:row>23</xdr:row>
      <xdr:rowOff>998</xdr:rowOff>
    </xdr:from>
    <xdr:to>
      <xdr:col>14</xdr:col>
      <xdr:colOff>117647</xdr:colOff>
      <xdr:row>24</xdr:row>
      <xdr:rowOff>179830</xdr:rowOff>
    </xdr:to>
    <xdr:sp macro="" textlink="">
      <xdr:nvSpPr>
        <xdr:cNvPr id="52" name="TextBox 28">
          <a:extLst>
            <a:ext uri="{FF2B5EF4-FFF2-40B4-BE49-F238E27FC236}">
              <a16:creationId xmlns:a16="http://schemas.microsoft.com/office/drawing/2014/main" id="{42EB2532-35AB-4BBB-BE97-B4B6DCB22F58}"/>
            </a:ext>
          </a:extLst>
        </xdr:cNvPr>
        <xdr:cNvSpPr txBox="1"/>
      </xdr:nvSpPr>
      <xdr:spPr>
        <a:xfrm>
          <a:off x="1723854" y="3963398"/>
          <a:ext cx="6318593"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342900">
            <a:defRPr/>
          </a:pPr>
          <a:r>
            <a:rPr lang="hu-HU" b="1" cap="all">
              <a:solidFill>
                <a:schemeClr val="accent6">
                  <a:lumMod val="50000"/>
                </a:schemeClr>
              </a:solidFill>
            </a:rPr>
            <a:t>Az NHP zöld otthon hitel jellemzői</a:t>
          </a:r>
          <a:endParaRPr lang="en-AU" b="1" cap="all">
            <a:solidFill>
              <a:schemeClr val="accent6">
                <a:lumMod val="50000"/>
              </a:schemeClr>
            </a:solidFill>
          </a:endParaRPr>
        </a:p>
      </xdr:txBody>
    </xdr:sp>
    <xdr:clientData/>
  </xdr:twoCellAnchor>
  <xdr:twoCellAnchor editAs="oneCell">
    <xdr:from>
      <xdr:col>5</xdr:col>
      <xdr:colOff>485119</xdr:colOff>
      <xdr:row>25</xdr:row>
      <xdr:rowOff>117964</xdr:rowOff>
    </xdr:from>
    <xdr:to>
      <xdr:col>6</xdr:col>
      <xdr:colOff>550519</xdr:colOff>
      <xdr:row>29</xdr:row>
      <xdr:rowOff>30964</xdr:rowOff>
    </xdr:to>
    <xdr:pic>
      <xdr:nvPicPr>
        <xdr:cNvPr id="53" name="Picture 6">
          <a:extLst>
            <a:ext uri="{FF2B5EF4-FFF2-40B4-BE49-F238E27FC236}">
              <a16:creationId xmlns:a16="http://schemas.microsoft.com/office/drawing/2014/main" id="{54486571-6EB2-4B40-8298-924EF6B0854A}"/>
            </a:ext>
          </a:extLst>
        </xdr:cNvPr>
        <xdr:cNvPicPr>
          <a:picLocks/>
        </xdr:cNvPicPr>
      </xdr:nvPicPr>
      <xdr:blipFill>
        <a:blip xmlns:r="http://schemas.openxmlformats.org/officeDocument/2006/relationships" r:embed="rId1">
          <a:duotone>
            <a:schemeClr val="accent6">
              <a:shade val="45000"/>
              <a:satMod val="135000"/>
            </a:schemeClr>
            <a:prstClr val="white"/>
          </a:duotone>
          <a:extLst>
            <a:ext uri="{BEBA8EAE-BF5A-486C-A8C5-ECC9F3942E4B}">
              <a14:imgProps xmlns:a14="http://schemas.microsoft.com/office/drawing/2010/main">
                <a14:imgLayer r:embed="rId2">
                  <a14:imgEffect>
                    <a14:saturation sat="400000"/>
                  </a14:imgEffect>
                </a14:imgLayer>
              </a14:imgProps>
            </a:ext>
          </a:extLst>
        </a:blip>
        <a:stretch>
          <a:fillRect/>
        </a:stretch>
      </xdr:blipFill>
      <xdr:spPr>
        <a:xfrm>
          <a:off x="2923519" y="4461364"/>
          <a:ext cx="675000" cy="675000"/>
        </a:xfrm>
        <a:prstGeom prst="rect">
          <a:avLst/>
        </a:prstGeom>
      </xdr:spPr>
    </xdr:pic>
    <xdr:clientData/>
  </xdr:twoCellAnchor>
  <xdr:twoCellAnchor editAs="oneCell">
    <xdr:from>
      <xdr:col>3</xdr:col>
      <xdr:colOff>16185</xdr:colOff>
      <xdr:row>25</xdr:row>
      <xdr:rowOff>113736</xdr:rowOff>
    </xdr:from>
    <xdr:to>
      <xdr:col>4</xdr:col>
      <xdr:colOff>23471</xdr:colOff>
      <xdr:row>29</xdr:row>
      <xdr:rowOff>26736</xdr:rowOff>
    </xdr:to>
    <xdr:pic>
      <xdr:nvPicPr>
        <xdr:cNvPr id="54" name="Picture 7">
          <a:extLst>
            <a:ext uri="{FF2B5EF4-FFF2-40B4-BE49-F238E27FC236}">
              <a16:creationId xmlns:a16="http://schemas.microsoft.com/office/drawing/2014/main" id="{E39E8CEA-8926-4037-981E-8E409F4C43B3}"/>
            </a:ext>
          </a:extLst>
        </xdr:cNvPr>
        <xdr:cNvPicPr>
          <a:picLocks noChangeAspect="1"/>
        </xdr:cNvPicPr>
      </xdr:nvPicPr>
      <xdr:blipFill>
        <a:blip xmlns:r="http://schemas.openxmlformats.org/officeDocument/2006/relationships" r:embed="rId3">
          <a:duotone>
            <a:schemeClr val="accent6">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colorTemperature colorTemp="11500"/>
                  </a14:imgEffect>
                  <a14:imgEffect>
                    <a14:saturation sat="400000"/>
                  </a14:imgEffect>
                  <a14:imgEffect>
                    <a14:brightnessContrast bright="4000" contrast="-11000"/>
                  </a14:imgEffect>
                </a14:imgLayer>
              </a14:imgProps>
            </a:ext>
          </a:extLst>
        </a:blip>
        <a:stretch>
          <a:fillRect/>
        </a:stretch>
      </xdr:blipFill>
      <xdr:spPr>
        <a:xfrm>
          <a:off x="1235385" y="4457136"/>
          <a:ext cx="616886" cy="675000"/>
        </a:xfrm>
        <a:prstGeom prst="rect">
          <a:avLst/>
        </a:prstGeom>
      </xdr:spPr>
    </xdr:pic>
    <xdr:clientData/>
  </xdr:twoCellAnchor>
  <xdr:twoCellAnchor>
    <xdr:from>
      <xdr:col>10</xdr:col>
      <xdr:colOff>282574</xdr:colOff>
      <xdr:row>25</xdr:row>
      <xdr:rowOff>61359</xdr:rowOff>
    </xdr:from>
    <xdr:to>
      <xdr:col>13</xdr:col>
      <xdr:colOff>73774</xdr:colOff>
      <xdr:row>36</xdr:row>
      <xdr:rowOff>125859</xdr:rowOff>
    </xdr:to>
    <xdr:sp macro="" textlink="">
      <xdr:nvSpPr>
        <xdr:cNvPr id="55" name="Téglalap: lekerekített 5">
          <a:extLst>
            <a:ext uri="{FF2B5EF4-FFF2-40B4-BE49-F238E27FC236}">
              <a16:creationId xmlns:a16="http://schemas.microsoft.com/office/drawing/2014/main" id="{ABD7322F-4620-4993-99EC-C76B3D2663D4}"/>
            </a:ext>
          </a:extLst>
        </xdr:cNvPr>
        <xdr:cNvSpPr/>
      </xdr:nvSpPr>
      <xdr:spPr>
        <a:xfrm>
          <a:off x="5768974" y="4404759"/>
          <a:ext cx="1620000" cy="2160000"/>
        </a:xfrm>
        <a:prstGeom prst="roundRect">
          <a:avLst/>
        </a:prstGeom>
        <a:solidFill>
          <a:schemeClr val="bg1"/>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8580" tIns="34290" rIns="68580" bIns="3429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a:endParaRPr lang="en-AU" sz="1800">
            <a:solidFill>
              <a:schemeClr val="accent6">
                <a:lumMod val="75000"/>
              </a:schemeClr>
            </a:solidFill>
          </a:endParaRPr>
        </a:p>
        <a:p>
          <a:pPr lvl="0" algn="ctr"/>
          <a:endParaRPr lang="en-AU" sz="1800">
            <a:solidFill>
              <a:schemeClr val="accent6">
                <a:lumMod val="75000"/>
              </a:schemeClr>
            </a:solidFill>
          </a:endParaRPr>
        </a:p>
        <a:p>
          <a:pPr lvl="0" algn="ctr"/>
          <a:endParaRPr lang="hu-HU" sz="1800" b="1">
            <a:solidFill>
              <a:schemeClr val="accent6">
                <a:lumMod val="75000"/>
              </a:schemeClr>
            </a:solidFill>
          </a:endParaRPr>
        </a:p>
        <a:p>
          <a:pPr lvl="0" algn="ctr"/>
          <a:r>
            <a:rPr lang="hu-HU" sz="1800" b="1">
              <a:solidFill>
                <a:schemeClr val="accent6">
                  <a:lumMod val="75000"/>
                </a:schemeClr>
              </a:solidFill>
            </a:rPr>
            <a:t>max. 70 millió forint hitelösszeg</a:t>
          </a:r>
          <a:endParaRPr lang="en-AU" sz="1800" b="1">
            <a:solidFill>
              <a:schemeClr val="accent6">
                <a:lumMod val="75000"/>
              </a:schemeClr>
            </a:solidFill>
          </a:endParaRPr>
        </a:p>
      </xdr:txBody>
    </xdr:sp>
    <xdr:clientData/>
  </xdr:twoCellAnchor>
  <xdr:twoCellAnchor editAs="oneCell">
    <xdr:from>
      <xdr:col>8</xdr:col>
      <xdr:colOff>303148</xdr:colOff>
      <xdr:row>25</xdr:row>
      <xdr:rowOff>112438</xdr:rowOff>
    </xdr:from>
    <xdr:to>
      <xdr:col>9</xdr:col>
      <xdr:colOff>395548</xdr:colOff>
      <xdr:row>29</xdr:row>
      <xdr:rowOff>52438</xdr:rowOff>
    </xdr:to>
    <xdr:pic>
      <xdr:nvPicPr>
        <xdr:cNvPr id="56" name="Picture 9">
          <a:extLst>
            <a:ext uri="{FF2B5EF4-FFF2-40B4-BE49-F238E27FC236}">
              <a16:creationId xmlns:a16="http://schemas.microsoft.com/office/drawing/2014/main" id="{91E383C4-03D9-46F0-A24E-D8BA87F932D6}"/>
            </a:ext>
          </a:extLst>
        </xdr:cNvPr>
        <xdr:cNvPicPr>
          <a:picLocks/>
        </xdr:cNvPicPr>
      </xdr:nvPicPr>
      <xdr:blipFill>
        <a:blip xmlns:r="http://schemas.openxmlformats.org/officeDocument/2006/relationships" r:embed="rId5">
          <a:duotone>
            <a:schemeClr val="accent6">
              <a:shade val="45000"/>
              <a:satMod val="135000"/>
            </a:schemeClr>
            <a:prstClr val="white"/>
          </a:duotone>
          <a:extLst>
            <a:ext uri="{BEBA8EAE-BF5A-486C-A8C5-ECC9F3942E4B}">
              <a14:imgProps xmlns:a14="http://schemas.microsoft.com/office/drawing/2010/main">
                <a14:imgLayer r:embed="rId6">
                  <a14:imgEffect>
                    <a14:saturation sat="400000"/>
                  </a14:imgEffect>
                </a14:imgLayer>
              </a14:imgProps>
            </a:ext>
          </a:extLst>
        </a:blip>
        <a:stretch>
          <a:fillRect/>
        </a:stretch>
      </xdr:blipFill>
      <xdr:spPr>
        <a:xfrm>
          <a:off x="4570348" y="4455838"/>
          <a:ext cx="702000" cy="702000"/>
        </a:xfrm>
        <a:prstGeom prst="rect">
          <a:avLst/>
        </a:prstGeom>
      </xdr:spPr>
    </xdr:pic>
    <xdr:clientData/>
  </xdr:twoCellAnchor>
  <xdr:twoCellAnchor editAs="oneCell">
    <xdr:from>
      <xdr:col>11</xdr:col>
      <xdr:colOff>145474</xdr:colOff>
      <xdr:row>25</xdr:row>
      <xdr:rowOff>113453</xdr:rowOff>
    </xdr:from>
    <xdr:to>
      <xdr:col>12</xdr:col>
      <xdr:colOff>210874</xdr:colOff>
      <xdr:row>29</xdr:row>
      <xdr:rowOff>26453</xdr:rowOff>
    </xdr:to>
    <xdr:pic>
      <xdr:nvPicPr>
        <xdr:cNvPr id="57" name="Kép 11">
          <a:extLst>
            <a:ext uri="{FF2B5EF4-FFF2-40B4-BE49-F238E27FC236}">
              <a16:creationId xmlns:a16="http://schemas.microsoft.com/office/drawing/2014/main" id="{7FCFED7A-E4AD-4F1F-9330-EFC4DB831B11}"/>
            </a:ext>
          </a:extLst>
        </xdr:cNvPr>
        <xdr:cNvPicPr>
          <a:picLocks noChangeAspect="1"/>
        </xdr:cNvPicPr>
      </xdr:nvPicPr>
      <xdr:blipFill>
        <a:blip xmlns:r="http://schemas.openxmlformats.org/officeDocument/2006/relationships" r:embed="rId7" cstate="print">
          <a:duotone>
            <a:schemeClr val="accent6">
              <a:shade val="45000"/>
              <a:satMod val="135000"/>
            </a:schemeClr>
            <a:prstClr val="white"/>
          </a:duotone>
          <a:extLst>
            <a:ext uri="{BEBA8EAE-BF5A-486C-A8C5-ECC9F3942E4B}">
              <a14:imgProps xmlns:a14="http://schemas.microsoft.com/office/drawing/2010/main">
                <a14:imgLayer r:embed="rId8">
                  <a14:imgEffect>
                    <a14:saturation sat="66000"/>
                  </a14:imgEffect>
                </a14:imgLayer>
              </a14:imgProps>
            </a:ext>
            <a:ext uri="{28A0092B-C50C-407E-A947-70E740481C1C}">
              <a14:useLocalDpi xmlns:a14="http://schemas.microsoft.com/office/drawing/2010/main" val="0"/>
            </a:ext>
          </a:extLst>
        </a:blip>
        <a:stretch>
          <a:fillRect/>
        </a:stretch>
      </xdr:blipFill>
      <xdr:spPr>
        <a:xfrm>
          <a:off x="6241474" y="4456853"/>
          <a:ext cx="675000" cy="675000"/>
        </a:xfrm>
        <a:prstGeom prst="rect">
          <a:avLst/>
        </a:prstGeom>
      </xdr:spPr>
    </xdr:pic>
    <xdr:clientData/>
  </xdr:twoCellAnchor>
  <xdr:twoCellAnchor>
    <xdr:from>
      <xdr:col>13</xdr:col>
      <xdr:colOff>131756</xdr:colOff>
      <xdr:row>25</xdr:row>
      <xdr:rowOff>35342</xdr:rowOff>
    </xdr:from>
    <xdr:to>
      <xdr:col>15</xdr:col>
      <xdr:colOff>532556</xdr:colOff>
      <xdr:row>36</xdr:row>
      <xdr:rowOff>99842</xdr:rowOff>
    </xdr:to>
    <xdr:sp macro="" textlink="">
      <xdr:nvSpPr>
        <xdr:cNvPr id="58" name="Téglalap: lekerekített 5">
          <a:extLst>
            <a:ext uri="{FF2B5EF4-FFF2-40B4-BE49-F238E27FC236}">
              <a16:creationId xmlns:a16="http://schemas.microsoft.com/office/drawing/2014/main" id="{F948B3BD-3B27-44F4-8822-726ACFFDE2E4}"/>
            </a:ext>
          </a:extLst>
        </xdr:cNvPr>
        <xdr:cNvSpPr/>
      </xdr:nvSpPr>
      <xdr:spPr>
        <a:xfrm>
          <a:off x="7446956" y="4378742"/>
          <a:ext cx="1620000" cy="2160000"/>
        </a:xfrm>
        <a:prstGeom prst="roundRect">
          <a:avLst/>
        </a:prstGeom>
        <a:solidFill>
          <a:schemeClr val="bg1"/>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8580" tIns="34290" rIns="68580" bIns="3429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a:endParaRPr lang="en-AU" sz="1800">
            <a:solidFill>
              <a:schemeClr val="accent6">
                <a:lumMod val="75000"/>
              </a:schemeClr>
            </a:solidFill>
          </a:endParaRPr>
        </a:p>
        <a:p>
          <a:pPr lvl="0" algn="ctr"/>
          <a:endParaRPr lang="en-AU" sz="1800">
            <a:solidFill>
              <a:schemeClr val="accent6">
                <a:lumMod val="75000"/>
              </a:schemeClr>
            </a:solidFill>
          </a:endParaRPr>
        </a:p>
        <a:p>
          <a:pPr lvl="0" algn="ctr"/>
          <a:endParaRPr lang="en-AU" sz="1800">
            <a:solidFill>
              <a:schemeClr val="accent6">
                <a:lumMod val="75000"/>
              </a:schemeClr>
            </a:solidFill>
          </a:endParaRPr>
        </a:p>
        <a:p>
          <a:pPr lvl="0" algn="ctr"/>
          <a:r>
            <a:rPr lang="hu-HU" sz="1800" b="1">
              <a:solidFill>
                <a:schemeClr val="accent6">
                  <a:lumMod val="75000"/>
                </a:schemeClr>
              </a:solidFill>
            </a:rPr>
            <a:t>max. 25 éves futamidő</a:t>
          </a:r>
          <a:endParaRPr lang="en-AU" sz="1800" b="1">
            <a:solidFill>
              <a:schemeClr val="accent6">
                <a:lumMod val="75000"/>
              </a:schemeClr>
            </a:solidFill>
          </a:endParaRPr>
        </a:p>
      </xdr:txBody>
    </xdr:sp>
    <xdr:clientData/>
  </xdr:twoCellAnchor>
  <xdr:twoCellAnchor editAs="oneCell">
    <xdr:from>
      <xdr:col>14</xdr:col>
      <xdr:colOff>30686</xdr:colOff>
      <xdr:row>25</xdr:row>
      <xdr:rowOff>113453</xdr:rowOff>
    </xdr:from>
    <xdr:to>
      <xdr:col>15</xdr:col>
      <xdr:colOff>96086</xdr:colOff>
      <xdr:row>29</xdr:row>
      <xdr:rowOff>26453</xdr:rowOff>
    </xdr:to>
    <xdr:pic>
      <xdr:nvPicPr>
        <xdr:cNvPr id="59" name="Kép 17">
          <a:extLst>
            <a:ext uri="{FF2B5EF4-FFF2-40B4-BE49-F238E27FC236}">
              <a16:creationId xmlns:a16="http://schemas.microsoft.com/office/drawing/2014/main" id="{1C9D81AE-DB31-4768-B127-C1757893130E}"/>
            </a:ext>
          </a:extLst>
        </xdr:cNvPr>
        <xdr:cNvPicPr>
          <a:picLocks noChangeAspect="1"/>
        </xdr:cNvPicPr>
      </xdr:nvPicPr>
      <xdr:blipFill>
        <a:blip xmlns:r="http://schemas.openxmlformats.org/officeDocument/2006/relationships" r:embed="rId9" cstate="print">
          <a:duotone>
            <a:schemeClr val="accent6">
              <a:shade val="45000"/>
              <a:satMod val="135000"/>
            </a:schemeClr>
            <a:prstClr val="white"/>
          </a:duotone>
          <a:extLst>
            <a:ext uri="{BEBA8EAE-BF5A-486C-A8C5-ECC9F3942E4B}">
              <a14:imgProps xmlns:a14="http://schemas.microsoft.com/office/drawing/2010/main">
                <a14:imgLayer r:embed="rId10">
                  <a14:imgEffect>
                    <a14:saturation sat="33000"/>
                  </a14:imgEffect>
                </a14:imgLayer>
              </a14:imgProps>
            </a:ext>
            <a:ext uri="{28A0092B-C50C-407E-A947-70E740481C1C}">
              <a14:useLocalDpi xmlns:a14="http://schemas.microsoft.com/office/drawing/2010/main" val="0"/>
            </a:ext>
          </a:extLst>
        </a:blip>
        <a:stretch>
          <a:fillRect/>
        </a:stretch>
      </xdr:blipFill>
      <xdr:spPr>
        <a:xfrm>
          <a:off x="7955486" y="4456853"/>
          <a:ext cx="675000" cy="675000"/>
        </a:xfrm>
        <a:prstGeom prst="rect">
          <a:avLst/>
        </a:prstGeom>
      </xdr:spPr>
    </xdr:pic>
    <xdr:clientData/>
  </xdr:twoCellAnchor>
  <xdr:twoCellAnchor editAs="oneCell">
    <xdr:from>
      <xdr:col>2</xdr:col>
      <xdr:colOff>282008</xdr:colOff>
      <xdr:row>11</xdr:row>
      <xdr:rowOff>72184</xdr:rowOff>
    </xdr:from>
    <xdr:to>
      <xdr:col>4</xdr:col>
      <xdr:colOff>523061</xdr:colOff>
      <xdr:row>19</xdr:row>
      <xdr:rowOff>138908</xdr:rowOff>
    </xdr:to>
    <xdr:pic>
      <xdr:nvPicPr>
        <xdr:cNvPr id="83" name="Picture 13">
          <a:extLst>
            <a:ext uri="{FF2B5EF4-FFF2-40B4-BE49-F238E27FC236}">
              <a16:creationId xmlns:a16="http://schemas.microsoft.com/office/drawing/2014/main" id="{350DB310-43CA-4D4C-AF43-3DA1E82E3FB3}"/>
            </a:ext>
          </a:extLst>
        </xdr:cNvPr>
        <xdr:cNvPicPr>
          <a:picLocks noChangeAspect="1"/>
        </xdr:cNvPicPr>
      </xdr:nvPicPr>
      <xdr:blipFill>
        <a:blip xmlns:r="http://schemas.openxmlformats.org/officeDocument/2006/relationships" r:embed="rId11"/>
        <a:stretch>
          <a:fillRect/>
        </a:stretch>
      </xdr:blipFill>
      <xdr:spPr>
        <a:xfrm>
          <a:off x="891608" y="1596184"/>
          <a:ext cx="1460253" cy="1590724"/>
        </a:xfrm>
        <a:prstGeom prst="rect">
          <a:avLst/>
        </a:prstGeom>
      </xdr:spPr>
    </xdr:pic>
    <xdr:clientData/>
  </xdr:twoCellAnchor>
  <xdr:twoCellAnchor editAs="oneCell">
    <xdr:from>
      <xdr:col>7</xdr:col>
      <xdr:colOff>289260</xdr:colOff>
      <xdr:row>11</xdr:row>
      <xdr:rowOff>49639</xdr:rowOff>
    </xdr:from>
    <xdr:to>
      <xdr:col>10</xdr:col>
      <xdr:colOff>76788</xdr:colOff>
      <xdr:row>19</xdr:row>
      <xdr:rowOff>116363</xdr:rowOff>
    </xdr:to>
    <xdr:pic>
      <xdr:nvPicPr>
        <xdr:cNvPr id="84" name="Picture 14">
          <a:extLst>
            <a:ext uri="{FF2B5EF4-FFF2-40B4-BE49-F238E27FC236}">
              <a16:creationId xmlns:a16="http://schemas.microsoft.com/office/drawing/2014/main" id="{88F66D1D-756F-40F8-88CF-6915AACC9235}"/>
            </a:ext>
          </a:extLst>
        </xdr:cNvPr>
        <xdr:cNvPicPr>
          <a:picLocks noChangeAspect="1"/>
        </xdr:cNvPicPr>
      </xdr:nvPicPr>
      <xdr:blipFill>
        <a:blip xmlns:r="http://schemas.openxmlformats.org/officeDocument/2006/relationships" r:embed="rId12"/>
        <a:stretch>
          <a:fillRect/>
        </a:stretch>
      </xdr:blipFill>
      <xdr:spPr>
        <a:xfrm>
          <a:off x="3946860" y="1573639"/>
          <a:ext cx="1616328" cy="1590724"/>
        </a:xfrm>
        <a:prstGeom prst="rect">
          <a:avLst/>
        </a:prstGeom>
      </xdr:spPr>
    </xdr:pic>
    <xdr:clientData/>
  </xdr:twoCellAnchor>
  <xdr:twoCellAnchor>
    <xdr:from>
      <xdr:col>7</xdr:col>
      <xdr:colOff>300749</xdr:colOff>
      <xdr:row>19</xdr:row>
      <xdr:rowOff>25497</xdr:rowOff>
    </xdr:from>
    <xdr:to>
      <xdr:col>10</xdr:col>
      <xdr:colOff>98647</xdr:colOff>
      <xdr:row>22</xdr:row>
      <xdr:rowOff>109946</xdr:rowOff>
    </xdr:to>
    <xdr:sp macro="" textlink="">
      <xdr:nvSpPr>
        <xdr:cNvPr id="85" name="TextBox 56">
          <a:extLst>
            <a:ext uri="{FF2B5EF4-FFF2-40B4-BE49-F238E27FC236}">
              <a16:creationId xmlns:a16="http://schemas.microsoft.com/office/drawing/2014/main" id="{1784BF75-CAE5-4E8E-875F-319A34CEA3A2}"/>
            </a:ext>
          </a:extLst>
        </xdr:cNvPr>
        <xdr:cNvSpPr txBox="1"/>
      </xdr:nvSpPr>
      <xdr:spPr>
        <a:xfrm>
          <a:off x="3958349" y="3225897"/>
          <a:ext cx="1626698" cy="6559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342900">
            <a:defRPr/>
          </a:pPr>
          <a:r>
            <a:rPr lang="hu-HU" sz="1800" b="1">
              <a:solidFill>
                <a:schemeClr val="accent6">
                  <a:lumMod val="75000"/>
                </a:schemeClr>
              </a:solidFill>
              <a:latin typeface="Calibri"/>
            </a:rPr>
            <a:t>Kereskedelmi bankok</a:t>
          </a:r>
          <a:endParaRPr lang="en-AU" sz="1800" b="1">
            <a:solidFill>
              <a:schemeClr val="accent6">
                <a:lumMod val="75000"/>
              </a:schemeClr>
            </a:solidFill>
            <a:latin typeface="Calibri"/>
          </a:endParaRPr>
        </a:p>
      </xdr:txBody>
    </xdr:sp>
    <xdr:clientData/>
  </xdr:twoCellAnchor>
  <xdr:twoCellAnchor>
    <xdr:from>
      <xdr:col>12</xdr:col>
      <xdr:colOff>343600</xdr:colOff>
      <xdr:row>19</xdr:row>
      <xdr:rowOff>15859</xdr:rowOff>
    </xdr:from>
    <xdr:to>
      <xdr:col>15</xdr:col>
      <xdr:colOff>415898</xdr:colOff>
      <xdr:row>22</xdr:row>
      <xdr:rowOff>100308</xdr:rowOff>
    </xdr:to>
    <xdr:sp macro="" textlink="">
      <xdr:nvSpPr>
        <xdr:cNvPr id="86" name="TextBox 65">
          <a:extLst>
            <a:ext uri="{FF2B5EF4-FFF2-40B4-BE49-F238E27FC236}">
              <a16:creationId xmlns:a16="http://schemas.microsoft.com/office/drawing/2014/main" id="{331E94B0-85CE-4A62-B156-26CAC3C1F8D8}"/>
            </a:ext>
          </a:extLst>
        </xdr:cNvPr>
        <xdr:cNvSpPr txBox="1"/>
      </xdr:nvSpPr>
      <xdr:spPr>
        <a:xfrm>
          <a:off x="7049200" y="3216259"/>
          <a:ext cx="1901098" cy="6559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342900">
            <a:defRPr/>
          </a:pPr>
          <a:r>
            <a:rPr lang="hu-HU" sz="1800" b="1">
              <a:solidFill>
                <a:schemeClr val="accent6">
                  <a:lumMod val="75000"/>
                </a:schemeClr>
              </a:solidFill>
              <a:latin typeface="Calibri"/>
            </a:rPr>
            <a:t>Lakossági ügyfelek</a:t>
          </a:r>
          <a:endParaRPr lang="en-AU" sz="1800" b="1">
            <a:solidFill>
              <a:schemeClr val="accent6">
                <a:lumMod val="75000"/>
              </a:schemeClr>
            </a:solidFill>
            <a:latin typeface="Calibri"/>
          </a:endParaRPr>
        </a:p>
      </xdr:txBody>
    </xdr:sp>
    <xdr:clientData/>
  </xdr:twoCellAnchor>
  <xdr:twoCellAnchor>
    <xdr:from>
      <xdr:col>4</xdr:col>
      <xdr:colOff>449315</xdr:colOff>
      <xdr:row>11</xdr:row>
      <xdr:rowOff>186578</xdr:rowOff>
    </xdr:from>
    <xdr:to>
      <xdr:col>7</xdr:col>
      <xdr:colOff>411089</xdr:colOff>
      <xdr:row>15</xdr:row>
      <xdr:rowOff>80527</xdr:rowOff>
    </xdr:to>
    <xdr:sp macro="" textlink="">
      <xdr:nvSpPr>
        <xdr:cNvPr id="87" name="TextBox 51">
          <a:extLst>
            <a:ext uri="{FF2B5EF4-FFF2-40B4-BE49-F238E27FC236}">
              <a16:creationId xmlns:a16="http://schemas.microsoft.com/office/drawing/2014/main" id="{05BC5993-A095-442B-AFF7-A9EE11BD0755}"/>
            </a:ext>
          </a:extLst>
        </xdr:cNvPr>
        <xdr:cNvSpPr txBox="1"/>
      </xdr:nvSpPr>
      <xdr:spPr>
        <a:xfrm>
          <a:off x="2278115" y="1710578"/>
          <a:ext cx="1790574" cy="76072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342900">
            <a:defRPr/>
          </a:pPr>
          <a:r>
            <a:rPr lang="hu-HU" sz="1800" b="1">
              <a:solidFill>
                <a:schemeClr val="accent6">
                  <a:lumMod val="75000"/>
                </a:schemeClr>
              </a:solidFill>
              <a:latin typeface="Calibri"/>
            </a:rPr>
            <a:t>Refinanszírozási forrás</a:t>
          </a:r>
        </a:p>
      </xdr:txBody>
    </xdr:sp>
    <xdr:clientData/>
  </xdr:twoCellAnchor>
  <xdr:twoCellAnchor>
    <xdr:from>
      <xdr:col>5</xdr:col>
      <xdr:colOff>49006</xdr:colOff>
      <xdr:row>15</xdr:row>
      <xdr:rowOff>80517</xdr:rowOff>
    </xdr:from>
    <xdr:to>
      <xdr:col>7</xdr:col>
      <xdr:colOff>177145</xdr:colOff>
      <xdr:row>17</xdr:row>
      <xdr:rowOff>50517</xdr:rowOff>
    </xdr:to>
    <xdr:sp macro="" textlink="">
      <xdr:nvSpPr>
        <xdr:cNvPr id="88" name="Jobbra nyíl 8">
          <a:extLst>
            <a:ext uri="{FF2B5EF4-FFF2-40B4-BE49-F238E27FC236}">
              <a16:creationId xmlns:a16="http://schemas.microsoft.com/office/drawing/2014/main" id="{E0094ED8-6450-4098-BB21-0590ADF21C5F}"/>
            </a:ext>
          </a:extLst>
        </xdr:cNvPr>
        <xdr:cNvSpPr/>
      </xdr:nvSpPr>
      <xdr:spPr>
        <a:xfrm>
          <a:off x="2487406" y="2471292"/>
          <a:ext cx="1347339" cy="398625"/>
        </a:xfrm>
        <a:prstGeom prst="rightArrow">
          <a:avLst/>
        </a:prstGeom>
        <a:solidFill>
          <a:schemeClr val="accent6">
            <a:lumMod val="75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342900">
            <a:defRPr/>
          </a:pPr>
          <a:endParaRPr lang="hu-HU" sz="1350">
            <a:solidFill>
              <a:schemeClr val="accent6">
                <a:lumMod val="75000"/>
              </a:schemeClr>
            </a:solidFill>
            <a:latin typeface="Calibri"/>
          </a:endParaRPr>
        </a:p>
      </xdr:txBody>
    </xdr:sp>
    <xdr:clientData/>
  </xdr:twoCellAnchor>
  <xdr:twoCellAnchor>
    <xdr:from>
      <xdr:col>10</xdr:col>
      <xdr:colOff>219898</xdr:colOff>
      <xdr:row>15</xdr:row>
      <xdr:rowOff>80517</xdr:rowOff>
    </xdr:from>
    <xdr:to>
      <xdr:col>12</xdr:col>
      <xdr:colOff>348037</xdr:colOff>
      <xdr:row>17</xdr:row>
      <xdr:rowOff>50517</xdr:rowOff>
    </xdr:to>
    <xdr:sp macro="" textlink="">
      <xdr:nvSpPr>
        <xdr:cNvPr id="89" name="Jobbra nyíl 8">
          <a:extLst>
            <a:ext uri="{FF2B5EF4-FFF2-40B4-BE49-F238E27FC236}">
              <a16:creationId xmlns:a16="http://schemas.microsoft.com/office/drawing/2014/main" id="{72FF3B15-A5A7-4191-9C2A-B39F7D0DFA6C}"/>
            </a:ext>
          </a:extLst>
        </xdr:cNvPr>
        <xdr:cNvSpPr/>
      </xdr:nvSpPr>
      <xdr:spPr>
        <a:xfrm>
          <a:off x="5706298" y="2471292"/>
          <a:ext cx="1347339" cy="398625"/>
        </a:xfrm>
        <a:prstGeom prst="rightArrow">
          <a:avLst/>
        </a:prstGeom>
        <a:solidFill>
          <a:schemeClr val="accent6">
            <a:lumMod val="75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342900">
            <a:defRPr/>
          </a:pPr>
          <a:endParaRPr lang="hu-HU" sz="1350">
            <a:solidFill>
              <a:schemeClr val="accent6">
                <a:lumMod val="75000"/>
              </a:schemeClr>
            </a:solidFill>
            <a:latin typeface="Calibri"/>
          </a:endParaRPr>
        </a:p>
      </xdr:txBody>
    </xdr:sp>
    <xdr:clientData/>
  </xdr:twoCellAnchor>
  <xdr:twoCellAnchor>
    <xdr:from>
      <xdr:col>10</xdr:col>
      <xdr:colOff>223007</xdr:colOff>
      <xdr:row>17</xdr:row>
      <xdr:rowOff>169916</xdr:rowOff>
    </xdr:from>
    <xdr:to>
      <xdr:col>12</xdr:col>
      <xdr:colOff>257736</xdr:colOff>
      <xdr:row>19</xdr:row>
      <xdr:rowOff>86505</xdr:rowOff>
    </xdr:to>
    <xdr:sp macro="" textlink="">
      <xdr:nvSpPr>
        <xdr:cNvPr id="90" name="Téglalap: lekerekített 22">
          <a:extLst>
            <a:ext uri="{FF2B5EF4-FFF2-40B4-BE49-F238E27FC236}">
              <a16:creationId xmlns:a16="http://schemas.microsoft.com/office/drawing/2014/main" id="{EB7BD94E-7AAD-4A71-B69E-9D79CAE5B2C0}"/>
            </a:ext>
          </a:extLst>
        </xdr:cNvPr>
        <xdr:cNvSpPr/>
      </xdr:nvSpPr>
      <xdr:spPr>
        <a:xfrm>
          <a:off x="5709407" y="2989316"/>
          <a:ext cx="1253929" cy="297589"/>
        </a:xfrm>
        <a:prstGeom prst="roundRect">
          <a:avLst/>
        </a:prstGeom>
        <a:noFill/>
        <a:ln w="285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342900">
            <a:defRPr/>
          </a:pPr>
          <a:r>
            <a:rPr lang="hu-HU" sz="1800" b="1">
              <a:solidFill>
                <a:schemeClr val="accent6">
                  <a:lumMod val="75000"/>
                </a:schemeClr>
              </a:solidFill>
              <a:latin typeface="Calibri"/>
            </a:rPr>
            <a:t>max. 2,5%</a:t>
          </a:r>
          <a:endParaRPr lang="en-GB" sz="1800" b="1">
            <a:solidFill>
              <a:schemeClr val="accent6">
                <a:lumMod val="75000"/>
              </a:schemeClr>
            </a:solidFill>
            <a:latin typeface="Calibri"/>
          </a:endParaRPr>
        </a:p>
      </xdr:txBody>
    </xdr:sp>
    <xdr:clientData/>
  </xdr:twoCellAnchor>
  <xdr:twoCellAnchor>
    <xdr:from>
      <xdr:col>5</xdr:col>
      <xdr:colOff>14876</xdr:colOff>
      <xdr:row>17</xdr:row>
      <xdr:rowOff>165458</xdr:rowOff>
    </xdr:from>
    <xdr:to>
      <xdr:col>7</xdr:col>
      <xdr:colOff>50241</xdr:colOff>
      <xdr:row>19</xdr:row>
      <xdr:rowOff>83094</xdr:rowOff>
    </xdr:to>
    <xdr:sp macro="" textlink="">
      <xdr:nvSpPr>
        <xdr:cNvPr id="91" name="Téglalap: lekerekített 22">
          <a:extLst>
            <a:ext uri="{FF2B5EF4-FFF2-40B4-BE49-F238E27FC236}">
              <a16:creationId xmlns:a16="http://schemas.microsoft.com/office/drawing/2014/main" id="{7F29CF3A-EECE-418D-B4F5-346E60575C96}"/>
            </a:ext>
          </a:extLst>
        </xdr:cNvPr>
        <xdr:cNvSpPr/>
      </xdr:nvSpPr>
      <xdr:spPr>
        <a:xfrm>
          <a:off x="2453276" y="2984858"/>
          <a:ext cx="1254565" cy="298636"/>
        </a:xfrm>
        <a:prstGeom prst="roundRect">
          <a:avLst/>
        </a:prstGeom>
        <a:noFill/>
        <a:ln w="285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342900">
            <a:defRPr/>
          </a:pPr>
          <a:r>
            <a:rPr lang="hu-HU" sz="1800" b="1">
              <a:solidFill>
                <a:schemeClr val="accent6">
                  <a:lumMod val="75000"/>
                </a:schemeClr>
              </a:solidFill>
              <a:latin typeface="Calibri"/>
            </a:rPr>
            <a:t>0%</a:t>
          </a:r>
          <a:endParaRPr lang="en-GB" sz="1800" b="1">
            <a:solidFill>
              <a:schemeClr val="accent6">
                <a:lumMod val="75000"/>
              </a:schemeClr>
            </a:solidFill>
            <a:latin typeface="Calibri"/>
          </a:endParaRPr>
        </a:p>
      </xdr:txBody>
    </xdr:sp>
    <xdr:clientData/>
  </xdr:twoCellAnchor>
  <xdr:twoCellAnchor>
    <xdr:from>
      <xdr:col>10</xdr:col>
      <xdr:colOff>188902</xdr:colOff>
      <xdr:row>12</xdr:row>
      <xdr:rowOff>2698</xdr:rowOff>
    </xdr:from>
    <xdr:to>
      <xdr:col>12</xdr:col>
      <xdr:colOff>379032</xdr:colOff>
      <xdr:row>13</xdr:row>
      <xdr:rowOff>186339</xdr:rowOff>
    </xdr:to>
    <xdr:sp macro="" textlink="">
      <xdr:nvSpPr>
        <xdr:cNvPr id="92" name="TextBox 51">
          <a:extLst>
            <a:ext uri="{FF2B5EF4-FFF2-40B4-BE49-F238E27FC236}">
              <a16:creationId xmlns:a16="http://schemas.microsoft.com/office/drawing/2014/main" id="{8A8D544E-3E6E-4CEA-893B-F762F5309803}"/>
            </a:ext>
          </a:extLst>
        </xdr:cNvPr>
        <xdr:cNvSpPr txBox="1"/>
      </xdr:nvSpPr>
      <xdr:spPr>
        <a:xfrm>
          <a:off x="5675302" y="1717198"/>
          <a:ext cx="1409330" cy="374141"/>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342900">
            <a:defRPr/>
          </a:pPr>
          <a:r>
            <a:rPr lang="hu-HU" sz="1800" b="1">
              <a:solidFill>
                <a:schemeClr val="accent6">
                  <a:lumMod val="75000"/>
                </a:schemeClr>
              </a:solidFill>
              <a:latin typeface="Calibri"/>
            </a:rPr>
            <a:t>Lakáshitel</a:t>
          </a:r>
          <a:endParaRPr lang="en-AU" sz="1800" b="1">
            <a:solidFill>
              <a:schemeClr val="accent6">
                <a:lumMod val="75000"/>
              </a:schemeClr>
            </a:solidFill>
            <a:latin typeface="Calibri"/>
          </a:endParaRPr>
        </a:p>
      </xdr:txBody>
    </xdr:sp>
    <xdr:clientData/>
  </xdr:twoCellAnchor>
  <xdr:twoCellAnchor editAs="oneCell">
    <xdr:from>
      <xdr:col>12</xdr:col>
      <xdr:colOff>517220</xdr:colOff>
      <xdr:row>11</xdr:row>
      <xdr:rowOff>49639</xdr:rowOff>
    </xdr:from>
    <xdr:to>
      <xdr:col>15</xdr:col>
      <xdr:colOff>285049</xdr:colOff>
      <xdr:row>19</xdr:row>
      <xdr:rowOff>80363</xdr:rowOff>
    </xdr:to>
    <xdr:pic>
      <xdr:nvPicPr>
        <xdr:cNvPr id="93" name="Picture 23">
          <a:extLst>
            <a:ext uri="{FF2B5EF4-FFF2-40B4-BE49-F238E27FC236}">
              <a16:creationId xmlns:a16="http://schemas.microsoft.com/office/drawing/2014/main" id="{5777A275-F056-460E-BCD9-1A068E7EA342}"/>
            </a:ext>
          </a:extLst>
        </xdr:cNvPr>
        <xdr:cNvPicPr>
          <a:picLocks noChangeAspect="1"/>
        </xdr:cNvPicPr>
      </xdr:nvPicPr>
      <xdr:blipFill>
        <a:blip xmlns:r="http://schemas.openxmlformats.org/officeDocument/2006/relationships" r:embed="rId13"/>
        <a:stretch>
          <a:fillRect/>
        </a:stretch>
      </xdr:blipFill>
      <xdr:spPr>
        <a:xfrm>
          <a:off x="7222820" y="1573639"/>
          <a:ext cx="1596629" cy="1554724"/>
        </a:xfrm>
        <a:prstGeom prst="rect">
          <a:avLst/>
        </a:prstGeom>
      </xdr:spPr>
    </xdr:pic>
    <xdr:clientData/>
  </xdr:twoCellAnchor>
  <xdr:twoCellAnchor>
    <xdr:from>
      <xdr:col>2</xdr:col>
      <xdr:colOff>0</xdr:colOff>
      <xdr:row>52</xdr:row>
      <xdr:rowOff>45708</xdr:rowOff>
    </xdr:from>
    <xdr:to>
      <xdr:col>16</xdr:col>
      <xdr:colOff>99291</xdr:colOff>
      <xdr:row>66</xdr:row>
      <xdr:rowOff>179508</xdr:rowOff>
    </xdr:to>
    <xdr:sp macro="" textlink="">
      <xdr:nvSpPr>
        <xdr:cNvPr id="117" name="Rectangle: Rounded Corners 1">
          <a:extLst>
            <a:ext uri="{FF2B5EF4-FFF2-40B4-BE49-F238E27FC236}">
              <a16:creationId xmlns:a16="http://schemas.microsoft.com/office/drawing/2014/main" id="{3F3A3B74-5B56-4C5D-A713-75E712FFEF98}"/>
            </a:ext>
          </a:extLst>
        </xdr:cNvPr>
        <xdr:cNvSpPr/>
      </xdr:nvSpPr>
      <xdr:spPr>
        <a:xfrm>
          <a:off x="609600" y="3855708"/>
          <a:ext cx="8633691" cy="2800800"/>
        </a:xfrm>
        <a:prstGeom prst="roundRect">
          <a:avLst/>
        </a:prstGeom>
        <a:solidFill>
          <a:schemeClr val="accent6">
            <a:lumMod val="60000"/>
            <a:lumOff val="4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342900">
            <a:defRPr/>
          </a:pPr>
          <a:endParaRPr lang="hu-HU">
            <a:solidFill>
              <a:prstClr val="white"/>
            </a:solidFill>
          </a:endParaRPr>
        </a:p>
      </xdr:txBody>
    </xdr:sp>
    <xdr:clientData/>
  </xdr:twoCellAnchor>
  <xdr:twoCellAnchor>
    <xdr:from>
      <xdr:col>7</xdr:col>
      <xdr:colOff>447085</xdr:colOff>
      <xdr:row>54</xdr:row>
      <xdr:rowOff>126615</xdr:rowOff>
    </xdr:from>
    <xdr:to>
      <xdr:col>10</xdr:col>
      <xdr:colOff>256841</xdr:colOff>
      <xdr:row>66</xdr:row>
      <xdr:rowOff>615</xdr:rowOff>
    </xdr:to>
    <xdr:sp macro="" textlink="">
      <xdr:nvSpPr>
        <xdr:cNvPr id="118" name="Téglalap: lekerekített 5">
          <a:extLst>
            <a:ext uri="{FF2B5EF4-FFF2-40B4-BE49-F238E27FC236}">
              <a16:creationId xmlns:a16="http://schemas.microsoft.com/office/drawing/2014/main" id="{1CF46D43-9A87-4C69-ADF5-0E2F1A7009E9}"/>
            </a:ext>
          </a:extLst>
        </xdr:cNvPr>
        <xdr:cNvSpPr/>
      </xdr:nvSpPr>
      <xdr:spPr>
        <a:xfrm>
          <a:off x="4104685" y="4317615"/>
          <a:ext cx="1638556" cy="2160000"/>
        </a:xfrm>
        <a:prstGeom prst="roundRect">
          <a:avLst/>
        </a:prstGeom>
        <a:solidFill>
          <a:schemeClr val="bg1"/>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8580" tIns="34290" rIns="68580" bIns="3429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a:endParaRPr lang="hu-HU" sz="1800">
            <a:solidFill>
              <a:schemeClr val="accent6">
                <a:lumMod val="75000"/>
              </a:schemeClr>
            </a:solidFill>
          </a:endParaRPr>
        </a:p>
        <a:p>
          <a:pPr lvl="0" algn="ctr"/>
          <a:endParaRPr lang="hu-HU" sz="1800" b="1">
            <a:solidFill>
              <a:schemeClr val="accent6">
                <a:lumMod val="75000"/>
              </a:schemeClr>
            </a:solidFill>
          </a:endParaRPr>
        </a:p>
        <a:p>
          <a:pPr lvl="0" algn="ctr"/>
          <a:endParaRPr lang="hu-HU" sz="1800" b="1">
            <a:solidFill>
              <a:schemeClr val="accent6">
                <a:lumMod val="75000"/>
              </a:schemeClr>
            </a:solidFill>
          </a:endParaRPr>
        </a:p>
        <a:p>
          <a:pPr lvl="0" algn="ctr"/>
          <a:r>
            <a:rPr lang="hu-HU" sz="1800" b="1">
              <a:solidFill>
                <a:schemeClr val="accent6">
                  <a:lumMod val="75000"/>
                </a:schemeClr>
              </a:solidFill>
            </a:rPr>
            <a:t>m</a:t>
          </a:r>
          <a:r>
            <a:rPr lang="en-US" sz="1800" b="1">
              <a:solidFill>
                <a:schemeClr val="accent6">
                  <a:lumMod val="75000"/>
                </a:schemeClr>
              </a:solidFill>
            </a:rPr>
            <a:t>ax</a:t>
          </a:r>
          <a:r>
            <a:rPr lang="hu-HU" sz="1800" b="1">
              <a:solidFill>
                <a:schemeClr val="accent6">
                  <a:lumMod val="75000"/>
                </a:schemeClr>
              </a:solidFill>
            </a:rPr>
            <a:t>.</a:t>
          </a:r>
          <a:r>
            <a:rPr lang="en-US" sz="1800" b="1">
              <a:solidFill>
                <a:schemeClr val="accent6">
                  <a:lumMod val="75000"/>
                </a:schemeClr>
              </a:solidFill>
            </a:rPr>
            <a:t> </a:t>
          </a:r>
          <a:r>
            <a:rPr lang="hu-HU" sz="1800" b="1">
              <a:solidFill>
                <a:schemeClr val="accent6">
                  <a:lumMod val="75000"/>
                </a:schemeClr>
              </a:solidFill>
            </a:rPr>
            <a:t>8</a:t>
          </a:r>
          <a:r>
            <a:rPr lang="en-US" sz="1800" b="1">
              <a:solidFill>
                <a:schemeClr val="accent6">
                  <a:lumMod val="75000"/>
                </a:schemeClr>
              </a:solidFill>
            </a:rPr>
            <a:t>0 kWh/m</a:t>
          </a:r>
          <a:r>
            <a:rPr lang="en-US" sz="1800" b="1" baseline="30000">
              <a:solidFill>
                <a:schemeClr val="accent6">
                  <a:lumMod val="75000"/>
                </a:schemeClr>
              </a:solidFill>
            </a:rPr>
            <a:t>2</a:t>
          </a:r>
          <a:r>
            <a:rPr lang="en-US" sz="1800" b="1">
              <a:solidFill>
                <a:schemeClr val="accent6">
                  <a:lumMod val="75000"/>
                </a:schemeClr>
              </a:solidFill>
            </a:rPr>
            <a:t>/year prim</a:t>
          </a:r>
          <a:r>
            <a:rPr lang="hu-HU" sz="1800" b="1">
              <a:solidFill>
                <a:schemeClr val="accent6">
                  <a:lumMod val="75000"/>
                </a:schemeClr>
              </a:solidFill>
            </a:rPr>
            <a:t>.</a:t>
          </a:r>
          <a:r>
            <a:rPr lang="en-US" sz="1800" b="1">
              <a:solidFill>
                <a:schemeClr val="accent6">
                  <a:lumMod val="75000"/>
                </a:schemeClr>
              </a:solidFill>
            </a:rPr>
            <a:t> energy consumption </a:t>
          </a:r>
          <a:endParaRPr lang="en-GB" sz="1800" b="1" baseline="30000">
            <a:solidFill>
              <a:schemeClr val="accent6">
                <a:lumMod val="75000"/>
              </a:schemeClr>
            </a:solidFill>
          </a:endParaRPr>
        </a:p>
      </xdr:txBody>
    </xdr:sp>
    <xdr:clientData/>
  </xdr:twoCellAnchor>
  <xdr:twoCellAnchor>
    <xdr:from>
      <xdr:col>2</xdr:col>
      <xdr:colOff>118292</xdr:colOff>
      <xdr:row>54</xdr:row>
      <xdr:rowOff>126616</xdr:rowOff>
    </xdr:from>
    <xdr:to>
      <xdr:col>4</xdr:col>
      <xdr:colOff>531462</xdr:colOff>
      <xdr:row>66</xdr:row>
      <xdr:rowOff>616</xdr:rowOff>
    </xdr:to>
    <xdr:sp macro="" textlink="">
      <xdr:nvSpPr>
        <xdr:cNvPr id="119" name="Téglalap: lekerekített 24">
          <a:extLst>
            <a:ext uri="{FF2B5EF4-FFF2-40B4-BE49-F238E27FC236}">
              <a16:creationId xmlns:a16="http://schemas.microsoft.com/office/drawing/2014/main" id="{4A653CDD-C46E-4A48-BA76-EC6DFA984244}"/>
            </a:ext>
          </a:extLst>
        </xdr:cNvPr>
        <xdr:cNvSpPr/>
      </xdr:nvSpPr>
      <xdr:spPr>
        <a:xfrm>
          <a:off x="727892" y="4317616"/>
          <a:ext cx="1632370" cy="2160000"/>
        </a:xfrm>
        <a:prstGeom prst="roundRect">
          <a:avLst/>
        </a:prstGeom>
        <a:solidFill>
          <a:schemeClr val="bg1"/>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8580" tIns="34290" rIns="68580" bIns="3429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defRPr/>
          </a:pPr>
          <a:endParaRPr lang="hu-HU" sz="1800" b="1">
            <a:solidFill>
              <a:schemeClr val="accent6">
                <a:lumMod val="75000"/>
              </a:schemeClr>
            </a:solidFill>
          </a:endParaRPr>
        </a:p>
        <a:p>
          <a:pPr algn="ctr">
            <a:defRPr/>
          </a:pPr>
          <a:endParaRPr lang="hu-HU" sz="1800" b="1">
            <a:solidFill>
              <a:schemeClr val="accent6">
                <a:lumMod val="75000"/>
              </a:schemeClr>
            </a:solidFill>
          </a:endParaRPr>
        </a:p>
        <a:p>
          <a:pPr algn="ctr">
            <a:defRPr/>
          </a:pPr>
          <a:endParaRPr lang="hu-HU" sz="1800" b="1">
            <a:solidFill>
              <a:schemeClr val="accent6">
                <a:lumMod val="75000"/>
              </a:schemeClr>
            </a:solidFill>
          </a:endParaRPr>
        </a:p>
        <a:p>
          <a:pPr algn="ctr">
            <a:defRPr/>
          </a:pPr>
          <a:r>
            <a:rPr lang="en-US" sz="1800" b="1">
              <a:solidFill>
                <a:schemeClr val="accent6">
                  <a:lumMod val="75000"/>
                </a:schemeClr>
              </a:solidFill>
            </a:rPr>
            <a:t>constructions or purchases of new</a:t>
          </a:r>
          <a:r>
            <a:rPr lang="hu-HU" sz="1800" b="1">
              <a:solidFill>
                <a:schemeClr val="accent6">
                  <a:lumMod val="75000"/>
                </a:schemeClr>
              </a:solidFill>
            </a:rPr>
            <a:t> </a:t>
          </a:r>
          <a:r>
            <a:rPr lang="en-AU" sz="1800" b="1">
              <a:solidFill>
                <a:schemeClr val="accent6">
                  <a:lumMod val="75000"/>
                </a:schemeClr>
              </a:solidFill>
            </a:rPr>
            <a:t>real estate</a:t>
          </a:r>
        </a:p>
      </xdr:txBody>
    </xdr:sp>
    <xdr:clientData/>
  </xdr:twoCellAnchor>
  <xdr:twoCellAnchor>
    <xdr:from>
      <xdr:col>4</xdr:col>
      <xdr:colOff>586296</xdr:colOff>
      <xdr:row>54</xdr:row>
      <xdr:rowOff>126615</xdr:rowOff>
    </xdr:from>
    <xdr:to>
      <xdr:col>7</xdr:col>
      <xdr:colOff>396051</xdr:colOff>
      <xdr:row>66</xdr:row>
      <xdr:rowOff>615</xdr:rowOff>
    </xdr:to>
    <xdr:sp macro="" textlink="">
      <xdr:nvSpPr>
        <xdr:cNvPr id="120" name="Téglalap: lekerekített 25">
          <a:extLst>
            <a:ext uri="{FF2B5EF4-FFF2-40B4-BE49-F238E27FC236}">
              <a16:creationId xmlns:a16="http://schemas.microsoft.com/office/drawing/2014/main" id="{B8D9EC8A-EAD1-47D7-9AC7-C96EB0BBEBC2}"/>
            </a:ext>
          </a:extLst>
        </xdr:cNvPr>
        <xdr:cNvSpPr/>
      </xdr:nvSpPr>
      <xdr:spPr>
        <a:xfrm>
          <a:off x="2415096" y="4317615"/>
          <a:ext cx="1638555" cy="2160000"/>
        </a:xfrm>
        <a:prstGeom prst="roundRect">
          <a:avLst/>
        </a:prstGeom>
        <a:solidFill>
          <a:schemeClr val="bg1"/>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8580" tIns="34290" rIns="68580" bIns="3429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800" b="1">
            <a:solidFill>
              <a:schemeClr val="accent6">
                <a:lumMod val="75000"/>
              </a:schemeClr>
            </a:solidFill>
          </a:endParaRPr>
        </a:p>
        <a:p>
          <a:pPr algn="ctr"/>
          <a:endParaRPr lang="hu-HU" sz="1800" b="1">
            <a:solidFill>
              <a:schemeClr val="accent6">
                <a:lumMod val="75000"/>
              </a:schemeClr>
            </a:solidFill>
          </a:endParaRPr>
        </a:p>
        <a:p>
          <a:pPr algn="ctr"/>
          <a:endParaRPr lang="hu-HU" sz="1800" b="1">
            <a:solidFill>
              <a:schemeClr val="accent6">
                <a:lumMod val="75000"/>
              </a:schemeClr>
            </a:solidFill>
          </a:endParaRPr>
        </a:p>
        <a:p>
          <a:pPr algn="ctr"/>
          <a:r>
            <a:rPr lang="hu-HU" sz="1800" b="1">
              <a:solidFill>
                <a:schemeClr val="accent6">
                  <a:lumMod val="75000"/>
                </a:schemeClr>
              </a:solidFill>
            </a:rPr>
            <a:t>min. BB </a:t>
          </a:r>
          <a:r>
            <a:rPr lang="en-AU" sz="1800" b="1">
              <a:solidFill>
                <a:schemeClr val="accent6">
                  <a:lumMod val="75000"/>
                </a:schemeClr>
              </a:solidFill>
            </a:rPr>
            <a:t>classification</a:t>
          </a:r>
        </a:p>
      </xdr:txBody>
    </xdr:sp>
    <xdr:clientData/>
  </xdr:twoCellAnchor>
  <xdr:twoCellAnchor>
    <xdr:from>
      <xdr:col>3</xdr:col>
      <xdr:colOff>510839</xdr:colOff>
      <xdr:row>52</xdr:row>
      <xdr:rowOff>79439</xdr:rowOff>
    </xdr:from>
    <xdr:to>
      <xdr:col>14</xdr:col>
      <xdr:colOff>191867</xdr:colOff>
      <xdr:row>54</xdr:row>
      <xdr:rowOff>67771</xdr:rowOff>
    </xdr:to>
    <xdr:sp macro="" textlink="">
      <xdr:nvSpPr>
        <xdr:cNvPr id="121" name="TextBox 28">
          <a:extLst>
            <a:ext uri="{FF2B5EF4-FFF2-40B4-BE49-F238E27FC236}">
              <a16:creationId xmlns:a16="http://schemas.microsoft.com/office/drawing/2014/main" id="{79D757DB-C37A-406F-A51C-DA7B5C70AF51}"/>
            </a:ext>
          </a:extLst>
        </xdr:cNvPr>
        <xdr:cNvSpPr txBox="1"/>
      </xdr:nvSpPr>
      <xdr:spPr>
        <a:xfrm>
          <a:off x="1730039" y="3889439"/>
          <a:ext cx="6386628"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342900">
            <a:defRPr/>
          </a:pPr>
          <a:r>
            <a:rPr lang="hu-HU" b="1" cap="all">
              <a:solidFill>
                <a:schemeClr val="accent6">
                  <a:lumMod val="50000"/>
                </a:schemeClr>
              </a:solidFill>
            </a:rPr>
            <a:t>Main </a:t>
          </a:r>
          <a:r>
            <a:rPr lang="en-AU" b="1" cap="all">
              <a:solidFill>
                <a:schemeClr val="accent6">
                  <a:lumMod val="50000"/>
                </a:schemeClr>
              </a:solidFill>
            </a:rPr>
            <a:t>conditions of FGS Green Home Programme</a:t>
          </a:r>
        </a:p>
      </xdr:txBody>
    </xdr:sp>
    <xdr:clientData/>
  </xdr:twoCellAnchor>
  <xdr:twoCellAnchor editAs="oneCell">
    <xdr:from>
      <xdr:col>5</xdr:col>
      <xdr:colOff>503675</xdr:colOff>
      <xdr:row>55</xdr:row>
      <xdr:rowOff>5905</xdr:rowOff>
    </xdr:from>
    <xdr:to>
      <xdr:col>6</xdr:col>
      <xdr:colOff>575259</xdr:colOff>
      <xdr:row>58</xdr:row>
      <xdr:rowOff>109405</xdr:rowOff>
    </xdr:to>
    <xdr:pic>
      <xdr:nvPicPr>
        <xdr:cNvPr id="122" name="Picture 6">
          <a:extLst>
            <a:ext uri="{FF2B5EF4-FFF2-40B4-BE49-F238E27FC236}">
              <a16:creationId xmlns:a16="http://schemas.microsoft.com/office/drawing/2014/main" id="{132BDB5E-67BE-487B-9F22-5ED0B1994024}"/>
            </a:ext>
          </a:extLst>
        </xdr:cNvPr>
        <xdr:cNvPicPr>
          <a:picLocks/>
        </xdr:cNvPicPr>
      </xdr:nvPicPr>
      <xdr:blipFill>
        <a:blip xmlns:r="http://schemas.openxmlformats.org/officeDocument/2006/relationships" r:embed="rId1">
          <a:duotone>
            <a:schemeClr val="accent6">
              <a:shade val="45000"/>
              <a:satMod val="135000"/>
            </a:schemeClr>
            <a:prstClr val="white"/>
          </a:duotone>
          <a:extLst>
            <a:ext uri="{BEBA8EAE-BF5A-486C-A8C5-ECC9F3942E4B}">
              <a14:imgProps xmlns:a14="http://schemas.microsoft.com/office/drawing/2010/main">
                <a14:imgLayer r:embed="rId2">
                  <a14:imgEffect>
                    <a14:saturation sat="400000"/>
                  </a14:imgEffect>
                </a14:imgLayer>
              </a14:imgProps>
            </a:ext>
          </a:extLst>
        </a:blip>
        <a:stretch>
          <a:fillRect/>
        </a:stretch>
      </xdr:blipFill>
      <xdr:spPr>
        <a:xfrm>
          <a:off x="2942075" y="4387405"/>
          <a:ext cx="681184" cy="675000"/>
        </a:xfrm>
        <a:prstGeom prst="rect">
          <a:avLst/>
        </a:prstGeom>
      </xdr:spPr>
    </xdr:pic>
    <xdr:clientData/>
  </xdr:twoCellAnchor>
  <xdr:twoCellAnchor editAs="oneCell">
    <xdr:from>
      <xdr:col>3</xdr:col>
      <xdr:colOff>22370</xdr:colOff>
      <xdr:row>55</xdr:row>
      <xdr:rowOff>1677</xdr:rowOff>
    </xdr:from>
    <xdr:to>
      <xdr:col>4</xdr:col>
      <xdr:colOff>35841</xdr:colOff>
      <xdr:row>58</xdr:row>
      <xdr:rowOff>105177</xdr:rowOff>
    </xdr:to>
    <xdr:pic>
      <xdr:nvPicPr>
        <xdr:cNvPr id="123" name="Picture 7">
          <a:extLst>
            <a:ext uri="{FF2B5EF4-FFF2-40B4-BE49-F238E27FC236}">
              <a16:creationId xmlns:a16="http://schemas.microsoft.com/office/drawing/2014/main" id="{9EBC5DF8-562B-4710-B5B2-F63BC955BC2D}"/>
            </a:ext>
          </a:extLst>
        </xdr:cNvPr>
        <xdr:cNvPicPr>
          <a:picLocks noChangeAspect="1"/>
        </xdr:cNvPicPr>
      </xdr:nvPicPr>
      <xdr:blipFill>
        <a:blip xmlns:r="http://schemas.openxmlformats.org/officeDocument/2006/relationships" r:embed="rId3">
          <a:duotone>
            <a:schemeClr val="accent6">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colorTemperature colorTemp="11500"/>
                  </a14:imgEffect>
                  <a14:imgEffect>
                    <a14:saturation sat="400000"/>
                  </a14:imgEffect>
                  <a14:imgEffect>
                    <a14:brightnessContrast bright="4000" contrast="-11000"/>
                  </a14:imgEffect>
                </a14:imgLayer>
              </a14:imgProps>
            </a:ext>
          </a:extLst>
        </a:blip>
        <a:stretch>
          <a:fillRect/>
        </a:stretch>
      </xdr:blipFill>
      <xdr:spPr>
        <a:xfrm>
          <a:off x="1241570" y="4383177"/>
          <a:ext cx="623071" cy="675000"/>
        </a:xfrm>
        <a:prstGeom prst="rect">
          <a:avLst/>
        </a:prstGeom>
      </xdr:spPr>
    </xdr:pic>
    <xdr:clientData/>
  </xdr:twoCellAnchor>
  <xdr:twoCellAnchor>
    <xdr:from>
      <xdr:col>10</xdr:col>
      <xdr:colOff>332055</xdr:colOff>
      <xdr:row>54</xdr:row>
      <xdr:rowOff>139800</xdr:rowOff>
    </xdr:from>
    <xdr:to>
      <xdr:col>13</xdr:col>
      <xdr:colOff>141810</xdr:colOff>
      <xdr:row>66</xdr:row>
      <xdr:rowOff>13800</xdr:rowOff>
    </xdr:to>
    <xdr:sp macro="" textlink="">
      <xdr:nvSpPr>
        <xdr:cNvPr id="124" name="Téglalap: lekerekített 5">
          <a:extLst>
            <a:ext uri="{FF2B5EF4-FFF2-40B4-BE49-F238E27FC236}">
              <a16:creationId xmlns:a16="http://schemas.microsoft.com/office/drawing/2014/main" id="{918666FB-A821-4517-9CAB-22A41C1E82A9}"/>
            </a:ext>
          </a:extLst>
        </xdr:cNvPr>
        <xdr:cNvSpPr/>
      </xdr:nvSpPr>
      <xdr:spPr>
        <a:xfrm>
          <a:off x="5818455" y="4330800"/>
          <a:ext cx="1638555" cy="2160000"/>
        </a:xfrm>
        <a:prstGeom prst="roundRect">
          <a:avLst/>
        </a:prstGeom>
        <a:solidFill>
          <a:schemeClr val="bg1"/>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8580" tIns="34290" rIns="68580" bIns="3429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a:endParaRPr lang="en-AU" sz="1800">
            <a:solidFill>
              <a:schemeClr val="accent6">
                <a:lumMod val="75000"/>
              </a:schemeClr>
            </a:solidFill>
          </a:endParaRPr>
        </a:p>
        <a:p>
          <a:pPr lvl="0" algn="ctr"/>
          <a:endParaRPr lang="en-AU" sz="1800">
            <a:solidFill>
              <a:schemeClr val="accent6">
                <a:lumMod val="75000"/>
              </a:schemeClr>
            </a:solidFill>
          </a:endParaRPr>
        </a:p>
        <a:p>
          <a:pPr lvl="0" algn="ctr"/>
          <a:endParaRPr lang="hu-HU" sz="1800" b="1">
            <a:solidFill>
              <a:schemeClr val="accent6">
                <a:lumMod val="75000"/>
              </a:schemeClr>
            </a:solidFill>
          </a:endParaRPr>
        </a:p>
        <a:p>
          <a:pPr lvl="0" algn="ctr"/>
          <a:r>
            <a:rPr lang="hu-HU" sz="1800" b="1">
              <a:solidFill>
                <a:schemeClr val="accent6">
                  <a:lumMod val="75000"/>
                </a:schemeClr>
              </a:solidFill>
            </a:rPr>
            <a:t>m</a:t>
          </a:r>
          <a:r>
            <a:rPr lang="en-AU" sz="1800" b="1">
              <a:solidFill>
                <a:schemeClr val="accent6">
                  <a:lumMod val="75000"/>
                </a:schemeClr>
              </a:solidFill>
            </a:rPr>
            <a:t>ax</a:t>
          </a:r>
          <a:r>
            <a:rPr lang="hu-HU" sz="1800" b="1">
              <a:solidFill>
                <a:schemeClr val="accent6">
                  <a:lumMod val="75000"/>
                </a:schemeClr>
              </a:solidFill>
            </a:rPr>
            <a:t>.</a:t>
          </a:r>
          <a:r>
            <a:rPr lang="en-AU" sz="1800" b="1">
              <a:solidFill>
                <a:schemeClr val="accent6">
                  <a:lumMod val="75000"/>
                </a:schemeClr>
              </a:solidFill>
            </a:rPr>
            <a:t> HUF 70 million loan amount</a:t>
          </a:r>
        </a:p>
      </xdr:txBody>
    </xdr:sp>
    <xdr:clientData/>
  </xdr:twoCellAnchor>
  <xdr:twoCellAnchor editAs="oneCell">
    <xdr:from>
      <xdr:col>8</xdr:col>
      <xdr:colOff>340259</xdr:colOff>
      <xdr:row>55</xdr:row>
      <xdr:rowOff>379</xdr:rowOff>
    </xdr:from>
    <xdr:to>
      <xdr:col>9</xdr:col>
      <xdr:colOff>438843</xdr:colOff>
      <xdr:row>58</xdr:row>
      <xdr:rowOff>130879</xdr:rowOff>
    </xdr:to>
    <xdr:pic>
      <xdr:nvPicPr>
        <xdr:cNvPr id="125" name="Picture 9">
          <a:extLst>
            <a:ext uri="{FF2B5EF4-FFF2-40B4-BE49-F238E27FC236}">
              <a16:creationId xmlns:a16="http://schemas.microsoft.com/office/drawing/2014/main" id="{2425B435-B5DF-4D2C-A1D3-9BC60B59B426}"/>
            </a:ext>
          </a:extLst>
        </xdr:cNvPr>
        <xdr:cNvPicPr>
          <a:picLocks/>
        </xdr:cNvPicPr>
      </xdr:nvPicPr>
      <xdr:blipFill>
        <a:blip xmlns:r="http://schemas.openxmlformats.org/officeDocument/2006/relationships" r:embed="rId5">
          <a:duotone>
            <a:schemeClr val="accent6">
              <a:shade val="45000"/>
              <a:satMod val="135000"/>
            </a:schemeClr>
            <a:prstClr val="white"/>
          </a:duotone>
          <a:extLst>
            <a:ext uri="{BEBA8EAE-BF5A-486C-A8C5-ECC9F3942E4B}">
              <a14:imgProps xmlns:a14="http://schemas.microsoft.com/office/drawing/2010/main">
                <a14:imgLayer r:embed="rId6">
                  <a14:imgEffect>
                    <a14:saturation sat="400000"/>
                  </a14:imgEffect>
                </a14:imgLayer>
              </a14:imgProps>
            </a:ext>
          </a:extLst>
        </a:blip>
        <a:stretch>
          <a:fillRect/>
        </a:stretch>
      </xdr:blipFill>
      <xdr:spPr>
        <a:xfrm>
          <a:off x="4607459" y="4381879"/>
          <a:ext cx="708184" cy="702000"/>
        </a:xfrm>
        <a:prstGeom prst="rect">
          <a:avLst/>
        </a:prstGeom>
      </xdr:spPr>
    </xdr:pic>
    <xdr:clientData/>
  </xdr:twoCellAnchor>
  <xdr:twoCellAnchor editAs="oneCell">
    <xdr:from>
      <xdr:col>11</xdr:col>
      <xdr:colOff>201140</xdr:colOff>
      <xdr:row>55</xdr:row>
      <xdr:rowOff>1394</xdr:rowOff>
    </xdr:from>
    <xdr:to>
      <xdr:col>12</xdr:col>
      <xdr:colOff>272725</xdr:colOff>
      <xdr:row>58</xdr:row>
      <xdr:rowOff>104894</xdr:rowOff>
    </xdr:to>
    <xdr:pic>
      <xdr:nvPicPr>
        <xdr:cNvPr id="126" name="Kép 11">
          <a:extLst>
            <a:ext uri="{FF2B5EF4-FFF2-40B4-BE49-F238E27FC236}">
              <a16:creationId xmlns:a16="http://schemas.microsoft.com/office/drawing/2014/main" id="{C5FBCDAD-54D7-4069-813A-3CE4340581A2}"/>
            </a:ext>
          </a:extLst>
        </xdr:cNvPr>
        <xdr:cNvPicPr>
          <a:picLocks noChangeAspect="1"/>
        </xdr:cNvPicPr>
      </xdr:nvPicPr>
      <xdr:blipFill>
        <a:blip xmlns:r="http://schemas.openxmlformats.org/officeDocument/2006/relationships" r:embed="rId7" cstate="print">
          <a:duotone>
            <a:schemeClr val="accent6">
              <a:shade val="45000"/>
              <a:satMod val="135000"/>
            </a:schemeClr>
            <a:prstClr val="white"/>
          </a:duotone>
          <a:extLst>
            <a:ext uri="{BEBA8EAE-BF5A-486C-A8C5-ECC9F3942E4B}">
              <a14:imgProps xmlns:a14="http://schemas.microsoft.com/office/drawing/2010/main">
                <a14:imgLayer r:embed="rId8">
                  <a14:imgEffect>
                    <a14:saturation sat="66000"/>
                  </a14:imgEffect>
                </a14:imgLayer>
              </a14:imgProps>
            </a:ext>
            <a:ext uri="{28A0092B-C50C-407E-A947-70E740481C1C}">
              <a14:useLocalDpi xmlns:a14="http://schemas.microsoft.com/office/drawing/2010/main" val="0"/>
            </a:ext>
          </a:extLst>
        </a:blip>
        <a:stretch>
          <a:fillRect/>
        </a:stretch>
      </xdr:blipFill>
      <xdr:spPr>
        <a:xfrm>
          <a:off x="6297140" y="4382894"/>
          <a:ext cx="681185" cy="675000"/>
        </a:xfrm>
        <a:prstGeom prst="rect">
          <a:avLst/>
        </a:prstGeom>
      </xdr:spPr>
    </xdr:pic>
    <xdr:clientData/>
  </xdr:twoCellAnchor>
  <xdr:twoCellAnchor>
    <xdr:from>
      <xdr:col>13</xdr:col>
      <xdr:colOff>199792</xdr:colOff>
      <xdr:row>54</xdr:row>
      <xdr:rowOff>113783</xdr:rowOff>
    </xdr:from>
    <xdr:to>
      <xdr:col>16</xdr:col>
      <xdr:colOff>3362</xdr:colOff>
      <xdr:row>65</xdr:row>
      <xdr:rowOff>178283</xdr:rowOff>
    </xdr:to>
    <xdr:sp macro="" textlink="">
      <xdr:nvSpPr>
        <xdr:cNvPr id="127" name="Téglalap: lekerekített 5">
          <a:extLst>
            <a:ext uri="{FF2B5EF4-FFF2-40B4-BE49-F238E27FC236}">
              <a16:creationId xmlns:a16="http://schemas.microsoft.com/office/drawing/2014/main" id="{99CAFE9C-8977-4B6B-92C1-D8D45E8D07BD}"/>
            </a:ext>
          </a:extLst>
        </xdr:cNvPr>
        <xdr:cNvSpPr/>
      </xdr:nvSpPr>
      <xdr:spPr>
        <a:xfrm>
          <a:off x="7514992" y="4304783"/>
          <a:ext cx="1632370" cy="2160000"/>
        </a:xfrm>
        <a:prstGeom prst="roundRect">
          <a:avLst/>
        </a:prstGeom>
        <a:solidFill>
          <a:schemeClr val="bg1"/>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8580" tIns="34290" rIns="68580" bIns="3429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gn="ctr"/>
          <a:endParaRPr lang="en-AU" sz="1800">
            <a:solidFill>
              <a:schemeClr val="accent6">
                <a:lumMod val="75000"/>
              </a:schemeClr>
            </a:solidFill>
          </a:endParaRPr>
        </a:p>
        <a:p>
          <a:pPr lvl="0" algn="ctr"/>
          <a:endParaRPr lang="en-AU" sz="1800">
            <a:solidFill>
              <a:schemeClr val="accent6">
                <a:lumMod val="75000"/>
              </a:schemeClr>
            </a:solidFill>
          </a:endParaRPr>
        </a:p>
        <a:p>
          <a:pPr lvl="0" algn="ctr"/>
          <a:endParaRPr lang="en-AU" sz="1800">
            <a:solidFill>
              <a:schemeClr val="accent6">
                <a:lumMod val="75000"/>
              </a:schemeClr>
            </a:solidFill>
          </a:endParaRPr>
        </a:p>
        <a:p>
          <a:pPr lvl="0" algn="ctr"/>
          <a:r>
            <a:rPr lang="hu-HU" sz="1800" b="1">
              <a:solidFill>
                <a:schemeClr val="accent6">
                  <a:lumMod val="75000"/>
                </a:schemeClr>
              </a:solidFill>
            </a:rPr>
            <a:t>m</a:t>
          </a:r>
          <a:r>
            <a:rPr lang="en-AU" sz="1800" b="1">
              <a:solidFill>
                <a:schemeClr val="accent6">
                  <a:lumMod val="75000"/>
                </a:schemeClr>
              </a:solidFill>
            </a:rPr>
            <a:t>ax</a:t>
          </a:r>
          <a:r>
            <a:rPr lang="hu-HU" sz="1800" b="1">
              <a:solidFill>
                <a:schemeClr val="accent6">
                  <a:lumMod val="75000"/>
                </a:schemeClr>
              </a:solidFill>
            </a:rPr>
            <a:t>.</a:t>
          </a:r>
          <a:r>
            <a:rPr lang="en-AU" sz="1800" b="1">
              <a:solidFill>
                <a:schemeClr val="accent6">
                  <a:lumMod val="75000"/>
                </a:schemeClr>
              </a:solidFill>
            </a:rPr>
            <a:t> 25 year maturity</a:t>
          </a:r>
        </a:p>
      </xdr:txBody>
    </xdr:sp>
    <xdr:clientData/>
  </xdr:twoCellAnchor>
  <xdr:twoCellAnchor editAs="oneCell">
    <xdr:from>
      <xdr:col>14</xdr:col>
      <xdr:colOff>104906</xdr:colOff>
      <xdr:row>55</xdr:row>
      <xdr:rowOff>1394</xdr:rowOff>
    </xdr:from>
    <xdr:to>
      <xdr:col>15</xdr:col>
      <xdr:colOff>176492</xdr:colOff>
      <xdr:row>58</xdr:row>
      <xdr:rowOff>104894</xdr:rowOff>
    </xdr:to>
    <xdr:pic>
      <xdr:nvPicPr>
        <xdr:cNvPr id="128" name="Kép 17">
          <a:extLst>
            <a:ext uri="{FF2B5EF4-FFF2-40B4-BE49-F238E27FC236}">
              <a16:creationId xmlns:a16="http://schemas.microsoft.com/office/drawing/2014/main" id="{2465029E-047F-4068-9B52-7715420A3681}"/>
            </a:ext>
          </a:extLst>
        </xdr:cNvPr>
        <xdr:cNvPicPr>
          <a:picLocks noChangeAspect="1"/>
        </xdr:cNvPicPr>
      </xdr:nvPicPr>
      <xdr:blipFill>
        <a:blip xmlns:r="http://schemas.openxmlformats.org/officeDocument/2006/relationships" r:embed="rId9" cstate="print">
          <a:duotone>
            <a:schemeClr val="accent6">
              <a:shade val="45000"/>
              <a:satMod val="135000"/>
            </a:schemeClr>
            <a:prstClr val="white"/>
          </a:duotone>
          <a:extLst>
            <a:ext uri="{BEBA8EAE-BF5A-486C-A8C5-ECC9F3942E4B}">
              <a14:imgProps xmlns:a14="http://schemas.microsoft.com/office/drawing/2010/main">
                <a14:imgLayer r:embed="rId10">
                  <a14:imgEffect>
                    <a14:saturation sat="33000"/>
                  </a14:imgEffect>
                </a14:imgLayer>
              </a14:imgProps>
            </a:ext>
            <a:ext uri="{28A0092B-C50C-407E-A947-70E740481C1C}">
              <a14:useLocalDpi xmlns:a14="http://schemas.microsoft.com/office/drawing/2010/main" val="0"/>
            </a:ext>
          </a:extLst>
        </a:blip>
        <a:stretch>
          <a:fillRect/>
        </a:stretch>
      </xdr:blipFill>
      <xdr:spPr>
        <a:xfrm>
          <a:off x="8029706" y="4382894"/>
          <a:ext cx="681186" cy="675000"/>
        </a:xfrm>
        <a:prstGeom prst="rect">
          <a:avLst/>
        </a:prstGeom>
      </xdr:spPr>
    </xdr:pic>
    <xdr:clientData/>
  </xdr:twoCellAnchor>
  <xdr:twoCellAnchor editAs="oneCell">
    <xdr:from>
      <xdr:col>2</xdr:col>
      <xdr:colOff>282008</xdr:colOff>
      <xdr:row>40</xdr:row>
      <xdr:rowOff>150625</xdr:rowOff>
    </xdr:from>
    <xdr:to>
      <xdr:col>4</xdr:col>
      <xdr:colOff>535431</xdr:colOff>
      <xdr:row>49</xdr:row>
      <xdr:rowOff>20125</xdr:rowOff>
    </xdr:to>
    <xdr:pic>
      <xdr:nvPicPr>
        <xdr:cNvPr id="129" name="Picture 13">
          <a:extLst>
            <a:ext uri="{FF2B5EF4-FFF2-40B4-BE49-F238E27FC236}">
              <a16:creationId xmlns:a16="http://schemas.microsoft.com/office/drawing/2014/main" id="{AFAEDA23-BC14-43EF-A4AD-3AAF8266ADAF}"/>
            </a:ext>
          </a:extLst>
        </xdr:cNvPr>
        <xdr:cNvPicPr>
          <a:picLocks noChangeAspect="1"/>
        </xdr:cNvPicPr>
      </xdr:nvPicPr>
      <xdr:blipFill>
        <a:blip xmlns:r="http://schemas.openxmlformats.org/officeDocument/2006/relationships" r:embed="rId11"/>
        <a:stretch>
          <a:fillRect/>
        </a:stretch>
      </xdr:blipFill>
      <xdr:spPr>
        <a:xfrm>
          <a:off x="891608" y="1674625"/>
          <a:ext cx="1472623" cy="1584000"/>
        </a:xfrm>
        <a:prstGeom prst="rect">
          <a:avLst/>
        </a:prstGeom>
      </xdr:spPr>
    </xdr:pic>
    <xdr:clientData/>
  </xdr:twoCellAnchor>
  <xdr:twoCellAnchor editAs="oneCell">
    <xdr:from>
      <xdr:col>7</xdr:col>
      <xdr:colOff>320185</xdr:colOff>
      <xdr:row>40</xdr:row>
      <xdr:rowOff>128080</xdr:rowOff>
    </xdr:from>
    <xdr:to>
      <xdr:col>10</xdr:col>
      <xdr:colOff>126269</xdr:colOff>
      <xdr:row>48</xdr:row>
      <xdr:rowOff>188080</xdr:rowOff>
    </xdr:to>
    <xdr:pic>
      <xdr:nvPicPr>
        <xdr:cNvPr id="130" name="Picture 14">
          <a:extLst>
            <a:ext uri="{FF2B5EF4-FFF2-40B4-BE49-F238E27FC236}">
              <a16:creationId xmlns:a16="http://schemas.microsoft.com/office/drawing/2014/main" id="{7D868670-E3EA-4957-A5E3-89C1B5E9BF8A}"/>
            </a:ext>
          </a:extLst>
        </xdr:cNvPr>
        <xdr:cNvPicPr>
          <a:picLocks noChangeAspect="1"/>
        </xdr:cNvPicPr>
      </xdr:nvPicPr>
      <xdr:blipFill>
        <a:blip xmlns:r="http://schemas.openxmlformats.org/officeDocument/2006/relationships" r:embed="rId12"/>
        <a:stretch>
          <a:fillRect/>
        </a:stretch>
      </xdr:blipFill>
      <xdr:spPr>
        <a:xfrm>
          <a:off x="3977785" y="1652080"/>
          <a:ext cx="1634884" cy="1584000"/>
        </a:xfrm>
        <a:prstGeom prst="rect">
          <a:avLst/>
        </a:prstGeom>
      </xdr:spPr>
    </xdr:pic>
    <xdr:clientData/>
  </xdr:twoCellAnchor>
  <xdr:twoCellAnchor>
    <xdr:from>
      <xdr:col>7</xdr:col>
      <xdr:colOff>331674</xdr:colOff>
      <xdr:row>48</xdr:row>
      <xdr:rowOff>103938</xdr:rowOff>
    </xdr:from>
    <xdr:to>
      <xdr:col>10</xdr:col>
      <xdr:colOff>148128</xdr:colOff>
      <xdr:row>51</xdr:row>
      <xdr:rowOff>188387</xdr:rowOff>
    </xdr:to>
    <xdr:sp macro="" textlink="">
      <xdr:nvSpPr>
        <xdr:cNvPr id="131" name="TextBox 56">
          <a:extLst>
            <a:ext uri="{FF2B5EF4-FFF2-40B4-BE49-F238E27FC236}">
              <a16:creationId xmlns:a16="http://schemas.microsoft.com/office/drawing/2014/main" id="{E2BB0616-3DA8-4B70-AD3F-70B499CFF1F5}"/>
            </a:ext>
          </a:extLst>
        </xdr:cNvPr>
        <xdr:cNvSpPr txBox="1"/>
      </xdr:nvSpPr>
      <xdr:spPr>
        <a:xfrm>
          <a:off x="3989274" y="3151938"/>
          <a:ext cx="1645254" cy="6559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342900">
            <a:defRPr/>
          </a:pPr>
          <a:r>
            <a:rPr lang="en-AU" sz="1800" b="1">
              <a:solidFill>
                <a:schemeClr val="accent6">
                  <a:lumMod val="75000"/>
                </a:schemeClr>
              </a:solidFill>
              <a:latin typeface="Calibri"/>
            </a:rPr>
            <a:t>Commercial</a:t>
          </a:r>
          <a:r>
            <a:rPr lang="hu-HU" sz="1800" b="1">
              <a:solidFill>
                <a:schemeClr val="accent6">
                  <a:lumMod val="75000"/>
                </a:schemeClr>
              </a:solidFill>
              <a:latin typeface="Calibri"/>
            </a:rPr>
            <a:t> </a:t>
          </a:r>
          <a:r>
            <a:rPr lang="en-AU" sz="1800" b="1">
              <a:solidFill>
                <a:schemeClr val="accent6">
                  <a:lumMod val="75000"/>
                </a:schemeClr>
              </a:solidFill>
              <a:latin typeface="Calibri"/>
            </a:rPr>
            <a:t>banks</a:t>
          </a:r>
        </a:p>
      </xdr:txBody>
    </xdr:sp>
    <xdr:clientData/>
  </xdr:twoCellAnchor>
  <xdr:twoCellAnchor>
    <xdr:from>
      <xdr:col>12</xdr:col>
      <xdr:colOff>405451</xdr:colOff>
      <xdr:row>48</xdr:row>
      <xdr:rowOff>94300</xdr:rowOff>
    </xdr:from>
    <xdr:to>
      <xdr:col>15</xdr:col>
      <xdr:colOff>496304</xdr:colOff>
      <xdr:row>51</xdr:row>
      <xdr:rowOff>178749</xdr:rowOff>
    </xdr:to>
    <xdr:sp macro="" textlink="">
      <xdr:nvSpPr>
        <xdr:cNvPr id="132" name="TextBox 65">
          <a:extLst>
            <a:ext uri="{FF2B5EF4-FFF2-40B4-BE49-F238E27FC236}">
              <a16:creationId xmlns:a16="http://schemas.microsoft.com/office/drawing/2014/main" id="{B1C0EDC7-4AF2-4F70-9E20-361FB5FAEB79}"/>
            </a:ext>
          </a:extLst>
        </xdr:cNvPr>
        <xdr:cNvSpPr txBox="1"/>
      </xdr:nvSpPr>
      <xdr:spPr>
        <a:xfrm>
          <a:off x="7111051" y="3142300"/>
          <a:ext cx="1919653" cy="6559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342900">
            <a:defRPr/>
          </a:pPr>
          <a:r>
            <a:rPr lang="en-AU" sz="1800" b="1">
              <a:solidFill>
                <a:schemeClr val="accent6">
                  <a:lumMod val="75000"/>
                </a:schemeClr>
              </a:solidFill>
              <a:latin typeface="Calibri"/>
            </a:rPr>
            <a:t>Residential customers</a:t>
          </a:r>
        </a:p>
      </xdr:txBody>
    </xdr:sp>
    <xdr:clientData/>
  </xdr:twoCellAnchor>
  <xdr:twoCellAnchor>
    <xdr:from>
      <xdr:col>4</xdr:col>
      <xdr:colOff>393321</xdr:colOff>
      <xdr:row>41</xdr:row>
      <xdr:rowOff>145677</xdr:rowOff>
    </xdr:from>
    <xdr:to>
      <xdr:col>7</xdr:col>
      <xdr:colOff>373650</xdr:colOff>
      <xdr:row>43</xdr:row>
      <xdr:rowOff>138818</xdr:rowOff>
    </xdr:to>
    <xdr:sp macro="" textlink="">
      <xdr:nvSpPr>
        <xdr:cNvPr id="133" name="TextBox 51">
          <a:extLst>
            <a:ext uri="{FF2B5EF4-FFF2-40B4-BE49-F238E27FC236}">
              <a16:creationId xmlns:a16="http://schemas.microsoft.com/office/drawing/2014/main" id="{BDCE38FC-D3BD-4118-AC07-64366D6A8797}"/>
            </a:ext>
          </a:extLst>
        </xdr:cNvPr>
        <xdr:cNvSpPr txBox="1"/>
      </xdr:nvSpPr>
      <xdr:spPr>
        <a:xfrm>
          <a:off x="2222121" y="1860177"/>
          <a:ext cx="1809129" cy="374141"/>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342900">
            <a:defRPr/>
          </a:pPr>
          <a:r>
            <a:rPr lang="en-AU" sz="1800" b="1">
              <a:solidFill>
                <a:schemeClr val="accent6">
                  <a:lumMod val="75000"/>
                </a:schemeClr>
              </a:solidFill>
              <a:latin typeface="Calibri"/>
            </a:rPr>
            <a:t>Refinancing</a:t>
          </a:r>
          <a:r>
            <a:rPr lang="hu-HU" sz="1800" b="1">
              <a:solidFill>
                <a:schemeClr val="accent6">
                  <a:lumMod val="75000"/>
                </a:schemeClr>
              </a:solidFill>
              <a:latin typeface="Calibri"/>
            </a:rPr>
            <a:t> </a:t>
          </a:r>
        </a:p>
      </xdr:txBody>
    </xdr:sp>
    <xdr:clientData/>
  </xdr:twoCellAnchor>
  <xdr:twoCellAnchor>
    <xdr:from>
      <xdr:col>5</xdr:col>
      <xdr:colOff>67562</xdr:colOff>
      <xdr:row>44</xdr:row>
      <xdr:rowOff>158958</xdr:rowOff>
    </xdr:from>
    <xdr:to>
      <xdr:col>7</xdr:col>
      <xdr:colOff>208070</xdr:colOff>
      <xdr:row>46</xdr:row>
      <xdr:rowOff>128958</xdr:rowOff>
    </xdr:to>
    <xdr:sp macro="" textlink="">
      <xdr:nvSpPr>
        <xdr:cNvPr id="134" name="Jobbra nyíl 8">
          <a:extLst>
            <a:ext uri="{FF2B5EF4-FFF2-40B4-BE49-F238E27FC236}">
              <a16:creationId xmlns:a16="http://schemas.microsoft.com/office/drawing/2014/main" id="{036D08B8-16A0-4A79-9AA6-CAB1080AB84F}"/>
            </a:ext>
          </a:extLst>
        </xdr:cNvPr>
        <xdr:cNvSpPr/>
      </xdr:nvSpPr>
      <xdr:spPr>
        <a:xfrm>
          <a:off x="2505962" y="2444958"/>
          <a:ext cx="1359708" cy="351000"/>
        </a:xfrm>
        <a:prstGeom prst="rightArrow">
          <a:avLst/>
        </a:prstGeom>
        <a:solidFill>
          <a:schemeClr val="accent6">
            <a:lumMod val="75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342900">
            <a:defRPr/>
          </a:pPr>
          <a:endParaRPr lang="hu-HU" sz="1350">
            <a:solidFill>
              <a:schemeClr val="accent6">
                <a:lumMod val="75000"/>
              </a:schemeClr>
            </a:solidFill>
            <a:latin typeface="Calibri"/>
          </a:endParaRPr>
        </a:p>
      </xdr:txBody>
    </xdr:sp>
    <xdr:clientData/>
  </xdr:twoCellAnchor>
  <xdr:twoCellAnchor>
    <xdr:from>
      <xdr:col>10</xdr:col>
      <xdr:colOff>269379</xdr:colOff>
      <xdr:row>44</xdr:row>
      <xdr:rowOff>158958</xdr:rowOff>
    </xdr:from>
    <xdr:to>
      <xdr:col>12</xdr:col>
      <xdr:colOff>409888</xdr:colOff>
      <xdr:row>46</xdr:row>
      <xdr:rowOff>128958</xdr:rowOff>
    </xdr:to>
    <xdr:sp macro="" textlink="">
      <xdr:nvSpPr>
        <xdr:cNvPr id="135" name="Jobbra nyíl 8">
          <a:extLst>
            <a:ext uri="{FF2B5EF4-FFF2-40B4-BE49-F238E27FC236}">
              <a16:creationId xmlns:a16="http://schemas.microsoft.com/office/drawing/2014/main" id="{D6BE1104-C317-453C-8808-E4547E85534D}"/>
            </a:ext>
          </a:extLst>
        </xdr:cNvPr>
        <xdr:cNvSpPr/>
      </xdr:nvSpPr>
      <xdr:spPr>
        <a:xfrm>
          <a:off x="5755779" y="2444958"/>
          <a:ext cx="1359709" cy="351000"/>
        </a:xfrm>
        <a:prstGeom prst="rightArrow">
          <a:avLst/>
        </a:prstGeom>
        <a:solidFill>
          <a:schemeClr val="accent6">
            <a:lumMod val="75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342900">
            <a:defRPr/>
          </a:pPr>
          <a:endParaRPr lang="hu-HU" sz="1350">
            <a:solidFill>
              <a:schemeClr val="accent6">
                <a:lumMod val="75000"/>
              </a:schemeClr>
            </a:solidFill>
            <a:latin typeface="Calibri"/>
          </a:endParaRPr>
        </a:p>
      </xdr:txBody>
    </xdr:sp>
    <xdr:clientData/>
  </xdr:twoCellAnchor>
  <xdr:twoCellAnchor>
    <xdr:from>
      <xdr:col>10</xdr:col>
      <xdr:colOff>317310</xdr:colOff>
      <xdr:row>47</xdr:row>
      <xdr:rowOff>1827</xdr:rowOff>
    </xdr:from>
    <xdr:to>
      <xdr:col>12</xdr:col>
      <xdr:colOff>358118</xdr:colOff>
      <xdr:row>48</xdr:row>
      <xdr:rowOff>108916</xdr:rowOff>
    </xdr:to>
    <xdr:sp macro="" textlink="">
      <xdr:nvSpPr>
        <xdr:cNvPr id="136" name="Téglalap: lekerekített 22">
          <a:extLst>
            <a:ext uri="{FF2B5EF4-FFF2-40B4-BE49-F238E27FC236}">
              <a16:creationId xmlns:a16="http://schemas.microsoft.com/office/drawing/2014/main" id="{77417885-E4C4-4480-BFB0-68663653382B}"/>
            </a:ext>
          </a:extLst>
        </xdr:cNvPr>
        <xdr:cNvSpPr/>
      </xdr:nvSpPr>
      <xdr:spPr>
        <a:xfrm>
          <a:off x="5803710" y="2859327"/>
          <a:ext cx="1260008" cy="297589"/>
        </a:xfrm>
        <a:prstGeom prst="roundRect">
          <a:avLst/>
        </a:prstGeom>
        <a:noFill/>
        <a:ln w="285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342900">
            <a:defRPr/>
          </a:pPr>
          <a:r>
            <a:rPr lang="hu-HU" sz="1800" b="1">
              <a:solidFill>
                <a:schemeClr val="accent6">
                  <a:lumMod val="75000"/>
                </a:schemeClr>
              </a:solidFill>
              <a:latin typeface="Calibri"/>
            </a:rPr>
            <a:t>max. 2.5%</a:t>
          </a:r>
          <a:endParaRPr lang="en-GB" sz="1800" b="1">
            <a:solidFill>
              <a:schemeClr val="accent6">
                <a:lumMod val="75000"/>
              </a:schemeClr>
            </a:solidFill>
            <a:latin typeface="Calibri"/>
          </a:endParaRPr>
        </a:p>
      </xdr:txBody>
    </xdr:sp>
    <xdr:clientData/>
  </xdr:twoCellAnchor>
  <xdr:twoCellAnchor>
    <xdr:from>
      <xdr:col>5</xdr:col>
      <xdr:colOff>33432</xdr:colOff>
      <xdr:row>47</xdr:row>
      <xdr:rowOff>8576</xdr:rowOff>
    </xdr:from>
    <xdr:to>
      <xdr:col>7</xdr:col>
      <xdr:colOff>74239</xdr:colOff>
      <xdr:row>48</xdr:row>
      <xdr:rowOff>116712</xdr:rowOff>
    </xdr:to>
    <xdr:sp macro="" textlink="">
      <xdr:nvSpPr>
        <xdr:cNvPr id="137" name="Téglalap: lekerekített 22">
          <a:extLst>
            <a:ext uri="{FF2B5EF4-FFF2-40B4-BE49-F238E27FC236}">
              <a16:creationId xmlns:a16="http://schemas.microsoft.com/office/drawing/2014/main" id="{DE40C7E4-2D68-4A65-8A1E-E67B8774F75A}"/>
            </a:ext>
          </a:extLst>
        </xdr:cNvPr>
        <xdr:cNvSpPr/>
      </xdr:nvSpPr>
      <xdr:spPr>
        <a:xfrm>
          <a:off x="2471832" y="2866076"/>
          <a:ext cx="1260007" cy="298636"/>
        </a:xfrm>
        <a:prstGeom prst="roundRect">
          <a:avLst/>
        </a:prstGeom>
        <a:noFill/>
        <a:ln w="285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342900">
            <a:defRPr/>
          </a:pPr>
          <a:r>
            <a:rPr lang="hu-HU" sz="1800" b="1">
              <a:solidFill>
                <a:schemeClr val="accent6">
                  <a:lumMod val="75000"/>
                </a:schemeClr>
              </a:solidFill>
              <a:latin typeface="Calibri"/>
            </a:rPr>
            <a:t>0%</a:t>
          </a:r>
          <a:endParaRPr lang="en-GB" sz="1800" b="1">
            <a:solidFill>
              <a:schemeClr val="accent6">
                <a:lumMod val="75000"/>
              </a:schemeClr>
            </a:solidFill>
            <a:latin typeface="Calibri"/>
          </a:endParaRPr>
        </a:p>
      </xdr:txBody>
    </xdr:sp>
    <xdr:clientData/>
  </xdr:twoCellAnchor>
  <xdr:twoCellAnchor>
    <xdr:from>
      <xdr:col>10</xdr:col>
      <xdr:colOff>238383</xdr:colOff>
      <xdr:row>41</xdr:row>
      <xdr:rowOff>137168</xdr:rowOff>
    </xdr:from>
    <xdr:to>
      <xdr:col>12</xdr:col>
      <xdr:colOff>440883</xdr:colOff>
      <xdr:row>45</xdr:row>
      <xdr:rowOff>31117</xdr:rowOff>
    </xdr:to>
    <xdr:sp macro="" textlink="">
      <xdr:nvSpPr>
        <xdr:cNvPr id="138" name="TextBox 51">
          <a:extLst>
            <a:ext uri="{FF2B5EF4-FFF2-40B4-BE49-F238E27FC236}">
              <a16:creationId xmlns:a16="http://schemas.microsoft.com/office/drawing/2014/main" id="{6030C8B3-2B91-48A4-ACBF-871065BE2932}"/>
            </a:ext>
          </a:extLst>
        </xdr:cNvPr>
        <xdr:cNvSpPr txBox="1"/>
      </xdr:nvSpPr>
      <xdr:spPr>
        <a:xfrm>
          <a:off x="5724783" y="1851668"/>
          <a:ext cx="1421700" cy="65594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342900">
            <a:defRPr/>
          </a:pPr>
          <a:r>
            <a:rPr lang="en-AU" sz="1800" b="1">
              <a:solidFill>
                <a:schemeClr val="accent6">
                  <a:lumMod val="75000"/>
                </a:schemeClr>
              </a:solidFill>
              <a:latin typeface="Calibri"/>
            </a:rPr>
            <a:t>Mortgage loan</a:t>
          </a:r>
        </a:p>
      </xdr:txBody>
    </xdr:sp>
    <xdr:clientData/>
  </xdr:twoCellAnchor>
  <xdr:twoCellAnchor editAs="oneCell">
    <xdr:from>
      <xdr:col>12</xdr:col>
      <xdr:colOff>549750</xdr:colOff>
      <xdr:row>40</xdr:row>
      <xdr:rowOff>146958</xdr:rowOff>
    </xdr:from>
    <xdr:to>
      <xdr:col>15</xdr:col>
      <xdr:colOff>352005</xdr:colOff>
      <xdr:row>48</xdr:row>
      <xdr:rowOff>170958</xdr:rowOff>
    </xdr:to>
    <xdr:pic>
      <xdr:nvPicPr>
        <xdr:cNvPr id="139" name="Picture 23">
          <a:extLst>
            <a:ext uri="{FF2B5EF4-FFF2-40B4-BE49-F238E27FC236}">
              <a16:creationId xmlns:a16="http://schemas.microsoft.com/office/drawing/2014/main" id="{BF7E39DD-5839-400C-B4F7-035C3B9518AF}"/>
            </a:ext>
          </a:extLst>
        </xdr:cNvPr>
        <xdr:cNvPicPr>
          <a:picLocks noChangeAspect="1"/>
        </xdr:cNvPicPr>
      </xdr:nvPicPr>
      <xdr:blipFill>
        <a:blip xmlns:r="http://schemas.openxmlformats.org/officeDocument/2006/relationships" r:embed="rId14"/>
        <a:stretch>
          <a:fillRect/>
        </a:stretch>
      </xdr:blipFill>
      <xdr:spPr>
        <a:xfrm>
          <a:off x="7255350" y="1670958"/>
          <a:ext cx="1631055" cy="154800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9</xdr:col>
      <xdr:colOff>8712</xdr:colOff>
      <xdr:row>2</xdr:row>
      <xdr:rowOff>10724</xdr:rowOff>
    </xdr:from>
    <xdr:to>
      <xdr:col>20</xdr:col>
      <xdr:colOff>552418</xdr:colOff>
      <xdr:row>30</xdr:row>
      <xdr:rowOff>31901</xdr:rowOff>
    </xdr:to>
    <xdr:graphicFrame macro="">
      <xdr:nvGraphicFramePr>
        <xdr:cNvPr id="2" name="Diagram 1">
          <a:extLst>
            <a:ext uri="{FF2B5EF4-FFF2-40B4-BE49-F238E27FC236}">
              <a16:creationId xmlns:a16="http://schemas.microsoft.com/office/drawing/2014/main" id="{A557CA68-82A4-4196-8190-2BCBD3429D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32</xdr:row>
      <xdr:rowOff>190499</xdr:rowOff>
    </xdr:from>
    <xdr:to>
      <xdr:col>20</xdr:col>
      <xdr:colOff>543706</xdr:colOff>
      <xdr:row>62</xdr:row>
      <xdr:rowOff>134471</xdr:rowOff>
    </xdr:to>
    <xdr:graphicFrame macro="">
      <xdr:nvGraphicFramePr>
        <xdr:cNvPr id="4" name="Diagram 3">
          <a:extLst>
            <a:ext uri="{FF2B5EF4-FFF2-40B4-BE49-F238E27FC236}">
              <a16:creationId xmlns:a16="http://schemas.microsoft.com/office/drawing/2014/main" id="{E04724B2-EF04-4E47-839E-51F27FC65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587796</xdr:colOff>
      <xdr:row>16</xdr:row>
      <xdr:rowOff>88856</xdr:rowOff>
    </xdr:from>
    <xdr:to>
      <xdr:col>6</xdr:col>
      <xdr:colOff>33325</xdr:colOff>
      <xdr:row>44</xdr:row>
      <xdr:rowOff>154856</xdr:rowOff>
    </xdr:to>
    <xdr:graphicFrame macro="">
      <xdr:nvGraphicFramePr>
        <xdr:cNvPr id="4" name="Diagram 3">
          <a:extLst>
            <a:ext uri="{FF2B5EF4-FFF2-40B4-BE49-F238E27FC236}">
              <a16:creationId xmlns:a16="http://schemas.microsoft.com/office/drawing/2014/main" id="{FE2DBA15-F97F-4311-80C8-579F73D0E5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925285</xdr:colOff>
      <xdr:row>17</xdr:row>
      <xdr:rowOff>0</xdr:rowOff>
    </xdr:from>
    <xdr:to>
      <xdr:col>15</xdr:col>
      <xdr:colOff>423642</xdr:colOff>
      <xdr:row>45</xdr:row>
      <xdr:rowOff>66000</xdr:rowOff>
    </xdr:to>
    <xdr:graphicFrame macro="">
      <xdr:nvGraphicFramePr>
        <xdr:cNvPr id="5" name="Diagram 4">
          <a:extLst>
            <a:ext uri="{FF2B5EF4-FFF2-40B4-BE49-F238E27FC236}">
              <a16:creationId xmlns:a16="http://schemas.microsoft.com/office/drawing/2014/main" id="{A59F2DE8-9783-4D42-9968-4A621FF24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xdr:col>
      <xdr:colOff>0</xdr:colOff>
      <xdr:row>10</xdr:row>
      <xdr:rowOff>0</xdr:rowOff>
    </xdr:from>
    <xdr:to>
      <xdr:col>16</xdr:col>
      <xdr:colOff>233142</xdr:colOff>
      <xdr:row>38</xdr:row>
      <xdr:rowOff>104377</xdr:rowOff>
    </xdr:to>
    <xdr:grpSp>
      <xdr:nvGrpSpPr>
        <xdr:cNvPr id="42" name="Group 23">
          <a:extLst>
            <a:ext uri="{FF2B5EF4-FFF2-40B4-BE49-F238E27FC236}">
              <a16:creationId xmlns:a16="http://schemas.microsoft.com/office/drawing/2014/main" id="{B54A2D63-57D9-4237-A9CA-EF2CF678C986}"/>
            </a:ext>
          </a:extLst>
        </xdr:cNvPr>
        <xdr:cNvGrpSpPr/>
      </xdr:nvGrpSpPr>
      <xdr:grpSpPr>
        <a:xfrm>
          <a:off x="612321" y="1986643"/>
          <a:ext cx="9417964" cy="5438377"/>
          <a:chOff x="9445592" y="10976162"/>
          <a:chExt cx="7227214" cy="5438377"/>
        </a:xfrm>
      </xdr:grpSpPr>
      <xdr:sp macro="" textlink="">
        <xdr:nvSpPr>
          <xdr:cNvPr id="43" name="Rectangle 24">
            <a:extLst>
              <a:ext uri="{FF2B5EF4-FFF2-40B4-BE49-F238E27FC236}">
                <a16:creationId xmlns:a16="http://schemas.microsoft.com/office/drawing/2014/main" id="{B1429217-3C8A-4ED6-9858-333F83C4B4DA}"/>
              </a:ext>
            </a:extLst>
          </xdr:cNvPr>
          <xdr:cNvSpPr/>
        </xdr:nvSpPr>
        <xdr:spPr>
          <a:xfrm>
            <a:off x="9445592" y="10976162"/>
            <a:ext cx="7227214" cy="5400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p>
        </xdr:txBody>
      </xdr:sp>
      <xdr:sp macro="" textlink="">
        <xdr:nvSpPr>
          <xdr:cNvPr id="44" name="Rectangle 25">
            <a:extLst>
              <a:ext uri="{FF2B5EF4-FFF2-40B4-BE49-F238E27FC236}">
                <a16:creationId xmlns:a16="http://schemas.microsoft.com/office/drawing/2014/main" id="{993F7BAC-8F2F-4F26-8AB7-840D690A5015}"/>
              </a:ext>
            </a:extLst>
          </xdr:cNvPr>
          <xdr:cNvSpPr/>
        </xdr:nvSpPr>
        <xdr:spPr>
          <a:xfrm>
            <a:off x="9562492" y="15514534"/>
            <a:ext cx="2705325" cy="900000"/>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2400" b="1">
                <a:solidFill>
                  <a:schemeClr val="tx1"/>
                </a:solidFill>
              </a:rPr>
              <a:t>BB</a:t>
            </a:r>
          </a:p>
        </xdr:txBody>
      </xdr:sp>
      <xdr:sp macro="" textlink="">
        <xdr:nvSpPr>
          <xdr:cNvPr id="45" name="Rectangle 26">
            <a:extLst>
              <a:ext uri="{FF2B5EF4-FFF2-40B4-BE49-F238E27FC236}">
                <a16:creationId xmlns:a16="http://schemas.microsoft.com/office/drawing/2014/main" id="{58BC39E8-D77C-4566-AE69-AD7B0957C937}"/>
              </a:ext>
            </a:extLst>
          </xdr:cNvPr>
          <xdr:cNvSpPr/>
        </xdr:nvSpPr>
        <xdr:spPr>
          <a:xfrm>
            <a:off x="9561986" y="14458298"/>
            <a:ext cx="2345325" cy="9000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2400" b="1">
                <a:solidFill>
                  <a:schemeClr val="bg1"/>
                </a:solidFill>
              </a:rPr>
              <a:t>AA</a:t>
            </a:r>
          </a:p>
        </xdr:txBody>
      </xdr:sp>
      <xdr:sp macro="" textlink="">
        <xdr:nvSpPr>
          <xdr:cNvPr id="46" name="Rectangle 27">
            <a:extLst>
              <a:ext uri="{FF2B5EF4-FFF2-40B4-BE49-F238E27FC236}">
                <a16:creationId xmlns:a16="http://schemas.microsoft.com/office/drawing/2014/main" id="{5C7F42AE-11CD-4B01-A77F-1A82063810F6}"/>
              </a:ext>
            </a:extLst>
          </xdr:cNvPr>
          <xdr:cNvSpPr/>
        </xdr:nvSpPr>
        <xdr:spPr>
          <a:xfrm>
            <a:off x="9574048" y="13388455"/>
            <a:ext cx="1985325" cy="900000"/>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2000" b="1">
                <a:solidFill>
                  <a:schemeClr val="bg1"/>
                </a:solidFill>
              </a:rPr>
              <a:t>AA+</a:t>
            </a:r>
          </a:p>
        </xdr:txBody>
      </xdr:sp>
      <xdr:sp macro="" textlink="">
        <xdr:nvSpPr>
          <xdr:cNvPr id="47" name="Rectangle 28">
            <a:extLst>
              <a:ext uri="{FF2B5EF4-FFF2-40B4-BE49-F238E27FC236}">
                <a16:creationId xmlns:a16="http://schemas.microsoft.com/office/drawing/2014/main" id="{F75A711A-74F9-45DE-B757-517E7A69B7DF}"/>
              </a:ext>
            </a:extLst>
          </xdr:cNvPr>
          <xdr:cNvSpPr/>
        </xdr:nvSpPr>
        <xdr:spPr>
          <a:xfrm>
            <a:off x="9576278" y="12296042"/>
            <a:ext cx="1625325" cy="900000"/>
          </a:xfrm>
          <a:prstGeom prst="rect">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2000" b="1">
                <a:solidFill>
                  <a:schemeClr val="bg1"/>
                </a:solidFill>
              </a:rPr>
              <a:t>AA++</a:t>
            </a:r>
          </a:p>
        </xdr:txBody>
      </xdr:sp>
      <xdr:sp macro="" textlink="">
        <xdr:nvSpPr>
          <xdr:cNvPr id="48" name="Isosceles Triangle 29">
            <a:extLst>
              <a:ext uri="{FF2B5EF4-FFF2-40B4-BE49-F238E27FC236}">
                <a16:creationId xmlns:a16="http://schemas.microsoft.com/office/drawing/2014/main" id="{E4E78D3E-B099-4D90-AE8B-24A2495EF465}"/>
              </a:ext>
            </a:extLst>
          </xdr:cNvPr>
          <xdr:cNvSpPr/>
        </xdr:nvSpPr>
        <xdr:spPr>
          <a:xfrm rot="5400000">
            <a:off x="12175995" y="15603492"/>
            <a:ext cx="900000" cy="722094"/>
          </a:xfrm>
          <a:prstGeom prst="triangle">
            <a:avLst>
              <a:gd name="adj" fmla="val 48962"/>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p>
        </xdr:txBody>
      </xdr:sp>
      <xdr:sp macro="" textlink="">
        <xdr:nvSpPr>
          <xdr:cNvPr id="49" name="Isosceles Triangle 30">
            <a:extLst>
              <a:ext uri="{FF2B5EF4-FFF2-40B4-BE49-F238E27FC236}">
                <a16:creationId xmlns:a16="http://schemas.microsoft.com/office/drawing/2014/main" id="{E60BCCD4-20AC-4F86-8280-30BDA0B992E4}"/>
              </a:ext>
            </a:extLst>
          </xdr:cNvPr>
          <xdr:cNvSpPr/>
        </xdr:nvSpPr>
        <xdr:spPr>
          <a:xfrm rot="5400000">
            <a:off x="11809365" y="14548302"/>
            <a:ext cx="900000" cy="720000"/>
          </a:xfrm>
          <a:prstGeom prst="triangle">
            <a:avLst>
              <a:gd name="adj" fmla="val 48962"/>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p>
        </xdr:txBody>
      </xdr:sp>
      <xdr:sp macro="" textlink="">
        <xdr:nvSpPr>
          <xdr:cNvPr id="50" name="Isosceles Triangle 31">
            <a:extLst>
              <a:ext uri="{FF2B5EF4-FFF2-40B4-BE49-F238E27FC236}">
                <a16:creationId xmlns:a16="http://schemas.microsoft.com/office/drawing/2014/main" id="{4FFEF561-7F0F-419C-AB64-F19CD416495B}"/>
              </a:ext>
            </a:extLst>
          </xdr:cNvPr>
          <xdr:cNvSpPr/>
        </xdr:nvSpPr>
        <xdr:spPr>
          <a:xfrm rot="5400000">
            <a:off x="11460637" y="13478460"/>
            <a:ext cx="900000" cy="720000"/>
          </a:xfrm>
          <a:prstGeom prst="triangle">
            <a:avLst>
              <a:gd name="adj" fmla="val 48962"/>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p>
        </xdr:txBody>
      </xdr:sp>
      <xdr:sp macro="" textlink="">
        <xdr:nvSpPr>
          <xdr:cNvPr id="51" name="Isosceles Triangle 32">
            <a:extLst>
              <a:ext uri="{FF2B5EF4-FFF2-40B4-BE49-F238E27FC236}">
                <a16:creationId xmlns:a16="http://schemas.microsoft.com/office/drawing/2014/main" id="{AE604977-6C9A-4372-8623-AF8494FB788A}"/>
              </a:ext>
            </a:extLst>
          </xdr:cNvPr>
          <xdr:cNvSpPr/>
        </xdr:nvSpPr>
        <xdr:spPr>
          <a:xfrm rot="5400000">
            <a:off x="11102925" y="12382758"/>
            <a:ext cx="900000" cy="720000"/>
          </a:xfrm>
          <a:prstGeom prst="triangle">
            <a:avLst>
              <a:gd name="adj" fmla="val 48962"/>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400"/>
          </a:p>
        </xdr:txBody>
      </xdr:sp>
      <xdr:sp macro="" textlink="">
        <xdr:nvSpPr>
          <xdr:cNvPr id="52" name="TextBox 33">
            <a:extLst>
              <a:ext uri="{FF2B5EF4-FFF2-40B4-BE49-F238E27FC236}">
                <a16:creationId xmlns:a16="http://schemas.microsoft.com/office/drawing/2014/main" id="{08E2CFE4-A34D-4EF7-A1E5-2EBC50522530}"/>
              </a:ext>
            </a:extLst>
          </xdr:cNvPr>
          <xdr:cNvSpPr txBox="1"/>
        </xdr:nvSpPr>
        <xdr:spPr>
          <a:xfrm>
            <a:off x="13102879" y="11026278"/>
            <a:ext cx="1413264" cy="1188133"/>
          </a:xfrm>
          <a:prstGeom prst="roundRect">
            <a:avLst/>
          </a:prstGeom>
          <a:solidFill>
            <a:schemeClr val="tx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Szerződések száma</a:t>
            </a:r>
          </a:p>
        </xdr:txBody>
      </xdr:sp>
      <xdr:sp macro="" textlink="">
        <xdr:nvSpPr>
          <xdr:cNvPr id="53" name="TextBox 34">
            <a:extLst>
              <a:ext uri="{FF2B5EF4-FFF2-40B4-BE49-F238E27FC236}">
                <a16:creationId xmlns:a16="http://schemas.microsoft.com/office/drawing/2014/main" id="{94A1F1CE-5B47-4B29-8B6C-428B23944791}"/>
              </a:ext>
            </a:extLst>
          </xdr:cNvPr>
          <xdr:cNvSpPr txBox="1"/>
        </xdr:nvSpPr>
        <xdr:spPr>
          <a:xfrm>
            <a:off x="13085685" y="12270063"/>
            <a:ext cx="1444001" cy="82326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76 db</a:t>
            </a:r>
          </a:p>
          <a:p>
            <a:pPr algn="ctr"/>
            <a:r>
              <a:rPr lang="hu-HU" sz="2000" b="1">
                <a:solidFill>
                  <a:schemeClr val="bg1"/>
                </a:solidFill>
              </a:rPr>
              <a:t>(2,5 Mrd Ft)</a:t>
            </a:r>
          </a:p>
        </xdr:txBody>
      </xdr:sp>
      <xdr:sp macro="" textlink="">
        <xdr:nvSpPr>
          <xdr:cNvPr id="54" name="TextBox 35">
            <a:extLst>
              <a:ext uri="{FF2B5EF4-FFF2-40B4-BE49-F238E27FC236}">
                <a16:creationId xmlns:a16="http://schemas.microsoft.com/office/drawing/2014/main" id="{2CEDAEA9-FAD1-4FA8-8E01-04DEAC497A67}"/>
              </a:ext>
            </a:extLst>
          </xdr:cNvPr>
          <xdr:cNvSpPr txBox="1"/>
        </xdr:nvSpPr>
        <xdr:spPr>
          <a:xfrm>
            <a:off x="14562172" y="11026279"/>
            <a:ext cx="2052149" cy="1188133"/>
          </a:xfrm>
          <a:prstGeom prst="roundRect">
            <a:avLst/>
          </a:prstGeom>
          <a:solidFill>
            <a:schemeClr val="tx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Átlagos primer</a:t>
            </a:r>
            <a:r>
              <a:rPr lang="hu-HU" sz="2000" b="1" baseline="0">
                <a:solidFill>
                  <a:schemeClr val="bg1"/>
                </a:solidFill>
              </a:rPr>
              <a:t> energiafelhasználás </a:t>
            </a:r>
            <a:r>
              <a:rPr lang="hu-HU" sz="1800" b="0" baseline="0">
                <a:solidFill>
                  <a:schemeClr val="bg1"/>
                </a:solidFill>
              </a:rPr>
              <a:t>(kWh/m</a:t>
            </a:r>
            <a:r>
              <a:rPr lang="hu-HU" sz="1800" b="0" baseline="30000">
                <a:solidFill>
                  <a:schemeClr val="bg1"/>
                </a:solidFill>
              </a:rPr>
              <a:t>2</a:t>
            </a:r>
            <a:r>
              <a:rPr lang="hu-HU" sz="1800" b="0" baseline="0">
                <a:solidFill>
                  <a:schemeClr val="bg1"/>
                </a:solidFill>
              </a:rPr>
              <a:t>/év)</a:t>
            </a:r>
            <a:endParaRPr lang="hu-HU" sz="2000" b="0">
              <a:solidFill>
                <a:schemeClr val="bg1"/>
              </a:solidFill>
            </a:endParaRPr>
          </a:p>
        </xdr:txBody>
      </xdr:sp>
      <xdr:sp macro="" textlink="">
        <xdr:nvSpPr>
          <xdr:cNvPr id="55" name="TextBox 36">
            <a:extLst>
              <a:ext uri="{FF2B5EF4-FFF2-40B4-BE49-F238E27FC236}">
                <a16:creationId xmlns:a16="http://schemas.microsoft.com/office/drawing/2014/main" id="{49CD7049-F636-485D-A03C-63C7FB5A622D}"/>
              </a:ext>
            </a:extLst>
          </xdr:cNvPr>
          <xdr:cNvSpPr txBox="1"/>
        </xdr:nvSpPr>
        <xdr:spPr>
          <a:xfrm>
            <a:off x="14865783" y="12271377"/>
            <a:ext cx="1454408" cy="82326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27</a:t>
            </a:r>
          </a:p>
        </xdr:txBody>
      </xdr:sp>
      <xdr:sp macro="" textlink="">
        <xdr:nvSpPr>
          <xdr:cNvPr id="56" name="TextBox 37">
            <a:extLst>
              <a:ext uri="{FF2B5EF4-FFF2-40B4-BE49-F238E27FC236}">
                <a16:creationId xmlns:a16="http://schemas.microsoft.com/office/drawing/2014/main" id="{6CB447D6-01A4-40BF-815E-9C34BBCE9E09}"/>
              </a:ext>
            </a:extLst>
          </xdr:cNvPr>
          <xdr:cNvSpPr txBox="1"/>
        </xdr:nvSpPr>
        <xdr:spPr>
          <a:xfrm>
            <a:off x="13086833" y="13355084"/>
            <a:ext cx="1444001" cy="82326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205 db</a:t>
            </a:r>
          </a:p>
          <a:p>
            <a:pPr algn="ctr"/>
            <a:r>
              <a:rPr lang="hu-HU" sz="2000" b="1">
                <a:solidFill>
                  <a:schemeClr val="bg1"/>
                </a:solidFill>
              </a:rPr>
              <a:t>(7,2 Mrd Ft)</a:t>
            </a:r>
          </a:p>
        </xdr:txBody>
      </xdr:sp>
      <xdr:sp macro="" textlink="">
        <xdr:nvSpPr>
          <xdr:cNvPr id="57" name="TextBox 38">
            <a:extLst>
              <a:ext uri="{FF2B5EF4-FFF2-40B4-BE49-F238E27FC236}">
                <a16:creationId xmlns:a16="http://schemas.microsoft.com/office/drawing/2014/main" id="{6B406F35-E6F3-452E-B782-73FF61E78A31}"/>
              </a:ext>
            </a:extLst>
          </xdr:cNvPr>
          <xdr:cNvSpPr txBox="1"/>
        </xdr:nvSpPr>
        <xdr:spPr>
          <a:xfrm>
            <a:off x="14866931" y="13356398"/>
            <a:ext cx="1454408" cy="82326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51</a:t>
            </a:r>
          </a:p>
        </xdr:txBody>
      </xdr:sp>
      <xdr:sp macro="" textlink="">
        <xdr:nvSpPr>
          <xdr:cNvPr id="58" name="TextBox 39">
            <a:extLst>
              <a:ext uri="{FF2B5EF4-FFF2-40B4-BE49-F238E27FC236}">
                <a16:creationId xmlns:a16="http://schemas.microsoft.com/office/drawing/2014/main" id="{9984440E-D69C-45F4-B8F3-69172E9BC790}"/>
              </a:ext>
            </a:extLst>
          </xdr:cNvPr>
          <xdr:cNvSpPr txBox="1"/>
        </xdr:nvSpPr>
        <xdr:spPr>
          <a:xfrm>
            <a:off x="13088154" y="14440277"/>
            <a:ext cx="1444001" cy="82326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140 db</a:t>
            </a:r>
          </a:p>
          <a:p>
            <a:pPr algn="ctr"/>
            <a:r>
              <a:rPr lang="hu-HU" sz="2000" b="1">
                <a:solidFill>
                  <a:schemeClr val="bg1"/>
                </a:solidFill>
              </a:rPr>
              <a:t>(5,3 Mrd Ft)</a:t>
            </a:r>
          </a:p>
        </xdr:txBody>
      </xdr:sp>
      <xdr:sp macro="" textlink="">
        <xdr:nvSpPr>
          <xdr:cNvPr id="59" name="TextBox 40">
            <a:extLst>
              <a:ext uri="{FF2B5EF4-FFF2-40B4-BE49-F238E27FC236}">
                <a16:creationId xmlns:a16="http://schemas.microsoft.com/office/drawing/2014/main" id="{3553C1EA-4ACA-432D-894B-C71AC1204FD3}"/>
              </a:ext>
            </a:extLst>
          </xdr:cNvPr>
          <xdr:cNvSpPr txBox="1"/>
        </xdr:nvSpPr>
        <xdr:spPr>
          <a:xfrm>
            <a:off x="14868252" y="14441591"/>
            <a:ext cx="1454408" cy="82326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65</a:t>
            </a:r>
          </a:p>
        </xdr:txBody>
      </xdr:sp>
      <xdr:sp macro="" textlink="">
        <xdr:nvSpPr>
          <xdr:cNvPr id="60" name="TextBox 41">
            <a:extLst>
              <a:ext uri="{FF2B5EF4-FFF2-40B4-BE49-F238E27FC236}">
                <a16:creationId xmlns:a16="http://schemas.microsoft.com/office/drawing/2014/main" id="{CD9496A0-58EA-4211-9A32-D133FF17C6F4}"/>
              </a:ext>
            </a:extLst>
          </xdr:cNvPr>
          <xdr:cNvSpPr txBox="1"/>
        </xdr:nvSpPr>
        <xdr:spPr>
          <a:xfrm>
            <a:off x="13089472" y="15499194"/>
            <a:ext cx="1444001" cy="82326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2004 db</a:t>
            </a:r>
          </a:p>
          <a:p>
            <a:pPr algn="ctr"/>
            <a:r>
              <a:rPr lang="hu-HU" sz="2000" b="1">
                <a:solidFill>
                  <a:schemeClr val="bg1"/>
                </a:solidFill>
              </a:rPr>
              <a:t>(64,5 Mrd Ft)</a:t>
            </a:r>
          </a:p>
        </xdr:txBody>
      </xdr:sp>
      <xdr:sp macro="" textlink="">
        <xdr:nvSpPr>
          <xdr:cNvPr id="61" name="TextBox 42">
            <a:extLst>
              <a:ext uri="{FF2B5EF4-FFF2-40B4-BE49-F238E27FC236}">
                <a16:creationId xmlns:a16="http://schemas.microsoft.com/office/drawing/2014/main" id="{9C9BD510-88F0-49B1-9C49-6488F1AF9EDC}"/>
              </a:ext>
            </a:extLst>
          </xdr:cNvPr>
          <xdr:cNvSpPr txBox="1"/>
        </xdr:nvSpPr>
        <xdr:spPr>
          <a:xfrm>
            <a:off x="14869570" y="15500508"/>
            <a:ext cx="1454408" cy="82326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2000" b="1">
                <a:solidFill>
                  <a:schemeClr val="bg1"/>
                </a:solidFill>
              </a:rPr>
              <a:t>66</a:t>
            </a:r>
          </a:p>
        </xdr:txBody>
      </xdr:sp>
    </xdr:grpSp>
    <xdr:clientData/>
  </xdr:twoCellAnchor>
  <xdr:twoCellAnchor>
    <xdr:from>
      <xdr:col>17</xdr:col>
      <xdr:colOff>0</xdr:colOff>
      <xdr:row>10</xdr:row>
      <xdr:rowOff>0</xdr:rowOff>
    </xdr:from>
    <xdr:to>
      <xdr:col>28</xdr:col>
      <xdr:colOff>521614</xdr:colOff>
      <xdr:row>38</xdr:row>
      <xdr:rowOff>66000</xdr:rowOff>
    </xdr:to>
    <xdr:grpSp>
      <xdr:nvGrpSpPr>
        <xdr:cNvPr id="62" name="Group 1">
          <a:extLst>
            <a:ext uri="{FF2B5EF4-FFF2-40B4-BE49-F238E27FC236}">
              <a16:creationId xmlns:a16="http://schemas.microsoft.com/office/drawing/2014/main" id="{4E48D7C4-5AF9-45DD-9C0E-1962215FB5FE}"/>
            </a:ext>
          </a:extLst>
        </xdr:cNvPr>
        <xdr:cNvGrpSpPr/>
      </xdr:nvGrpSpPr>
      <xdr:grpSpPr>
        <a:xfrm>
          <a:off x="10409464" y="1986643"/>
          <a:ext cx="7257150" cy="5400000"/>
          <a:chOff x="9445592" y="10976162"/>
          <a:chExt cx="7227214" cy="5400000"/>
        </a:xfrm>
      </xdr:grpSpPr>
      <xdr:sp macro="" textlink="">
        <xdr:nvSpPr>
          <xdr:cNvPr id="63" name="Rectangle 2">
            <a:extLst>
              <a:ext uri="{FF2B5EF4-FFF2-40B4-BE49-F238E27FC236}">
                <a16:creationId xmlns:a16="http://schemas.microsoft.com/office/drawing/2014/main" id="{5F629212-6B2E-4A48-AC9E-53E81703668D}"/>
              </a:ext>
            </a:extLst>
          </xdr:cNvPr>
          <xdr:cNvSpPr/>
        </xdr:nvSpPr>
        <xdr:spPr>
          <a:xfrm>
            <a:off x="9445592" y="10976162"/>
            <a:ext cx="7227214" cy="5400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64" name="Rectangle 3">
            <a:extLst>
              <a:ext uri="{FF2B5EF4-FFF2-40B4-BE49-F238E27FC236}">
                <a16:creationId xmlns:a16="http://schemas.microsoft.com/office/drawing/2014/main" id="{BB299E14-CDD1-49A2-9E80-62017C1A591F}"/>
              </a:ext>
            </a:extLst>
          </xdr:cNvPr>
          <xdr:cNvSpPr/>
        </xdr:nvSpPr>
        <xdr:spPr>
          <a:xfrm>
            <a:off x="9562492" y="15324036"/>
            <a:ext cx="2705325" cy="900000"/>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1800" b="1">
                <a:solidFill>
                  <a:schemeClr val="tx1"/>
                </a:solidFill>
              </a:rPr>
              <a:t>BB</a:t>
            </a:r>
          </a:p>
        </xdr:txBody>
      </xdr:sp>
      <xdr:sp macro="" textlink="">
        <xdr:nvSpPr>
          <xdr:cNvPr id="65" name="Rectangle 4">
            <a:extLst>
              <a:ext uri="{FF2B5EF4-FFF2-40B4-BE49-F238E27FC236}">
                <a16:creationId xmlns:a16="http://schemas.microsoft.com/office/drawing/2014/main" id="{5FF2EB3F-0DF4-497B-9BE4-C59BCA792081}"/>
              </a:ext>
            </a:extLst>
          </xdr:cNvPr>
          <xdr:cNvSpPr/>
        </xdr:nvSpPr>
        <xdr:spPr>
          <a:xfrm>
            <a:off x="9561986" y="14267800"/>
            <a:ext cx="2345325" cy="9000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1800" b="1">
                <a:solidFill>
                  <a:schemeClr val="bg1"/>
                </a:solidFill>
              </a:rPr>
              <a:t>AA</a:t>
            </a:r>
          </a:p>
        </xdr:txBody>
      </xdr:sp>
      <xdr:sp macro="" textlink="">
        <xdr:nvSpPr>
          <xdr:cNvPr id="66" name="Rectangle 5">
            <a:extLst>
              <a:ext uri="{FF2B5EF4-FFF2-40B4-BE49-F238E27FC236}">
                <a16:creationId xmlns:a16="http://schemas.microsoft.com/office/drawing/2014/main" id="{EEB35834-2D25-49BB-8564-19B7D7F34406}"/>
              </a:ext>
            </a:extLst>
          </xdr:cNvPr>
          <xdr:cNvSpPr/>
        </xdr:nvSpPr>
        <xdr:spPr>
          <a:xfrm>
            <a:off x="9574048" y="13197957"/>
            <a:ext cx="1985325" cy="900000"/>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1600" b="1">
                <a:solidFill>
                  <a:schemeClr val="bg1"/>
                </a:solidFill>
              </a:rPr>
              <a:t>AA+</a:t>
            </a:r>
          </a:p>
        </xdr:txBody>
      </xdr:sp>
      <xdr:sp macro="" textlink="">
        <xdr:nvSpPr>
          <xdr:cNvPr id="67" name="Rectangle 6">
            <a:extLst>
              <a:ext uri="{FF2B5EF4-FFF2-40B4-BE49-F238E27FC236}">
                <a16:creationId xmlns:a16="http://schemas.microsoft.com/office/drawing/2014/main" id="{C0455E75-EBA8-4F03-AEFA-7721751D8470}"/>
              </a:ext>
            </a:extLst>
          </xdr:cNvPr>
          <xdr:cNvSpPr/>
        </xdr:nvSpPr>
        <xdr:spPr>
          <a:xfrm>
            <a:off x="9576278" y="12105544"/>
            <a:ext cx="1625325" cy="900000"/>
          </a:xfrm>
          <a:prstGeom prst="rect">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hu-HU" sz="1600" b="1">
                <a:solidFill>
                  <a:schemeClr val="bg1"/>
                </a:solidFill>
              </a:rPr>
              <a:t>AA++</a:t>
            </a:r>
          </a:p>
        </xdr:txBody>
      </xdr:sp>
      <xdr:sp macro="" textlink="">
        <xdr:nvSpPr>
          <xdr:cNvPr id="68" name="Isosceles Triangle 7">
            <a:extLst>
              <a:ext uri="{FF2B5EF4-FFF2-40B4-BE49-F238E27FC236}">
                <a16:creationId xmlns:a16="http://schemas.microsoft.com/office/drawing/2014/main" id="{C070ED75-F4EA-4252-A3AA-0D4A8A1B4A7E}"/>
              </a:ext>
            </a:extLst>
          </xdr:cNvPr>
          <xdr:cNvSpPr/>
        </xdr:nvSpPr>
        <xdr:spPr>
          <a:xfrm rot="5400000">
            <a:off x="12175995" y="15412994"/>
            <a:ext cx="900000" cy="722094"/>
          </a:xfrm>
          <a:prstGeom prst="triangle">
            <a:avLst>
              <a:gd name="adj" fmla="val 48962"/>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69" name="Isosceles Triangle 8">
            <a:extLst>
              <a:ext uri="{FF2B5EF4-FFF2-40B4-BE49-F238E27FC236}">
                <a16:creationId xmlns:a16="http://schemas.microsoft.com/office/drawing/2014/main" id="{43993DC5-8526-453B-84E7-84417080D954}"/>
              </a:ext>
            </a:extLst>
          </xdr:cNvPr>
          <xdr:cNvSpPr/>
        </xdr:nvSpPr>
        <xdr:spPr>
          <a:xfrm rot="5400000">
            <a:off x="11809365" y="14357804"/>
            <a:ext cx="900000" cy="720000"/>
          </a:xfrm>
          <a:prstGeom prst="triangle">
            <a:avLst>
              <a:gd name="adj" fmla="val 48962"/>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70" name="Isosceles Triangle 9">
            <a:extLst>
              <a:ext uri="{FF2B5EF4-FFF2-40B4-BE49-F238E27FC236}">
                <a16:creationId xmlns:a16="http://schemas.microsoft.com/office/drawing/2014/main" id="{02B128E8-A1BB-4CDB-95E6-5AF286088B68}"/>
              </a:ext>
            </a:extLst>
          </xdr:cNvPr>
          <xdr:cNvSpPr/>
        </xdr:nvSpPr>
        <xdr:spPr>
          <a:xfrm rot="5400000">
            <a:off x="11460637" y="13287962"/>
            <a:ext cx="900000" cy="720000"/>
          </a:xfrm>
          <a:prstGeom prst="triangle">
            <a:avLst>
              <a:gd name="adj" fmla="val 48962"/>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71" name="Isosceles Triangle 10">
            <a:extLst>
              <a:ext uri="{FF2B5EF4-FFF2-40B4-BE49-F238E27FC236}">
                <a16:creationId xmlns:a16="http://schemas.microsoft.com/office/drawing/2014/main" id="{D35C3951-4464-46CF-B8E4-F3E9762D792E}"/>
              </a:ext>
            </a:extLst>
          </xdr:cNvPr>
          <xdr:cNvSpPr/>
        </xdr:nvSpPr>
        <xdr:spPr>
          <a:xfrm rot="5400000">
            <a:off x="11102925" y="12192260"/>
            <a:ext cx="900000" cy="720000"/>
          </a:xfrm>
          <a:prstGeom prst="triangle">
            <a:avLst>
              <a:gd name="adj" fmla="val 48962"/>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72" name="TextBox 11">
            <a:extLst>
              <a:ext uri="{FF2B5EF4-FFF2-40B4-BE49-F238E27FC236}">
                <a16:creationId xmlns:a16="http://schemas.microsoft.com/office/drawing/2014/main" id="{FB110CB7-0C3E-4B6A-8F88-F06AF073C15D}"/>
              </a:ext>
            </a:extLst>
          </xdr:cNvPr>
          <xdr:cNvSpPr txBox="1"/>
        </xdr:nvSpPr>
        <xdr:spPr>
          <a:xfrm>
            <a:off x="13102879" y="11026278"/>
            <a:ext cx="1413264" cy="948007"/>
          </a:xfrm>
          <a:prstGeom prst="roundRect">
            <a:avLst/>
          </a:prstGeom>
          <a:solidFill>
            <a:schemeClr val="tx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Number of contracts</a:t>
            </a:r>
          </a:p>
        </xdr:txBody>
      </xdr:sp>
      <xdr:sp macro="" textlink="">
        <xdr:nvSpPr>
          <xdr:cNvPr id="73" name="TextBox 12">
            <a:extLst>
              <a:ext uri="{FF2B5EF4-FFF2-40B4-BE49-F238E27FC236}">
                <a16:creationId xmlns:a16="http://schemas.microsoft.com/office/drawing/2014/main" id="{FCEFAC8F-47A1-4F62-8D1A-1B8353020CA5}"/>
              </a:ext>
            </a:extLst>
          </xdr:cNvPr>
          <xdr:cNvSpPr txBox="1"/>
        </xdr:nvSpPr>
        <xdr:spPr>
          <a:xfrm>
            <a:off x="13085685" y="12161207"/>
            <a:ext cx="1444001" cy="68400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76 pcs</a:t>
            </a:r>
          </a:p>
          <a:p>
            <a:pPr algn="ctr"/>
            <a:r>
              <a:rPr lang="hu-HU" sz="1600" b="1">
                <a:solidFill>
                  <a:schemeClr val="bg1"/>
                </a:solidFill>
              </a:rPr>
              <a:t>(HUF 2.5 Bn)</a:t>
            </a:r>
          </a:p>
        </xdr:txBody>
      </xdr:sp>
      <xdr:sp macro="" textlink="">
        <xdr:nvSpPr>
          <xdr:cNvPr id="74" name="TextBox 13">
            <a:extLst>
              <a:ext uri="{FF2B5EF4-FFF2-40B4-BE49-F238E27FC236}">
                <a16:creationId xmlns:a16="http://schemas.microsoft.com/office/drawing/2014/main" id="{45A7D062-8FB9-4C11-8F60-1AA7F31B7E6D}"/>
              </a:ext>
            </a:extLst>
          </xdr:cNvPr>
          <xdr:cNvSpPr txBox="1"/>
        </xdr:nvSpPr>
        <xdr:spPr>
          <a:xfrm>
            <a:off x="14562172" y="11026279"/>
            <a:ext cx="2106111" cy="948007"/>
          </a:xfrm>
          <a:prstGeom prst="roundRect">
            <a:avLst/>
          </a:prstGeom>
          <a:solidFill>
            <a:schemeClr val="tx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Average</a:t>
            </a:r>
            <a:r>
              <a:rPr lang="hu-HU" sz="1600" b="1" baseline="0">
                <a:solidFill>
                  <a:schemeClr val="bg1"/>
                </a:solidFill>
              </a:rPr>
              <a:t> </a:t>
            </a:r>
            <a:r>
              <a:rPr lang="hu-HU" sz="1600" b="1">
                <a:solidFill>
                  <a:schemeClr val="bg1"/>
                </a:solidFill>
              </a:rPr>
              <a:t>primary</a:t>
            </a:r>
            <a:r>
              <a:rPr lang="hu-HU" sz="1600" b="1" baseline="0">
                <a:solidFill>
                  <a:schemeClr val="bg1"/>
                </a:solidFill>
              </a:rPr>
              <a:t> energy comsumption </a:t>
            </a:r>
            <a:r>
              <a:rPr lang="hu-HU" sz="1600" b="0" baseline="0">
                <a:solidFill>
                  <a:schemeClr val="bg1"/>
                </a:solidFill>
              </a:rPr>
              <a:t>(kWh/m</a:t>
            </a:r>
            <a:r>
              <a:rPr lang="hu-HU" sz="1600" b="0" baseline="30000">
                <a:solidFill>
                  <a:schemeClr val="bg1"/>
                </a:solidFill>
              </a:rPr>
              <a:t>2</a:t>
            </a:r>
            <a:r>
              <a:rPr lang="hu-HU" sz="1600" b="0" baseline="0">
                <a:solidFill>
                  <a:schemeClr val="bg1"/>
                </a:solidFill>
              </a:rPr>
              <a:t>/év)</a:t>
            </a:r>
            <a:endParaRPr lang="hu-HU" sz="1600" b="0">
              <a:solidFill>
                <a:schemeClr val="bg1"/>
              </a:solidFill>
            </a:endParaRPr>
          </a:p>
        </xdr:txBody>
      </xdr:sp>
      <xdr:sp macro="" textlink="">
        <xdr:nvSpPr>
          <xdr:cNvPr id="75" name="TextBox 14">
            <a:extLst>
              <a:ext uri="{FF2B5EF4-FFF2-40B4-BE49-F238E27FC236}">
                <a16:creationId xmlns:a16="http://schemas.microsoft.com/office/drawing/2014/main" id="{7F1353AA-554B-4D4D-9D93-7DADA4C467E1}"/>
              </a:ext>
            </a:extLst>
          </xdr:cNvPr>
          <xdr:cNvSpPr txBox="1"/>
        </xdr:nvSpPr>
        <xdr:spPr>
          <a:xfrm>
            <a:off x="14865783" y="12162521"/>
            <a:ext cx="1454408" cy="68400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27</a:t>
            </a:r>
          </a:p>
        </xdr:txBody>
      </xdr:sp>
      <xdr:sp macro="" textlink="">
        <xdr:nvSpPr>
          <xdr:cNvPr id="76" name="TextBox 15">
            <a:extLst>
              <a:ext uri="{FF2B5EF4-FFF2-40B4-BE49-F238E27FC236}">
                <a16:creationId xmlns:a16="http://schemas.microsoft.com/office/drawing/2014/main" id="{80C6AFFC-6A79-404F-AC34-10CC70E475E7}"/>
              </a:ext>
            </a:extLst>
          </xdr:cNvPr>
          <xdr:cNvSpPr txBox="1"/>
        </xdr:nvSpPr>
        <xdr:spPr>
          <a:xfrm>
            <a:off x="13086833" y="13246228"/>
            <a:ext cx="1444001" cy="68400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205 pcs</a:t>
            </a:r>
          </a:p>
          <a:p>
            <a:pPr algn="ctr"/>
            <a:r>
              <a:rPr lang="hu-HU" sz="1600" b="1">
                <a:solidFill>
                  <a:schemeClr val="bg1"/>
                </a:solidFill>
              </a:rPr>
              <a:t>(HUF 7.2 Bn)</a:t>
            </a:r>
          </a:p>
        </xdr:txBody>
      </xdr:sp>
      <xdr:sp macro="" textlink="">
        <xdr:nvSpPr>
          <xdr:cNvPr id="77" name="TextBox 16">
            <a:extLst>
              <a:ext uri="{FF2B5EF4-FFF2-40B4-BE49-F238E27FC236}">
                <a16:creationId xmlns:a16="http://schemas.microsoft.com/office/drawing/2014/main" id="{C3415C3F-6253-462E-B1C4-6AA340C74CCC}"/>
              </a:ext>
            </a:extLst>
          </xdr:cNvPr>
          <xdr:cNvSpPr txBox="1"/>
        </xdr:nvSpPr>
        <xdr:spPr>
          <a:xfrm>
            <a:off x="14866931" y="13247542"/>
            <a:ext cx="1454408" cy="68400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51</a:t>
            </a:r>
          </a:p>
        </xdr:txBody>
      </xdr:sp>
      <xdr:sp macro="" textlink="">
        <xdr:nvSpPr>
          <xdr:cNvPr id="78" name="TextBox 17">
            <a:extLst>
              <a:ext uri="{FF2B5EF4-FFF2-40B4-BE49-F238E27FC236}">
                <a16:creationId xmlns:a16="http://schemas.microsoft.com/office/drawing/2014/main" id="{B8004FD0-1BA6-43E2-9C49-181C2937CD18}"/>
              </a:ext>
            </a:extLst>
          </xdr:cNvPr>
          <xdr:cNvSpPr txBox="1"/>
        </xdr:nvSpPr>
        <xdr:spPr>
          <a:xfrm>
            <a:off x="13088154" y="14331421"/>
            <a:ext cx="1444001" cy="68400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140 pcs</a:t>
            </a:r>
          </a:p>
          <a:p>
            <a:pPr algn="ctr"/>
            <a:r>
              <a:rPr lang="hu-HU" sz="1600" b="1">
                <a:solidFill>
                  <a:schemeClr val="bg1"/>
                </a:solidFill>
              </a:rPr>
              <a:t>(HUF 5.3 Bn)</a:t>
            </a:r>
          </a:p>
        </xdr:txBody>
      </xdr:sp>
      <xdr:sp macro="" textlink="">
        <xdr:nvSpPr>
          <xdr:cNvPr id="79" name="TextBox 18">
            <a:extLst>
              <a:ext uri="{FF2B5EF4-FFF2-40B4-BE49-F238E27FC236}">
                <a16:creationId xmlns:a16="http://schemas.microsoft.com/office/drawing/2014/main" id="{BA7EB91D-2DBD-4A25-AFB9-35E8DD6682D5}"/>
              </a:ext>
            </a:extLst>
          </xdr:cNvPr>
          <xdr:cNvSpPr txBox="1"/>
        </xdr:nvSpPr>
        <xdr:spPr>
          <a:xfrm>
            <a:off x="14868252" y="14332735"/>
            <a:ext cx="1454408" cy="68400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65</a:t>
            </a:r>
          </a:p>
        </xdr:txBody>
      </xdr:sp>
      <xdr:sp macro="" textlink="">
        <xdr:nvSpPr>
          <xdr:cNvPr id="80" name="TextBox 19">
            <a:extLst>
              <a:ext uri="{FF2B5EF4-FFF2-40B4-BE49-F238E27FC236}">
                <a16:creationId xmlns:a16="http://schemas.microsoft.com/office/drawing/2014/main" id="{A5561ACC-A7A5-4F9C-8612-0F61CA04D298}"/>
              </a:ext>
            </a:extLst>
          </xdr:cNvPr>
          <xdr:cNvSpPr txBox="1"/>
        </xdr:nvSpPr>
        <xdr:spPr>
          <a:xfrm>
            <a:off x="13089472" y="15390338"/>
            <a:ext cx="1444001" cy="68400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2004 pcs</a:t>
            </a:r>
          </a:p>
          <a:p>
            <a:pPr algn="ctr"/>
            <a:r>
              <a:rPr lang="hu-HU" sz="1600" b="1">
                <a:solidFill>
                  <a:schemeClr val="bg1"/>
                </a:solidFill>
              </a:rPr>
              <a:t>(HUF 64.5 Bn)</a:t>
            </a:r>
          </a:p>
        </xdr:txBody>
      </xdr:sp>
      <xdr:sp macro="" textlink="">
        <xdr:nvSpPr>
          <xdr:cNvPr id="81" name="TextBox 20">
            <a:extLst>
              <a:ext uri="{FF2B5EF4-FFF2-40B4-BE49-F238E27FC236}">
                <a16:creationId xmlns:a16="http://schemas.microsoft.com/office/drawing/2014/main" id="{9F4E99D1-0198-4B78-B1BE-F18BFF652EF1}"/>
              </a:ext>
            </a:extLst>
          </xdr:cNvPr>
          <xdr:cNvSpPr txBox="1"/>
        </xdr:nvSpPr>
        <xdr:spPr>
          <a:xfrm>
            <a:off x="14869570" y="15391652"/>
            <a:ext cx="1454408" cy="684000"/>
          </a:xfrm>
          <a:prstGeom prst="round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600" b="1">
                <a:solidFill>
                  <a:schemeClr val="bg1"/>
                </a:solidFill>
              </a:rPr>
              <a:t>67</a:t>
            </a:r>
          </a:p>
        </xdr:txBody>
      </xdr:sp>
    </xdr:grpSp>
    <xdr:clientData/>
  </xdr:twoCellAnchor>
</xdr:wsDr>
</file>

<file path=xl/drawings/drawing7.xml><?xml version="1.0" encoding="utf-8"?>
<xdr:wsDr xmlns:xdr="http://schemas.openxmlformats.org/drawingml/2006/spreadsheetDrawing" xmlns:a="http://schemas.openxmlformats.org/drawingml/2006/main">
  <xdr:absoluteAnchor>
    <xdr:pos x="5823851" y="581026"/>
    <xdr:ext cx="6987274" cy="5019674"/>
    <xdr:graphicFrame macro="">
      <xdr:nvGraphicFramePr>
        <xdr:cNvPr id="2" name="Diagram 1">
          <a:extLst>
            <a:ext uri="{FF2B5EF4-FFF2-40B4-BE49-F238E27FC236}">
              <a16:creationId xmlns:a16="http://schemas.microsoft.com/office/drawing/2014/main" id="{673FF8C1-A8F0-4C35-A3D6-7A8FFAB223F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514975" y="6276975"/>
    <xdr:ext cx="6987274" cy="5019674"/>
    <xdr:graphicFrame macro="">
      <xdr:nvGraphicFramePr>
        <xdr:cNvPr id="3" name="Diagram 2">
          <a:extLst>
            <a:ext uri="{FF2B5EF4-FFF2-40B4-BE49-F238E27FC236}">
              <a16:creationId xmlns:a16="http://schemas.microsoft.com/office/drawing/2014/main" id="{9869D05B-EAA0-4F33-A596-38EA1E42B3C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0.xml><?xml version="1.0" encoding="utf-8"?>
<xdr:wsDr xmlns:xdr="http://schemas.openxmlformats.org/drawingml/2006/spreadsheetDrawing" xmlns:a="http://schemas.openxmlformats.org/drawingml/2006/main">
  <xdr:twoCellAnchor>
    <xdr:from>
      <xdr:col>1</xdr:col>
      <xdr:colOff>283164</xdr:colOff>
      <xdr:row>11</xdr:row>
      <xdr:rowOff>93526</xdr:rowOff>
    </xdr:from>
    <xdr:to>
      <xdr:col>5</xdr:col>
      <xdr:colOff>246344</xdr:colOff>
      <xdr:row>27</xdr:row>
      <xdr:rowOff>118415</xdr:rowOff>
    </xdr:to>
    <xdr:grpSp>
      <xdr:nvGrpSpPr>
        <xdr:cNvPr id="2" name="Graphic 36">
          <a:extLst>
            <a:ext uri="{FF2B5EF4-FFF2-40B4-BE49-F238E27FC236}">
              <a16:creationId xmlns:a16="http://schemas.microsoft.com/office/drawing/2014/main" id="{7AA296C0-9A46-4103-9DD5-5CA216F6E888}"/>
            </a:ext>
          </a:extLst>
        </xdr:cNvPr>
        <xdr:cNvGrpSpPr>
          <a:grpSpLocks noChangeAspect="1"/>
        </xdr:cNvGrpSpPr>
      </xdr:nvGrpSpPr>
      <xdr:grpSpPr>
        <a:xfrm>
          <a:off x="896997" y="2252526"/>
          <a:ext cx="5032597" cy="3072889"/>
          <a:chOff x="3715410" y="7739161"/>
          <a:chExt cx="2634441" cy="1628226"/>
        </a:xfrm>
        <a:solidFill>
          <a:schemeClr val="tx2"/>
        </a:solidFill>
      </xdr:grpSpPr>
      <xdr:sp macro="" textlink="">
        <xdr:nvSpPr>
          <xdr:cNvPr id="3" name="Freeform: Shape 518">
            <a:extLst>
              <a:ext uri="{FF2B5EF4-FFF2-40B4-BE49-F238E27FC236}">
                <a16:creationId xmlns:a16="http://schemas.microsoft.com/office/drawing/2014/main" id="{DE16E636-F7C2-44F6-B13A-4A356FD08673}"/>
              </a:ext>
            </a:extLst>
          </xdr:cNvPr>
          <xdr:cNvSpPr/>
        </xdr:nvSpPr>
        <xdr:spPr>
          <a:xfrm>
            <a:off x="4731111" y="8516210"/>
            <a:ext cx="1152560" cy="759420"/>
          </a:xfrm>
          <a:custGeom>
            <a:avLst/>
            <a:gdLst>
              <a:gd name="connsiteX0" fmla="*/ 1153366 w 1152559"/>
              <a:gd name="connsiteY0" fmla="*/ 142727 h 759420"/>
              <a:gd name="connsiteX1" fmla="*/ 1149556 w 1152559"/>
              <a:gd name="connsiteY1" fmla="*/ 155498 h 759420"/>
              <a:gd name="connsiteX2" fmla="*/ 1131682 w 1152559"/>
              <a:gd name="connsiteY2" fmla="*/ 167170 h 759420"/>
              <a:gd name="connsiteX3" fmla="*/ 1124356 w 1152559"/>
              <a:gd name="connsiteY3" fmla="*/ 173177 h 759420"/>
              <a:gd name="connsiteX4" fmla="*/ 1121914 w 1152559"/>
              <a:gd name="connsiteY4" fmla="*/ 184629 h 759420"/>
              <a:gd name="connsiteX5" fmla="*/ 1123868 w 1152559"/>
              <a:gd name="connsiteY5" fmla="*/ 207363 h 759420"/>
              <a:gd name="connsiteX6" fmla="*/ 1101891 w 1152559"/>
              <a:gd name="connsiteY6" fmla="*/ 217936 h 759420"/>
              <a:gd name="connsiteX7" fmla="*/ 1093491 w 1152559"/>
              <a:gd name="connsiteY7" fmla="*/ 227338 h 759420"/>
              <a:gd name="connsiteX8" fmla="*/ 1089682 w 1152559"/>
              <a:gd name="connsiteY8" fmla="*/ 249314 h 759420"/>
              <a:gd name="connsiteX9" fmla="*/ 1082356 w 1152559"/>
              <a:gd name="connsiteY9" fmla="*/ 258667 h 759420"/>
              <a:gd name="connsiteX10" fmla="*/ 1094712 w 1152559"/>
              <a:gd name="connsiteY10" fmla="*/ 290704 h 759420"/>
              <a:gd name="connsiteX11" fmla="*/ 1088974 w 1152559"/>
              <a:gd name="connsiteY11" fmla="*/ 301058 h 759420"/>
              <a:gd name="connsiteX12" fmla="*/ 1071685 w 1152559"/>
              <a:gd name="connsiteY12" fmla="*/ 313145 h 759420"/>
              <a:gd name="connsiteX13" fmla="*/ 1050905 w 1152559"/>
              <a:gd name="connsiteY13" fmla="*/ 313853 h 759420"/>
              <a:gd name="connsiteX14" fmla="*/ 1057254 w 1152559"/>
              <a:gd name="connsiteY14" fmla="*/ 329139 h 759420"/>
              <a:gd name="connsiteX15" fmla="*/ 1045802 w 1152559"/>
              <a:gd name="connsiteY15" fmla="*/ 344669 h 759420"/>
              <a:gd name="connsiteX16" fmla="*/ 1028709 w 1152559"/>
              <a:gd name="connsiteY16" fmla="*/ 350334 h 759420"/>
              <a:gd name="connsiteX17" fmla="*/ 1014228 w 1152559"/>
              <a:gd name="connsiteY17" fmla="*/ 345451 h 759420"/>
              <a:gd name="connsiteX18" fmla="*/ 1008246 w 1152559"/>
              <a:gd name="connsiteY18" fmla="*/ 372629 h 759420"/>
              <a:gd name="connsiteX19" fmla="*/ 1005975 w 1152559"/>
              <a:gd name="connsiteY19" fmla="*/ 388501 h 759420"/>
              <a:gd name="connsiteX20" fmla="*/ 989395 w 1152559"/>
              <a:gd name="connsiteY20" fmla="*/ 418169 h 759420"/>
              <a:gd name="connsiteX21" fmla="*/ 1008246 w 1152559"/>
              <a:gd name="connsiteY21" fmla="*/ 443027 h 759420"/>
              <a:gd name="connsiteX22" fmla="*/ 1003142 w 1152559"/>
              <a:gd name="connsiteY22" fmla="*/ 457093 h 759420"/>
              <a:gd name="connsiteX23" fmla="*/ 981703 w 1152559"/>
              <a:gd name="connsiteY23" fmla="*/ 462587 h 759420"/>
              <a:gd name="connsiteX24" fmla="*/ 967711 w 1152559"/>
              <a:gd name="connsiteY24" fmla="*/ 492036 h 759420"/>
              <a:gd name="connsiteX25" fmla="*/ 960385 w 1152559"/>
              <a:gd name="connsiteY25" fmla="*/ 513720 h 759420"/>
              <a:gd name="connsiteX26" fmla="*/ 934721 w 1152559"/>
              <a:gd name="connsiteY26" fmla="*/ 534329 h 759420"/>
              <a:gd name="connsiteX27" fmla="*/ 909179 w 1152559"/>
              <a:gd name="connsiteY27" fmla="*/ 563143 h 759420"/>
              <a:gd name="connsiteX28" fmla="*/ 893869 w 1152559"/>
              <a:gd name="connsiteY28" fmla="*/ 551935 h 759420"/>
              <a:gd name="connsiteX29" fmla="*/ 877044 w 1152559"/>
              <a:gd name="connsiteY29" fmla="*/ 552545 h 759420"/>
              <a:gd name="connsiteX30" fmla="*/ 859585 w 1152559"/>
              <a:gd name="connsiteY30" fmla="*/ 544121 h 759420"/>
              <a:gd name="connsiteX31" fmla="*/ 843249 w 1152559"/>
              <a:gd name="connsiteY31" fmla="*/ 551739 h 759420"/>
              <a:gd name="connsiteX32" fmla="*/ 826913 w 1152559"/>
              <a:gd name="connsiteY32" fmla="*/ 540580 h 759420"/>
              <a:gd name="connsiteX33" fmla="*/ 809600 w 1152559"/>
              <a:gd name="connsiteY33" fmla="*/ 545098 h 759420"/>
              <a:gd name="connsiteX34" fmla="*/ 801615 w 1152559"/>
              <a:gd name="connsiteY34" fmla="*/ 550250 h 759420"/>
              <a:gd name="connsiteX35" fmla="*/ 800174 w 1152559"/>
              <a:gd name="connsiteY35" fmla="*/ 551666 h 759420"/>
              <a:gd name="connsiteX36" fmla="*/ 798685 w 1152559"/>
              <a:gd name="connsiteY36" fmla="*/ 553082 h 759420"/>
              <a:gd name="connsiteX37" fmla="*/ 795047 w 1152559"/>
              <a:gd name="connsiteY37" fmla="*/ 556745 h 759420"/>
              <a:gd name="connsiteX38" fmla="*/ 787990 w 1152559"/>
              <a:gd name="connsiteY38" fmla="*/ 578087 h 759420"/>
              <a:gd name="connsiteX39" fmla="*/ 790187 w 1152559"/>
              <a:gd name="connsiteY39" fmla="*/ 587855 h 759420"/>
              <a:gd name="connsiteX40" fmla="*/ 774047 w 1152559"/>
              <a:gd name="connsiteY40" fmla="*/ 604337 h 759420"/>
              <a:gd name="connsiteX41" fmla="*/ 765866 w 1152559"/>
              <a:gd name="connsiteY41" fmla="*/ 617108 h 759420"/>
              <a:gd name="connsiteX42" fmla="*/ 759493 w 1152559"/>
              <a:gd name="connsiteY42" fmla="*/ 617108 h 759420"/>
              <a:gd name="connsiteX43" fmla="*/ 739128 w 1152559"/>
              <a:gd name="connsiteY43" fmla="*/ 623628 h 759420"/>
              <a:gd name="connsiteX44" fmla="*/ 700717 w 1152559"/>
              <a:gd name="connsiteY44" fmla="*/ 599209 h 759420"/>
              <a:gd name="connsiteX45" fmla="*/ 686310 w 1152559"/>
              <a:gd name="connsiteY45" fmla="*/ 608073 h 759420"/>
              <a:gd name="connsiteX46" fmla="*/ 683063 w 1152559"/>
              <a:gd name="connsiteY46" fmla="*/ 615912 h 759420"/>
              <a:gd name="connsiteX47" fmla="*/ 608683 w 1152559"/>
              <a:gd name="connsiteY47" fmla="*/ 619135 h 759420"/>
              <a:gd name="connsiteX48" fmla="*/ 595400 w 1152559"/>
              <a:gd name="connsiteY48" fmla="*/ 628902 h 759420"/>
              <a:gd name="connsiteX49" fmla="*/ 582116 w 1152559"/>
              <a:gd name="connsiteY49" fmla="*/ 623408 h 759420"/>
              <a:gd name="connsiteX50" fmla="*/ 569760 w 1152559"/>
              <a:gd name="connsiteY50" fmla="*/ 616937 h 759420"/>
              <a:gd name="connsiteX51" fmla="*/ 555255 w 1152559"/>
              <a:gd name="connsiteY51" fmla="*/ 619208 h 759420"/>
              <a:gd name="connsiteX52" fmla="*/ 548101 w 1152559"/>
              <a:gd name="connsiteY52" fmla="*/ 613226 h 759420"/>
              <a:gd name="connsiteX53" fmla="*/ 544926 w 1152559"/>
              <a:gd name="connsiteY53" fmla="*/ 606974 h 759420"/>
              <a:gd name="connsiteX54" fmla="*/ 530690 w 1152559"/>
              <a:gd name="connsiteY54" fmla="*/ 606657 h 759420"/>
              <a:gd name="connsiteX55" fmla="*/ 517407 w 1152559"/>
              <a:gd name="connsiteY55" fmla="*/ 619208 h 759420"/>
              <a:gd name="connsiteX56" fmla="*/ 504050 w 1152559"/>
              <a:gd name="connsiteY56" fmla="*/ 613079 h 759420"/>
              <a:gd name="connsiteX57" fmla="*/ 492182 w 1152559"/>
              <a:gd name="connsiteY57" fmla="*/ 605924 h 759420"/>
              <a:gd name="connsiteX58" fmla="*/ 431502 w 1152559"/>
              <a:gd name="connsiteY58" fmla="*/ 624702 h 759420"/>
              <a:gd name="connsiteX59" fmla="*/ 416143 w 1152559"/>
              <a:gd name="connsiteY59" fmla="*/ 620429 h 759420"/>
              <a:gd name="connsiteX60" fmla="*/ 410966 w 1152559"/>
              <a:gd name="connsiteY60" fmla="*/ 613934 h 759420"/>
              <a:gd name="connsiteX61" fmla="*/ 391065 w 1152559"/>
              <a:gd name="connsiteY61" fmla="*/ 606779 h 759420"/>
              <a:gd name="connsiteX62" fmla="*/ 379319 w 1152559"/>
              <a:gd name="connsiteY62" fmla="*/ 600015 h 759420"/>
              <a:gd name="connsiteX63" fmla="*/ 379319 w 1152559"/>
              <a:gd name="connsiteY63" fmla="*/ 600015 h 759420"/>
              <a:gd name="connsiteX64" fmla="*/ 377488 w 1152559"/>
              <a:gd name="connsiteY64" fmla="*/ 599600 h 759420"/>
              <a:gd name="connsiteX65" fmla="*/ 375656 w 1152559"/>
              <a:gd name="connsiteY65" fmla="*/ 599429 h 759420"/>
              <a:gd name="connsiteX66" fmla="*/ 360517 w 1152559"/>
              <a:gd name="connsiteY66" fmla="*/ 604313 h 759420"/>
              <a:gd name="connsiteX67" fmla="*/ 345621 w 1152559"/>
              <a:gd name="connsiteY67" fmla="*/ 608757 h 759420"/>
              <a:gd name="connsiteX68" fmla="*/ 337539 w 1152559"/>
              <a:gd name="connsiteY68" fmla="*/ 606510 h 759420"/>
              <a:gd name="connsiteX69" fmla="*/ 329456 w 1152559"/>
              <a:gd name="connsiteY69" fmla="*/ 606095 h 759420"/>
              <a:gd name="connsiteX70" fmla="*/ 323547 w 1152559"/>
              <a:gd name="connsiteY70" fmla="*/ 612005 h 759420"/>
              <a:gd name="connsiteX71" fmla="*/ 308407 w 1152559"/>
              <a:gd name="connsiteY71" fmla="*/ 620673 h 759420"/>
              <a:gd name="connsiteX72" fmla="*/ 314268 w 1152559"/>
              <a:gd name="connsiteY72" fmla="*/ 636033 h 759420"/>
              <a:gd name="connsiteX73" fmla="*/ 301619 w 1152559"/>
              <a:gd name="connsiteY73" fmla="*/ 645336 h 759420"/>
              <a:gd name="connsiteX74" fmla="*/ 276468 w 1152559"/>
              <a:gd name="connsiteY74" fmla="*/ 670585 h 759420"/>
              <a:gd name="connsiteX75" fmla="*/ 263038 w 1152559"/>
              <a:gd name="connsiteY75" fmla="*/ 680914 h 759420"/>
              <a:gd name="connsiteX76" fmla="*/ 247751 w 1152559"/>
              <a:gd name="connsiteY76" fmla="*/ 679009 h 759420"/>
              <a:gd name="connsiteX77" fmla="*/ 225653 w 1152559"/>
              <a:gd name="connsiteY77" fmla="*/ 696786 h 759420"/>
              <a:gd name="connsiteX78" fmla="*/ 223968 w 1152559"/>
              <a:gd name="connsiteY78" fmla="*/ 710046 h 759420"/>
              <a:gd name="connsiteX79" fmla="*/ 203505 w 1152559"/>
              <a:gd name="connsiteY79" fmla="*/ 711999 h 759420"/>
              <a:gd name="connsiteX80" fmla="*/ 186119 w 1152559"/>
              <a:gd name="connsiteY80" fmla="*/ 711266 h 759420"/>
              <a:gd name="connsiteX81" fmla="*/ 149882 w 1152559"/>
              <a:gd name="connsiteY81" fmla="*/ 682941 h 759420"/>
              <a:gd name="connsiteX82" fmla="*/ 139846 w 1152559"/>
              <a:gd name="connsiteY82" fmla="*/ 718787 h 759420"/>
              <a:gd name="connsiteX83" fmla="*/ 127636 w 1152559"/>
              <a:gd name="connsiteY83" fmla="*/ 727480 h 759420"/>
              <a:gd name="connsiteX84" fmla="*/ 112985 w 1152559"/>
              <a:gd name="connsiteY84" fmla="*/ 727700 h 759420"/>
              <a:gd name="connsiteX85" fmla="*/ 109322 w 1152559"/>
              <a:gd name="connsiteY85" fmla="*/ 737883 h 759420"/>
              <a:gd name="connsiteX86" fmla="*/ 90886 w 1152559"/>
              <a:gd name="connsiteY86" fmla="*/ 749286 h 759420"/>
              <a:gd name="connsiteX87" fmla="*/ 73500 w 1152559"/>
              <a:gd name="connsiteY87" fmla="*/ 743865 h 759420"/>
              <a:gd name="connsiteX88" fmla="*/ 58458 w 1152559"/>
              <a:gd name="connsiteY88" fmla="*/ 753413 h 759420"/>
              <a:gd name="connsiteX89" fmla="*/ 34797 w 1152559"/>
              <a:gd name="connsiteY89" fmla="*/ 758004 h 759420"/>
              <a:gd name="connsiteX90" fmla="*/ 33063 w 1152559"/>
              <a:gd name="connsiteY90" fmla="*/ 760006 h 759420"/>
              <a:gd name="connsiteX91" fmla="*/ 41170 w 1152559"/>
              <a:gd name="connsiteY91" fmla="*/ 737541 h 759420"/>
              <a:gd name="connsiteX92" fmla="*/ 40755 w 1152559"/>
              <a:gd name="connsiteY92" fmla="*/ 712439 h 759420"/>
              <a:gd name="connsiteX93" fmla="*/ 50058 w 1152559"/>
              <a:gd name="connsiteY93" fmla="*/ 699863 h 759420"/>
              <a:gd name="connsiteX94" fmla="*/ 41560 w 1152559"/>
              <a:gd name="connsiteY94" fmla="*/ 686799 h 759420"/>
              <a:gd name="connsiteX95" fmla="*/ 26909 w 1152559"/>
              <a:gd name="connsiteY95" fmla="*/ 692879 h 759420"/>
              <a:gd name="connsiteX96" fmla="*/ 13235 w 1152559"/>
              <a:gd name="connsiteY96" fmla="*/ 693001 h 759420"/>
              <a:gd name="connsiteX97" fmla="*/ 2881 w 1152559"/>
              <a:gd name="connsiteY97" fmla="*/ 670097 h 759420"/>
              <a:gd name="connsiteX98" fmla="*/ 13992 w 1152559"/>
              <a:gd name="connsiteY98" fmla="*/ 658742 h 759420"/>
              <a:gd name="connsiteX99" fmla="*/ 21317 w 1152559"/>
              <a:gd name="connsiteY99" fmla="*/ 643505 h 759420"/>
              <a:gd name="connsiteX100" fmla="*/ 21317 w 1152559"/>
              <a:gd name="connsiteY100" fmla="*/ 643505 h 759420"/>
              <a:gd name="connsiteX101" fmla="*/ 37263 w 1152559"/>
              <a:gd name="connsiteY101" fmla="*/ 632883 h 759420"/>
              <a:gd name="connsiteX102" fmla="*/ 41365 w 1152559"/>
              <a:gd name="connsiteY102" fmla="*/ 611663 h 759420"/>
              <a:gd name="connsiteX103" fmla="*/ 50864 w 1152559"/>
              <a:gd name="connsiteY103" fmla="*/ 595400 h 759420"/>
              <a:gd name="connsiteX104" fmla="*/ 39045 w 1152559"/>
              <a:gd name="connsiteY104" fmla="*/ 587830 h 759420"/>
              <a:gd name="connsiteX105" fmla="*/ 52329 w 1152559"/>
              <a:gd name="connsiteY105" fmla="*/ 566732 h 759420"/>
              <a:gd name="connsiteX106" fmla="*/ 62267 w 1152559"/>
              <a:gd name="connsiteY106" fmla="*/ 557112 h 759420"/>
              <a:gd name="connsiteX107" fmla="*/ 75478 w 1152559"/>
              <a:gd name="connsiteY107" fmla="*/ 534842 h 759420"/>
              <a:gd name="connsiteX108" fmla="*/ 65857 w 1152559"/>
              <a:gd name="connsiteY108" fmla="*/ 509422 h 759420"/>
              <a:gd name="connsiteX109" fmla="*/ 65857 w 1152559"/>
              <a:gd name="connsiteY109" fmla="*/ 496138 h 759420"/>
              <a:gd name="connsiteX110" fmla="*/ 68079 w 1152559"/>
              <a:gd name="connsiteY110" fmla="*/ 460951 h 759420"/>
              <a:gd name="connsiteX111" fmla="*/ 76797 w 1152559"/>
              <a:gd name="connsiteY111" fmla="*/ 436190 h 759420"/>
              <a:gd name="connsiteX112" fmla="*/ 65466 w 1152559"/>
              <a:gd name="connsiteY112" fmla="*/ 412089 h 759420"/>
              <a:gd name="connsiteX113" fmla="*/ 66272 w 1152559"/>
              <a:gd name="connsiteY113" fmla="*/ 388183 h 759420"/>
              <a:gd name="connsiteX114" fmla="*/ 50766 w 1152559"/>
              <a:gd name="connsiteY114" fmla="*/ 366524 h 759420"/>
              <a:gd name="connsiteX115" fmla="*/ 52207 w 1152559"/>
              <a:gd name="connsiteY115" fmla="*/ 353973 h 759420"/>
              <a:gd name="connsiteX116" fmla="*/ 59972 w 1152559"/>
              <a:gd name="connsiteY116" fmla="*/ 342984 h 759420"/>
              <a:gd name="connsiteX117" fmla="*/ 71742 w 1152559"/>
              <a:gd name="connsiteY117" fmla="*/ 342227 h 759420"/>
              <a:gd name="connsiteX118" fmla="*/ 83951 w 1152559"/>
              <a:gd name="connsiteY118" fmla="*/ 338467 h 759420"/>
              <a:gd name="connsiteX119" fmla="*/ 103486 w 1152559"/>
              <a:gd name="connsiteY119" fmla="*/ 324792 h 759420"/>
              <a:gd name="connsiteX120" fmla="*/ 106294 w 1152559"/>
              <a:gd name="connsiteY120" fmla="*/ 295612 h 759420"/>
              <a:gd name="connsiteX121" fmla="*/ 88298 w 1152559"/>
              <a:gd name="connsiteY121" fmla="*/ 251903 h 759420"/>
              <a:gd name="connsiteX122" fmla="*/ 76333 w 1152559"/>
              <a:gd name="connsiteY122" fmla="*/ 229926 h 759420"/>
              <a:gd name="connsiteX123" fmla="*/ 76333 w 1152559"/>
              <a:gd name="connsiteY123" fmla="*/ 219743 h 759420"/>
              <a:gd name="connsiteX124" fmla="*/ 79214 w 1152559"/>
              <a:gd name="connsiteY124" fmla="*/ 208853 h 759420"/>
              <a:gd name="connsiteX125" fmla="*/ 93401 w 1152559"/>
              <a:gd name="connsiteY125" fmla="*/ 167927 h 759420"/>
              <a:gd name="connsiteX126" fmla="*/ 87321 w 1152559"/>
              <a:gd name="connsiteY126" fmla="*/ 137550 h 759420"/>
              <a:gd name="connsiteX127" fmla="*/ 94476 w 1152559"/>
              <a:gd name="connsiteY127" fmla="*/ 121751 h 759420"/>
              <a:gd name="connsiteX128" fmla="*/ 85856 w 1152559"/>
              <a:gd name="connsiteY128" fmla="*/ 107759 h 759420"/>
              <a:gd name="connsiteX129" fmla="*/ 120213 w 1152559"/>
              <a:gd name="connsiteY129" fmla="*/ 108150 h 759420"/>
              <a:gd name="connsiteX130" fmla="*/ 136525 w 1152559"/>
              <a:gd name="connsiteY130" fmla="*/ 113425 h 759420"/>
              <a:gd name="connsiteX131" fmla="*/ 155376 w 1152559"/>
              <a:gd name="connsiteY131" fmla="*/ 94573 h 759420"/>
              <a:gd name="connsiteX132" fmla="*/ 160259 w 1152559"/>
              <a:gd name="connsiteY132" fmla="*/ 93230 h 759420"/>
              <a:gd name="connsiteX133" fmla="*/ 164093 w 1152559"/>
              <a:gd name="connsiteY133" fmla="*/ 89690 h 759420"/>
              <a:gd name="connsiteX134" fmla="*/ 175277 w 1152559"/>
              <a:gd name="connsiteY134" fmla="*/ 82950 h 759420"/>
              <a:gd name="connsiteX135" fmla="*/ 201942 w 1152559"/>
              <a:gd name="connsiteY135" fmla="*/ 60705 h 759420"/>
              <a:gd name="connsiteX136" fmla="*/ 223675 w 1152559"/>
              <a:gd name="connsiteY136" fmla="*/ 65369 h 759420"/>
              <a:gd name="connsiteX137" fmla="*/ 235322 w 1152559"/>
              <a:gd name="connsiteY137" fmla="*/ 71718 h 759420"/>
              <a:gd name="connsiteX138" fmla="*/ 240206 w 1152559"/>
              <a:gd name="connsiteY138" fmla="*/ 82120 h 759420"/>
              <a:gd name="connsiteX139" fmla="*/ 224578 w 1152559"/>
              <a:gd name="connsiteY139" fmla="*/ 112961 h 759420"/>
              <a:gd name="connsiteX140" fmla="*/ 240353 w 1152559"/>
              <a:gd name="connsiteY140" fmla="*/ 121043 h 759420"/>
              <a:gd name="connsiteX141" fmla="*/ 258129 w 1152559"/>
              <a:gd name="connsiteY141" fmla="*/ 110885 h 759420"/>
              <a:gd name="connsiteX142" fmla="*/ 283183 w 1152559"/>
              <a:gd name="connsiteY142" fmla="*/ 102436 h 759420"/>
              <a:gd name="connsiteX143" fmla="*/ 299446 w 1152559"/>
              <a:gd name="connsiteY143" fmla="*/ 78604 h 759420"/>
              <a:gd name="connsiteX144" fmla="*/ 312485 w 1152559"/>
              <a:gd name="connsiteY144" fmla="*/ 68494 h 759420"/>
              <a:gd name="connsiteX145" fmla="*/ 321154 w 1152559"/>
              <a:gd name="connsiteY145" fmla="*/ 71205 h 759420"/>
              <a:gd name="connsiteX146" fmla="*/ 341397 w 1152559"/>
              <a:gd name="connsiteY146" fmla="*/ 70692 h 759420"/>
              <a:gd name="connsiteX147" fmla="*/ 354046 w 1152559"/>
              <a:gd name="connsiteY147" fmla="*/ 105757 h 759420"/>
              <a:gd name="connsiteX148" fmla="*/ 384081 w 1152559"/>
              <a:gd name="connsiteY148" fmla="*/ 141457 h 759420"/>
              <a:gd name="connsiteX149" fmla="*/ 402761 w 1152559"/>
              <a:gd name="connsiteY149" fmla="*/ 155669 h 759420"/>
              <a:gd name="connsiteX150" fmla="*/ 413530 w 1152559"/>
              <a:gd name="connsiteY150" fmla="*/ 161676 h 759420"/>
              <a:gd name="connsiteX151" fmla="*/ 420855 w 1152559"/>
              <a:gd name="connsiteY151" fmla="*/ 159551 h 759420"/>
              <a:gd name="connsiteX152" fmla="*/ 433846 w 1152559"/>
              <a:gd name="connsiteY152" fmla="*/ 166731 h 759420"/>
              <a:gd name="connsiteX153" fmla="*/ 443101 w 1152559"/>
              <a:gd name="connsiteY153" fmla="*/ 152275 h 759420"/>
              <a:gd name="connsiteX154" fmla="*/ 476334 w 1152559"/>
              <a:gd name="connsiteY154" fmla="*/ 151249 h 759420"/>
              <a:gd name="connsiteX155" fmla="*/ 492084 w 1152559"/>
              <a:gd name="connsiteY155" fmla="*/ 142336 h 759420"/>
              <a:gd name="connsiteX156" fmla="*/ 504636 w 1152559"/>
              <a:gd name="connsiteY156" fmla="*/ 131641 h 759420"/>
              <a:gd name="connsiteX157" fmla="*/ 531057 w 1152559"/>
              <a:gd name="connsiteY157" fmla="*/ 125487 h 759420"/>
              <a:gd name="connsiteX158" fmla="*/ 533865 w 1152559"/>
              <a:gd name="connsiteY158" fmla="*/ 126562 h 759420"/>
              <a:gd name="connsiteX159" fmla="*/ 533865 w 1152559"/>
              <a:gd name="connsiteY159" fmla="*/ 126830 h 759420"/>
              <a:gd name="connsiteX160" fmla="*/ 537088 w 1152559"/>
              <a:gd name="connsiteY160" fmla="*/ 134205 h 759420"/>
              <a:gd name="connsiteX161" fmla="*/ 548296 w 1152559"/>
              <a:gd name="connsiteY161" fmla="*/ 151908 h 759420"/>
              <a:gd name="connsiteX162" fmla="*/ 543803 w 1152559"/>
              <a:gd name="connsiteY162" fmla="*/ 157281 h 759420"/>
              <a:gd name="connsiteX163" fmla="*/ 540482 w 1152559"/>
              <a:gd name="connsiteY163" fmla="*/ 168635 h 759420"/>
              <a:gd name="connsiteX164" fmla="*/ 555817 w 1152559"/>
              <a:gd name="connsiteY164" fmla="*/ 173372 h 759420"/>
              <a:gd name="connsiteX165" fmla="*/ 556159 w 1152559"/>
              <a:gd name="connsiteY165" fmla="*/ 187706 h 759420"/>
              <a:gd name="connsiteX166" fmla="*/ 541508 w 1152559"/>
              <a:gd name="connsiteY166" fmla="*/ 196741 h 759420"/>
              <a:gd name="connsiteX167" fmla="*/ 540018 w 1152559"/>
              <a:gd name="connsiteY167" fmla="*/ 204067 h 759420"/>
              <a:gd name="connsiteX168" fmla="*/ 533035 w 1152559"/>
              <a:gd name="connsiteY168" fmla="*/ 207436 h 759420"/>
              <a:gd name="connsiteX169" fmla="*/ 538651 w 1152559"/>
              <a:gd name="connsiteY169" fmla="*/ 221648 h 759420"/>
              <a:gd name="connsiteX170" fmla="*/ 538846 w 1152559"/>
              <a:gd name="connsiteY170" fmla="*/ 228632 h 759420"/>
              <a:gd name="connsiteX171" fmla="*/ 528346 w 1152559"/>
              <a:gd name="connsiteY171" fmla="*/ 226922 h 759420"/>
              <a:gd name="connsiteX172" fmla="*/ 514110 w 1152559"/>
              <a:gd name="connsiteY172" fmla="*/ 231000 h 759420"/>
              <a:gd name="connsiteX173" fmla="*/ 502316 w 1152559"/>
              <a:gd name="connsiteY173" fmla="*/ 231977 h 759420"/>
              <a:gd name="connsiteX174" fmla="*/ 497896 w 1152559"/>
              <a:gd name="connsiteY174" fmla="*/ 244040 h 759420"/>
              <a:gd name="connsiteX175" fmla="*/ 498116 w 1152559"/>
              <a:gd name="connsiteY175" fmla="*/ 244479 h 759420"/>
              <a:gd name="connsiteX176" fmla="*/ 507102 w 1152559"/>
              <a:gd name="connsiteY176" fmla="*/ 255297 h 759420"/>
              <a:gd name="connsiteX177" fmla="*/ 515526 w 1152559"/>
              <a:gd name="connsiteY177" fmla="*/ 238839 h 759420"/>
              <a:gd name="connsiteX178" fmla="*/ 522559 w 1152559"/>
              <a:gd name="connsiteY178" fmla="*/ 247605 h 759420"/>
              <a:gd name="connsiteX179" fmla="*/ 528297 w 1152559"/>
              <a:gd name="connsiteY179" fmla="*/ 258471 h 759420"/>
              <a:gd name="connsiteX180" fmla="*/ 540922 w 1152559"/>
              <a:gd name="connsiteY180" fmla="*/ 258471 h 759420"/>
              <a:gd name="connsiteX181" fmla="*/ 557844 w 1152559"/>
              <a:gd name="connsiteY181" fmla="*/ 273538 h 759420"/>
              <a:gd name="connsiteX182" fmla="*/ 569321 w 1152559"/>
              <a:gd name="connsiteY182" fmla="*/ 261939 h 759420"/>
              <a:gd name="connsiteX183" fmla="*/ 575743 w 1152559"/>
              <a:gd name="connsiteY183" fmla="*/ 258471 h 759420"/>
              <a:gd name="connsiteX184" fmla="*/ 583386 w 1152559"/>
              <a:gd name="connsiteY184" fmla="*/ 248704 h 759420"/>
              <a:gd name="connsiteX185" fmla="*/ 601700 w 1152559"/>
              <a:gd name="connsiteY185" fmla="*/ 256591 h 759420"/>
              <a:gd name="connsiteX186" fmla="*/ 611687 w 1152559"/>
              <a:gd name="connsiteY186" fmla="*/ 267604 h 759420"/>
              <a:gd name="connsiteX187" fmla="*/ 619232 w 1152559"/>
              <a:gd name="connsiteY187" fmla="*/ 268971 h 759420"/>
              <a:gd name="connsiteX188" fmla="*/ 628780 w 1152559"/>
              <a:gd name="connsiteY188" fmla="*/ 264625 h 759420"/>
              <a:gd name="connsiteX189" fmla="*/ 638181 w 1152559"/>
              <a:gd name="connsiteY189" fmla="*/ 255883 h 759420"/>
              <a:gd name="connsiteX190" fmla="*/ 661257 w 1152559"/>
              <a:gd name="connsiteY190" fmla="*/ 246848 h 759420"/>
              <a:gd name="connsiteX191" fmla="*/ 669828 w 1152559"/>
              <a:gd name="connsiteY191" fmla="*/ 238937 h 759420"/>
              <a:gd name="connsiteX192" fmla="*/ 669315 w 1152559"/>
              <a:gd name="connsiteY192" fmla="*/ 237935 h 759420"/>
              <a:gd name="connsiteX193" fmla="*/ 667142 w 1152559"/>
              <a:gd name="connsiteY193" fmla="*/ 230414 h 759420"/>
              <a:gd name="connsiteX194" fmla="*/ 664700 w 1152559"/>
              <a:gd name="connsiteY194" fmla="*/ 216569 h 759420"/>
              <a:gd name="connsiteX195" fmla="*/ 670560 w 1152559"/>
              <a:gd name="connsiteY195" fmla="*/ 212833 h 759420"/>
              <a:gd name="connsiteX196" fmla="*/ 680010 w 1152559"/>
              <a:gd name="connsiteY196" fmla="*/ 200477 h 759420"/>
              <a:gd name="connsiteX197" fmla="*/ 684552 w 1152559"/>
              <a:gd name="connsiteY197" fmla="*/ 195056 h 759420"/>
              <a:gd name="connsiteX198" fmla="*/ 706163 w 1152559"/>
              <a:gd name="connsiteY198" fmla="*/ 199940 h 759420"/>
              <a:gd name="connsiteX199" fmla="*/ 721669 w 1152559"/>
              <a:gd name="connsiteY199" fmla="*/ 184459 h 759420"/>
              <a:gd name="connsiteX200" fmla="*/ 729165 w 1152559"/>
              <a:gd name="connsiteY200" fmla="*/ 185679 h 759420"/>
              <a:gd name="connsiteX201" fmla="*/ 742327 w 1152559"/>
              <a:gd name="connsiteY201" fmla="*/ 184410 h 759420"/>
              <a:gd name="connsiteX202" fmla="*/ 757735 w 1152559"/>
              <a:gd name="connsiteY202" fmla="*/ 192932 h 759420"/>
              <a:gd name="connsiteX203" fmla="*/ 764157 w 1152559"/>
              <a:gd name="connsiteY203" fmla="*/ 187877 h 759420"/>
              <a:gd name="connsiteX204" fmla="*/ 777685 w 1152559"/>
              <a:gd name="connsiteY204" fmla="*/ 184068 h 759420"/>
              <a:gd name="connsiteX205" fmla="*/ 781274 w 1152559"/>
              <a:gd name="connsiteY205" fmla="*/ 178061 h 759420"/>
              <a:gd name="connsiteX206" fmla="*/ 788307 w 1152559"/>
              <a:gd name="connsiteY206" fmla="*/ 165558 h 759420"/>
              <a:gd name="connsiteX207" fmla="*/ 780322 w 1152559"/>
              <a:gd name="connsiteY207" fmla="*/ 143582 h 759420"/>
              <a:gd name="connsiteX208" fmla="*/ 780176 w 1152559"/>
              <a:gd name="connsiteY208" fmla="*/ 130444 h 759420"/>
              <a:gd name="connsiteX209" fmla="*/ 778295 w 1152559"/>
              <a:gd name="connsiteY209" fmla="*/ 123119 h 759420"/>
              <a:gd name="connsiteX210" fmla="*/ 795144 w 1152559"/>
              <a:gd name="connsiteY210" fmla="*/ 104658 h 759420"/>
              <a:gd name="connsiteX211" fmla="*/ 800199 w 1152559"/>
              <a:gd name="connsiteY211" fmla="*/ 109249 h 759420"/>
              <a:gd name="connsiteX212" fmla="*/ 813849 w 1152559"/>
              <a:gd name="connsiteY212" fmla="*/ 114401 h 759420"/>
              <a:gd name="connsiteX213" fmla="*/ 819685 w 1152559"/>
              <a:gd name="connsiteY213" fmla="*/ 109860 h 759420"/>
              <a:gd name="connsiteX214" fmla="*/ 832407 w 1152559"/>
              <a:gd name="connsiteY214" fmla="*/ 97943 h 759420"/>
              <a:gd name="connsiteX215" fmla="*/ 832407 w 1152559"/>
              <a:gd name="connsiteY215" fmla="*/ 91839 h 759420"/>
              <a:gd name="connsiteX216" fmla="*/ 834556 w 1152559"/>
              <a:gd name="connsiteY216" fmla="*/ 85246 h 759420"/>
              <a:gd name="connsiteX217" fmla="*/ 835948 w 1152559"/>
              <a:gd name="connsiteY217" fmla="*/ 66028 h 759420"/>
              <a:gd name="connsiteX218" fmla="*/ 837511 w 1152559"/>
              <a:gd name="connsiteY218" fmla="*/ 59826 h 759420"/>
              <a:gd name="connsiteX219" fmla="*/ 834556 w 1152559"/>
              <a:gd name="connsiteY219" fmla="*/ 53037 h 759420"/>
              <a:gd name="connsiteX220" fmla="*/ 840636 w 1152559"/>
              <a:gd name="connsiteY220" fmla="*/ 45345 h 759420"/>
              <a:gd name="connsiteX221" fmla="*/ 847962 w 1152559"/>
              <a:gd name="connsiteY221" fmla="*/ 39680 h 759420"/>
              <a:gd name="connsiteX222" fmla="*/ 854018 w 1152559"/>
              <a:gd name="connsiteY222" fmla="*/ 35138 h 759420"/>
              <a:gd name="connsiteX223" fmla="*/ 867130 w 1152559"/>
              <a:gd name="connsiteY223" fmla="*/ 28033 h 759420"/>
              <a:gd name="connsiteX224" fmla="*/ 872747 w 1152559"/>
              <a:gd name="connsiteY224" fmla="*/ 14627 h 759420"/>
              <a:gd name="connsiteX225" fmla="*/ 883515 w 1152559"/>
              <a:gd name="connsiteY225" fmla="*/ 952 h 759420"/>
              <a:gd name="connsiteX226" fmla="*/ 884834 w 1152559"/>
              <a:gd name="connsiteY226" fmla="*/ 0 h 759420"/>
              <a:gd name="connsiteX227" fmla="*/ 897043 w 1152559"/>
              <a:gd name="connsiteY227" fmla="*/ 13650 h 759420"/>
              <a:gd name="connsiteX228" fmla="*/ 909253 w 1152559"/>
              <a:gd name="connsiteY228" fmla="*/ 27056 h 759420"/>
              <a:gd name="connsiteX229" fmla="*/ 917311 w 1152559"/>
              <a:gd name="connsiteY229" fmla="*/ 24443 h 759420"/>
              <a:gd name="connsiteX230" fmla="*/ 941607 w 1152559"/>
              <a:gd name="connsiteY230" fmla="*/ 37971 h 759420"/>
              <a:gd name="connsiteX231" fmla="*/ 970568 w 1152559"/>
              <a:gd name="connsiteY231" fmla="*/ 42464 h 759420"/>
              <a:gd name="connsiteX232" fmla="*/ 978040 w 1152559"/>
              <a:gd name="connsiteY232" fmla="*/ 48056 h 759420"/>
              <a:gd name="connsiteX233" fmla="*/ 1006512 w 1152559"/>
              <a:gd name="connsiteY233" fmla="*/ 60607 h 759420"/>
              <a:gd name="connsiteX234" fmla="*/ 1004314 w 1152559"/>
              <a:gd name="connsiteY234" fmla="*/ 75869 h 759420"/>
              <a:gd name="connsiteX235" fmla="*/ 1005218 w 1152559"/>
              <a:gd name="connsiteY235" fmla="*/ 83341 h 759420"/>
              <a:gd name="connsiteX236" fmla="*/ 984413 w 1152559"/>
              <a:gd name="connsiteY236" fmla="*/ 95184 h 759420"/>
              <a:gd name="connsiteX237" fmla="*/ 982582 w 1152559"/>
              <a:gd name="connsiteY237" fmla="*/ 107271 h 759420"/>
              <a:gd name="connsiteX238" fmla="*/ 982215 w 1152559"/>
              <a:gd name="connsiteY238" fmla="*/ 120579 h 759420"/>
              <a:gd name="connsiteX239" fmla="*/ 1000603 w 1152559"/>
              <a:gd name="connsiteY239" fmla="*/ 133912 h 759420"/>
              <a:gd name="connsiteX240" fmla="*/ 1012104 w 1152559"/>
              <a:gd name="connsiteY240" fmla="*/ 141067 h 759420"/>
              <a:gd name="connsiteX241" fmla="*/ 1018673 w 1152559"/>
              <a:gd name="connsiteY241" fmla="*/ 142019 h 759420"/>
              <a:gd name="connsiteX242" fmla="*/ 1025998 w 1152559"/>
              <a:gd name="connsiteY242" fmla="*/ 146903 h 759420"/>
              <a:gd name="connsiteX243" fmla="*/ 1053469 w 1152559"/>
              <a:gd name="connsiteY243" fmla="*/ 148270 h 759420"/>
              <a:gd name="connsiteX244" fmla="*/ 1064091 w 1152559"/>
              <a:gd name="connsiteY244" fmla="*/ 158477 h 759420"/>
              <a:gd name="connsiteX245" fmla="*/ 1079182 w 1152559"/>
              <a:gd name="connsiteY245" fmla="*/ 164704 h 759420"/>
              <a:gd name="connsiteX246" fmla="*/ 1091880 w 1152559"/>
              <a:gd name="connsiteY246" fmla="*/ 160211 h 759420"/>
              <a:gd name="connsiteX247" fmla="*/ 1104455 w 1152559"/>
              <a:gd name="connsiteY247" fmla="*/ 158526 h 759420"/>
              <a:gd name="connsiteX248" fmla="*/ 1117006 w 1152559"/>
              <a:gd name="connsiteY248" fmla="*/ 137282 h 759420"/>
              <a:gd name="connsiteX249" fmla="*/ 1130485 w 1152559"/>
              <a:gd name="connsiteY249" fmla="*/ 133301 h 759420"/>
              <a:gd name="connsiteX250" fmla="*/ 1148116 w 1152559"/>
              <a:gd name="connsiteY250" fmla="*/ 118650 h 759420"/>
              <a:gd name="connsiteX251" fmla="*/ 1148604 w 1152559"/>
              <a:gd name="connsiteY251" fmla="*/ 120506 h 759420"/>
              <a:gd name="connsiteX252" fmla="*/ 1153366 w 1152559"/>
              <a:gd name="connsiteY252" fmla="*/ 142727 h 7594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Lst>
            <a:rect l="l" t="t" r="r" b="b"/>
            <a:pathLst>
              <a:path w="1152559" h="759420">
                <a:moveTo>
                  <a:pt x="1153366" y="142727"/>
                </a:moveTo>
                <a:cubicBezTo>
                  <a:pt x="1152560" y="146781"/>
                  <a:pt x="1151925" y="152201"/>
                  <a:pt x="1149556" y="155498"/>
                </a:cubicBezTo>
                <a:cubicBezTo>
                  <a:pt x="1146284" y="160040"/>
                  <a:pt x="1137494" y="168147"/>
                  <a:pt x="1131682" y="167170"/>
                </a:cubicBezTo>
                <a:cubicBezTo>
                  <a:pt x="1128361" y="166608"/>
                  <a:pt x="1126530" y="171004"/>
                  <a:pt x="1124356" y="173177"/>
                </a:cubicBezTo>
                <a:cubicBezTo>
                  <a:pt x="1121548" y="176034"/>
                  <a:pt x="1121353" y="180942"/>
                  <a:pt x="1121914" y="184629"/>
                </a:cubicBezTo>
                <a:cubicBezTo>
                  <a:pt x="1123160" y="192614"/>
                  <a:pt x="1129875" y="199281"/>
                  <a:pt x="1123868" y="207363"/>
                </a:cubicBezTo>
                <a:cubicBezTo>
                  <a:pt x="1118984" y="213981"/>
                  <a:pt x="1108387" y="213077"/>
                  <a:pt x="1101891" y="217936"/>
                </a:cubicBezTo>
                <a:cubicBezTo>
                  <a:pt x="1098619" y="220378"/>
                  <a:pt x="1096470" y="224456"/>
                  <a:pt x="1093491" y="227338"/>
                </a:cubicBezTo>
                <a:cubicBezTo>
                  <a:pt x="1083846" y="236592"/>
                  <a:pt x="1091806" y="242819"/>
                  <a:pt x="1089682" y="249314"/>
                </a:cubicBezTo>
                <a:cubicBezTo>
                  <a:pt x="1088314" y="253441"/>
                  <a:pt x="1084993" y="255590"/>
                  <a:pt x="1082356" y="258667"/>
                </a:cubicBezTo>
                <a:cubicBezTo>
                  <a:pt x="1070880" y="272268"/>
                  <a:pt x="1095933" y="281523"/>
                  <a:pt x="1094712" y="290704"/>
                </a:cubicBezTo>
                <a:cubicBezTo>
                  <a:pt x="1094273" y="294171"/>
                  <a:pt x="1090756" y="298030"/>
                  <a:pt x="1088974" y="301058"/>
                </a:cubicBezTo>
                <a:cubicBezTo>
                  <a:pt x="1085164" y="307577"/>
                  <a:pt x="1080720" y="316099"/>
                  <a:pt x="1071685" y="313145"/>
                </a:cubicBezTo>
                <a:cubicBezTo>
                  <a:pt x="1063798" y="310556"/>
                  <a:pt x="1055130" y="301180"/>
                  <a:pt x="1050905" y="313853"/>
                </a:cubicBezTo>
                <a:cubicBezTo>
                  <a:pt x="1048683" y="320568"/>
                  <a:pt x="1056473" y="323376"/>
                  <a:pt x="1057254" y="329139"/>
                </a:cubicBezTo>
                <a:cubicBezTo>
                  <a:pt x="1058011" y="334487"/>
                  <a:pt x="1051589" y="332680"/>
                  <a:pt x="1045802" y="344669"/>
                </a:cubicBezTo>
                <a:cubicBezTo>
                  <a:pt x="1042896" y="350725"/>
                  <a:pt x="1034935" y="352752"/>
                  <a:pt x="1028709" y="350334"/>
                </a:cubicBezTo>
                <a:cubicBezTo>
                  <a:pt x="1023385" y="348210"/>
                  <a:pt x="1020748" y="342203"/>
                  <a:pt x="1014228" y="345451"/>
                </a:cubicBezTo>
                <a:cubicBezTo>
                  <a:pt x="1002629" y="351116"/>
                  <a:pt x="1007635" y="360102"/>
                  <a:pt x="1008246" y="372629"/>
                </a:cubicBezTo>
                <a:cubicBezTo>
                  <a:pt x="1008514" y="378513"/>
                  <a:pt x="1010688" y="383739"/>
                  <a:pt x="1005975" y="388501"/>
                </a:cubicBezTo>
                <a:cubicBezTo>
                  <a:pt x="998649" y="395973"/>
                  <a:pt x="986562" y="398659"/>
                  <a:pt x="989395" y="418169"/>
                </a:cubicBezTo>
                <a:cubicBezTo>
                  <a:pt x="991250" y="430916"/>
                  <a:pt x="1008929" y="429866"/>
                  <a:pt x="1008246" y="443027"/>
                </a:cubicBezTo>
                <a:cubicBezTo>
                  <a:pt x="1007953" y="448546"/>
                  <a:pt x="1003191" y="451647"/>
                  <a:pt x="1003142" y="457093"/>
                </a:cubicBezTo>
                <a:cubicBezTo>
                  <a:pt x="1002947" y="475456"/>
                  <a:pt x="989492" y="462318"/>
                  <a:pt x="981703" y="462587"/>
                </a:cubicBezTo>
                <a:cubicBezTo>
                  <a:pt x="966099" y="463173"/>
                  <a:pt x="969078" y="485833"/>
                  <a:pt x="967711" y="492036"/>
                </a:cubicBezTo>
                <a:cubicBezTo>
                  <a:pt x="966514" y="497554"/>
                  <a:pt x="961142" y="497310"/>
                  <a:pt x="960385" y="513720"/>
                </a:cubicBezTo>
                <a:cubicBezTo>
                  <a:pt x="959799" y="525660"/>
                  <a:pt x="948444" y="534158"/>
                  <a:pt x="934721" y="534329"/>
                </a:cubicBezTo>
                <a:cubicBezTo>
                  <a:pt x="922243" y="534475"/>
                  <a:pt x="932279" y="557356"/>
                  <a:pt x="909179" y="563143"/>
                </a:cubicBezTo>
                <a:cubicBezTo>
                  <a:pt x="899046" y="565585"/>
                  <a:pt x="900682" y="554157"/>
                  <a:pt x="893869" y="551935"/>
                </a:cubicBezTo>
                <a:cubicBezTo>
                  <a:pt x="888643" y="550225"/>
                  <a:pt x="882246" y="552277"/>
                  <a:pt x="877044" y="552545"/>
                </a:cubicBezTo>
                <a:cubicBezTo>
                  <a:pt x="864005" y="553180"/>
                  <a:pt x="865030" y="544292"/>
                  <a:pt x="859585" y="544121"/>
                </a:cubicBezTo>
                <a:cubicBezTo>
                  <a:pt x="852919" y="543901"/>
                  <a:pt x="850330" y="555500"/>
                  <a:pt x="843249" y="551739"/>
                </a:cubicBezTo>
                <a:cubicBezTo>
                  <a:pt x="836168" y="547979"/>
                  <a:pt x="835533" y="540629"/>
                  <a:pt x="826913" y="540580"/>
                </a:cubicBezTo>
                <a:cubicBezTo>
                  <a:pt x="821394" y="540580"/>
                  <a:pt x="814704" y="543437"/>
                  <a:pt x="809600" y="545098"/>
                </a:cubicBezTo>
                <a:cubicBezTo>
                  <a:pt x="806604" y="546233"/>
                  <a:pt x="803884" y="547989"/>
                  <a:pt x="801615" y="550250"/>
                </a:cubicBezTo>
                <a:lnTo>
                  <a:pt x="800174" y="551666"/>
                </a:lnTo>
                <a:lnTo>
                  <a:pt x="798685" y="553082"/>
                </a:lnTo>
                <a:cubicBezTo>
                  <a:pt x="797415" y="554377"/>
                  <a:pt x="796243" y="555646"/>
                  <a:pt x="795047" y="556745"/>
                </a:cubicBezTo>
                <a:cubicBezTo>
                  <a:pt x="789357" y="562264"/>
                  <a:pt x="785523" y="570102"/>
                  <a:pt x="787990" y="578087"/>
                </a:cubicBezTo>
                <a:cubicBezTo>
                  <a:pt x="788942" y="581188"/>
                  <a:pt x="790993" y="584412"/>
                  <a:pt x="790187" y="587855"/>
                </a:cubicBezTo>
                <a:cubicBezTo>
                  <a:pt x="788624" y="594399"/>
                  <a:pt x="777978" y="591981"/>
                  <a:pt x="774047" y="604337"/>
                </a:cubicBezTo>
                <a:cubicBezTo>
                  <a:pt x="772557" y="608952"/>
                  <a:pt x="771458" y="615789"/>
                  <a:pt x="765866" y="617108"/>
                </a:cubicBezTo>
                <a:cubicBezTo>
                  <a:pt x="763791" y="617597"/>
                  <a:pt x="761593" y="616742"/>
                  <a:pt x="759493" y="617108"/>
                </a:cubicBezTo>
                <a:cubicBezTo>
                  <a:pt x="752631" y="618231"/>
                  <a:pt x="748969" y="628438"/>
                  <a:pt x="739128" y="623628"/>
                </a:cubicBezTo>
                <a:cubicBezTo>
                  <a:pt x="732901" y="620600"/>
                  <a:pt x="715466" y="603116"/>
                  <a:pt x="700717" y="599209"/>
                </a:cubicBezTo>
                <a:cubicBezTo>
                  <a:pt x="693025" y="597182"/>
                  <a:pt x="686335" y="599209"/>
                  <a:pt x="686310" y="608073"/>
                </a:cubicBezTo>
                <a:cubicBezTo>
                  <a:pt x="686310" y="611980"/>
                  <a:pt x="686994" y="613592"/>
                  <a:pt x="683063" y="615912"/>
                </a:cubicBezTo>
                <a:cubicBezTo>
                  <a:pt x="661086" y="628829"/>
                  <a:pt x="635837" y="595888"/>
                  <a:pt x="608683" y="619135"/>
                </a:cubicBezTo>
                <a:cubicBezTo>
                  <a:pt x="604728" y="622529"/>
                  <a:pt x="600845" y="628561"/>
                  <a:pt x="595400" y="628902"/>
                </a:cubicBezTo>
                <a:cubicBezTo>
                  <a:pt x="590360" y="629234"/>
                  <a:pt x="585449" y="627203"/>
                  <a:pt x="582116" y="623408"/>
                </a:cubicBezTo>
                <a:cubicBezTo>
                  <a:pt x="578136" y="618280"/>
                  <a:pt x="576768" y="616083"/>
                  <a:pt x="569760" y="616937"/>
                </a:cubicBezTo>
                <a:cubicBezTo>
                  <a:pt x="565462" y="617523"/>
                  <a:pt x="559578" y="620771"/>
                  <a:pt x="555255" y="619208"/>
                </a:cubicBezTo>
                <a:cubicBezTo>
                  <a:pt x="552423" y="617821"/>
                  <a:pt x="549969" y="615768"/>
                  <a:pt x="548101" y="613226"/>
                </a:cubicBezTo>
                <a:cubicBezTo>
                  <a:pt x="546831" y="610784"/>
                  <a:pt x="547515" y="608977"/>
                  <a:pt x="544926" y="606974"/>
                </a:cubicBezTo>
                <a:cubicBezTo>
                  <a:pt x="540822" y="603600"/>
                  <a:pt x="534942" y="603468"/>
                  <a:pt x="530690" y="606657"/>
                </a:cubicBezTo>
                <a:cubicBezTo>
                  <a:pt x="525807" y="610369"/>
                  <a:pt x="523951" y="617987"/>
                  <a:pt x="517407" y="619208"/>
                </a:cubicBezTo>
                <a:cubicBezTo>
                  <a:pt x="512091" y="620322"/>
                  <a:pt x="506672" y="617836"/>
                  <a:pt x="504050" y="613079"/>
                </a:cubicBezTo>
                <a:cubicBezTo>
                  <a:pt x="501827" y="609001"/>
                  <a:pt x="503708" y="605924"/>
                  <a:pt x="492182" y="605924"/>
                </a:cubicBezTo>
                <a:cubicBezTo>
                  <a:pt x="459412" y="605924"/>
                  <a:pt x="455554" y="623408"/>
                  <a:pt x="431502" y="624702"/>
                </a:cubicBezTo>
                <a:cubicBezTo>
                  <a:pt x="426618" y="624971"/>
                  <a:pt x="419756" y="624238"/>
                  <a:pt x="416143" y="620429"/>
                </a:cubicBezTo>
                <a:cubicBezTo>
                  <a:pt x="413920" y="617987"/>
                  <a:pt x="414116" y="615545"/>
                  <a:pt x="410966" y="613934"/>
                </a:cubicBezTo>
                <a:cubicBezTo>
                  <a:pt x="407816" y="612322"/>
                  <a:pt x="399367" y="612908"/>
                  <a:pt x="391065" y="606779"/>
                </a:cubicBezTo>
                <a:cubicBezTo>
                  <a:pt x="387578" y="603854"/>
                  <a:pt x="383600" y="601563"/>
                  <a:pt x="379319" y="600015"/>
                </a:cubicBezTo>
                <a:lnTo>
                  <a:pt x="379319" y="600015"/>
                </a:lnTo>
                <a:cubicBezTo>
                  <a:pt x="378721" y="599830"/>
                  <a:pt x="378108" y="599693"/>
                  <a:pt x="377488" y="599600"/>
                </a:cubicBezTo>
                <a:cubicBezTo>
                  <a:pt x="376882" y="599495"/>
                  <a:pt x="376269" y="599436"/>
                  <a:pt x="375656" y="599429"/>
                </a:cubicBezTo>
                <a:cubicBezTo>
                  <a:pt x="371603" y="599429"/>
                  <a:pt x="367061" y="600894"/>
                  <a:pt x="360517" y="604313"/>
                </a:cubicBezTo>
                <a:cubicBezTo>
                  <a:pt x="353973" y="607731"/>
                  <a:pt x="357293" y="608879"/>
                  <a:pt x="345621" y="608757"/>
                </a:cubicBezTo>
                <a:cubicBezTo>
                  <a:pt x="343595" y="608757"/>
                  <a:pt x="337466" y="609123"/>
                  <a:pt x="337539" y="606510"/>
                </a:cubicBezTo>
                <a:cubicBezTo>
                  <a:pt x="334951" y="603922"/>
                  <a:pt x="332484" y="604777"/>
                  <a:pt x="329456" y="606095"/>
                </a:cubicBezTo>
                <a:cubicBezTo>
                  <a:pt x="325940" y="607658"/>
                  <a:pt x="325598" y="609221"/>
                  <a:pt x="323547" y="612005"/>
                </a:cubicBezTo>
                <a:cubicBezTo>
                  <a:pt x="319957" y="616888"/>
                  <a:pt x="312461" y="615765"/>
                  <a:pt x="308407" y="620673"/>
                </a:cubicBezTo>
                <a:cubicBezTo>
                  <a:pt x="302620" y="627633"/>
                  <a:pt x="313779" y="629488"/>
                  <a:pt x="314268" y="636033"/>
                </a:cubicBezTo>
                <a:cubicBezTo>
                  <a:pt x="314756" y="642577"/>
                  <a:pt x="306942" y="645068"/>
                  <a:pt x="301619" y="645336"/>
                </a:cubicBezTo>
                <a:cubicBezTo>
                  <a:pt x="288311" y="645971"/>
                  <a:pt x="281498" y="659572"/>
                  <a:pt x="276468" y="670585"/>
                </a:cubicBezTo>
                <a:cubicBezTo>
                  <a:pt x="273757" y="676494"/>
                  <a:pt x="269142" y="679302"/>
                  <a:pt x="263038" y="680914"/>
                </a:cubicBezTo>
                <a:cubicBezTo>
                  <a:pt x="257299" y="682428"/>
                  <a:pt x="253270" y="679864"/>
                  <a:pt x="247751" y="679009"/>
                </a:cubicBezTo>
                <a:cubicBezTo>
                  <a:pt x="238717" y="677617"/>
                  <a:pt x="221453" y="686091"/>
                  <a:pt x="225653" y="696786"/>
                </a:cubicBezTo>
                <a:cubicBezTo>
                  <a:pt x="227924" y="702598"/>
                  <a:pt x="233540" y="707311"/>
                  <a:pt x="223968" y="710046"/>
                </a:cubicBezTo>
                <a:cubicBezTo>
                  <a:pt x="217316" y="711904"/>
                  <a:pt x="210388" y="712565"/>
                  <a:pt x="203505" y="711999"/>
                </a:cubicBezTo>
                <a:cubicBezTo>
                  <a:pt x="195422" y="711096"/>
                  <a:pt x="200160" y="708776"/>
                  <a:pt x="186119" y="711266"/>
                </a:cubicBezTo>
                <a:cubicBezTo>
                  <a:pt x="154375" y="716956"/>
                  <a:pt x="176766" y="676470"/>
                  <a:pt x="149882" y="682941"/>
                </a:cubicBezTo>
                <a:cubicBezTo>
                  <a:pt x="130542" y="687605"/>
                  <a:pt x="139235" y="714905"/>
                  <a:pt x="139846" y="718787"/>
                </a:cubicBezTo>
                <a:cubicBezTo>
                  <a:pt x="140969" y="726113"/>
                  <a:pt x="133716" y="728848"/>
                  <a:pt x="127636" y="727480"/>
                </a:cubicBezTo>
                <a:cubicBezTo>
                  <a:pt x="122752" y="726357"/>
                  <a:pt x="117869" y="725039"/>
                  <a:pt x="112985" y="727700"/>
                </a:cubicBezTo>
                <a:cubicBezTo>
                  <a:pt x="108101" y="730362"/>
                  <a:pt x="109933" y="733439"/>
                  <a:pt x="109322" y="737883"/>
                </a:cubicBezTo>
                <a:cubicBezTo>
                  <a:pt x="107857" y="748798"/>
                  <a:pt x="101997" y="752803"/>
                  <a:pt x="90886" y="749286"/>
                </a:cubicBezTo>
                <a:cubicBezTo>
                  <a:pt x="84391" y="747235"/>
                  <a:pt x="80630" y="742644"/>
                  <a:pt x="73500" y="743865"/>
                </a:cubicBezTo>
                <a:cubicBezTo>
                  <a:pt x="67337" y="744710"/>
                  <a:pt x="61845" y="748195"/>
                  <a:pt x="58458" y="753413"/>
                </a:cubicBezTo>
                <a:cubicBezTo>
                  <a:pt x="50083" y="764401"/>
                  <a:pt x="42440" y="750971"/>
                  <a:pt x="34797" y="758004"/>
                </a:cubicBezTo>
                <a:cubicBezTo>
                  <a:pt x="34147" y="758604"/>
                  <a:pt x="33566" y="759276"/>
                  <a:pt x="33063" y="760006"/>
                </a:cubicBezTo>
                <a:cubicBezTo>
                  <a:pt x="31647" y="746063"/>
                  <a:pt x="40852" y="746136"/>
                  <a:pt x="41170" y="737541"/>
                </a:cubicBezTo>
                <a:cubicBezTo>
                  <a:pt x="41438" y="729971"/>
                  <a:pt x="31940" y="727480"/>
                  <a:pt x="40755" y="712439"/>
                </a:cubicBezTo>
                <a:cubicBezTo>
                  <a:pt x="42977" y="708629"/>
                  <a:pt x="49374" y="703941"/>
                  <a:pt x="50058" y="699863"/>
                </a:cubicBezTo>
                <a:cubicBezTo>
                  <a:pt x="50669" y="696151"/>
                  <a:pt x="45174" y="688313"/>
                  <a:pt x="41560" y="686799"/>
                </a:cubicBezTo>
                <a:cubicBezTo>
                  <a:pt x="35505" y="684357"/>
                  <a:pt x="31524" y="690755"/>
                  <a:pt x="26909" y="692879"/>
                </a:cubicBezTo>
                <a:cubicBezTo>
                  <a:pt x="22783" y="694784"/>
                  <a:pt x="17606" y="693758"/>
                  <a:pt x="13235" y="693001"/>
                </a:cubicBezTo>
                <a:cubicBezTo>
                  <a:pt x="2735" y="691194"/>
                  <a:pt x="-4200" y="679302"/>
                  <a:pt x="2881" y="670097"/>
                </a:cubicBezTo>
                <a:cubicBezTo>
                  <a:pt x="6276" y="665701"/>
                  <a:pt x="11379" y="663772"/>
                  <a:pt x="13992" y="658742"/>
                </a:cubicBezTo>
                <a:cubicBezTo>
                  <a:pt x="16605" y="653712"/>
                  <a:pt x="17313" y="647192"/>
                  <a:pt x="21317" y="643505"/>
                </a:cubicBezTo>
                <a:lnTo>
                  <a:pt x="21317" y="643505"/>
                </a:lnTo>
                <a:cubicBezTo>
                  <a:pt x="26030" y="639231"/>
                  <a:pt x="33527" y="638474"/>
                  <a:pt x="37263" y="632883"/>
                </a:cubicBezTo>
                <a:cubicBezTo>
                  <a:pt x="41658" y="626461"/>
                  <a:pt x="37898" y="618231"/>
                  <a:pt x="41365" y="611663"/>
                </a:cubicBezTo>
                <a:cubicBezTo>
                  <a:pt x="43807" y="606926"/>
                  <a:pt x="52915" y="601895"/>
                  <a:pt x="50864" y="595400"/>
                </a:cubicBezTo>
                <a:cubicBezTo>
                  <a:pt x="49423" y="590809"/>
                  <a:pt x="40291" y="593373"/>
                  <a:pt x="39045" y="587830"/>
                </a:cubicBezTo>
                <a:cubicBezTo>
                  <a:pt x="37116" y="579308"/>
                  <a:pt x="49887" y="573545"/>
                  <a:pt x="52329" y="566732"/>
                </a:cubicBezTo>
                <a:cubicBezTo>
                  <a:pt x="54893" y="559407"/>
                  <a:pt x="53208" y="555695"/>
                  <a:pt x="62267" y="557112"/>
                </a:cubicBezTo>
                <a:cubicBezTo>
                  <a:pt x="75234" y="559114"/>
                  <a:pt x="75087" y="544145"/>
                  <a:pt x="75478" y="534842"/>
                </a:cubicBezTo>
                <a:cubicBezTo>
                  <a:pt x="75991" y="523072"/>
                  <a:pt x="65125" y="524488"/>
                  <a:pt x="65857" y="509422"/>
                </a:cubicBezTo>
                <a:cubicBezTo>
                  <a:pt x="66077" y="504807"/>
                  <a:pt x="67176" y="500753"/>
                  <a:pt x="65857" y="496138"/>
                </a:cubicBezTo>
                <a:cubicBezTo>
                  <a:pt x="64026" y="489765"/>
                  <a:pt x="53208" y="473038"/>
                  <a:pt x="68079" y="460951"/>
                </a:cubicBezTo>
                <a:cubicBezTo>
                  <a:pt x="75942" y="454553"/>
                  <a:pt x="77407" y="446031"/>
                  <a:pt x="76797" y="436190"/>
                </a:cubicBezTo>
                <a:cubicBezTo>
                  <a:pt x="76186" y="426350"/>
                  <a:pt x="66809" y="421295"/>
                  <a:pt x="65466" y="412089"/>
                </a:cubicBezTo>
                <a:cubicBezTo>
                  <a:pt x="64294" y="404202"/>
                  <a:pt x="67908" y="396363"/>
                  <a:pt x="66272" y="388183"/>
                </a:cubicBezTo>
                <a:cubicBezTo>
                  <a:pt x="63147" y="372897"/>
                  <a:pt x="55210" y="374411"/>
                  <a:pt x="50766" y="366524"/>
                </a:cubicBezTo>
                <a:cubicBezTo>
                  <a:pt x="47861" y="361396"/>
                  <a:pt x="49326" y="358661"/>
                  <a:pt x="52207" y="353973"/>
                </a:cubicBezTo>
                <a:cubicBezTo>
                  <a:pt x="54649" y="350115"/>
                  <a:pt x="56114" y="345060"/>
                  <a:pt x="59972" y="342984"/>
                </a:cubicBezTo>
                <a:cubicBezTo>
                  <a:pt x="63830" y="340909"/>
                  <a:pt x="67713" y="342447"/>
                  <a:pt x="71742" y="342227"/>
                </a:cubicBezTo>
                <a:cubicBezTo>
                  <a:pt x="76381" y="341959"/>
                  <a:pt x="79727" y="339786"/>
                  <a:pt x="83951" y="338467"/>
                </a:cubicBezTo>
                <a:cubicBezTo>
                  <a:pt x="94329" y="335292"/>
                  <a:pt x="100825" y="335024"/>
                  <a:pt x="103486" y="324792"/>
                </a:cubicBezTo>
                <a:cubicBezTo>
                  <a:pt x="106367" y="313365"/>
                  <a:pt x="113254" y="306820"/>
                  <a:pt x="106294" y="295612"/>
                </a:cubicBezTo>
                <a:cubicBezTo>
                  <a:pt x="95111" y="277835"/>
                  <a:pt x="102143" y="264869"/>
                  <a:pt x="88298" y="251903"/>
                </a:cubicBezTo>
                <a:cubicBezTo>
                  <a:pt x="81802" y="245823"/>
                  <a:pt x="75063" y="239376"/>
                  <a:pt x="76333" y="229926"/>
                </a:cubicBezTo>
                <a:cubicBezTo>
                  <a:pt x="76613" y="226537"/>
                  <a:pt x="76613" y="223133"/>
                  <a:pt x="76333" y="219743"/>
                </a:cubicBezTo>
                <a:cubicBezTo>
                  <a:pt x="75888" y="215880"/>
                  <a:pt x="76919" y="211990"/>
                  <a:pt x="79214" y="208853"/>
                </a:cubicBezTo>
                <a:cubicBezTo>
                  <a:pt x="90031" y="195178"/>
                  <a:pt x="96429" y="188317"/>
                  <a:pt x="93401" y="167927"/>
                </a:cubicBezTo>
                <a:cubicBezTo>
                  <a:pt x="91716" y="156524"/>
                  <a:pt x="83634" y="149442"/>
                  <a:pt x="87321" y="137550"/>
                </a:cubicBezTo>
                <a:cubicBezTo>
                  <a:pt x="89006" y="132007"/>
                  <a:pt x="95721" y="130225"/>
                  <a:pt x="94476" y="121751"/>
                </a:cubicBezTo>
                <a:cubicBezTo>
                  <a:pt x="93645" y="116306"/>
                  <a:pt x="89323" y="111984"/>
                  <a:pt x="85856" y="107759"/>
                </a:cubicBezTo>
                <a:cubicBezTo>
                  <a:pt x="98065" y="100678"/>
                  <a:pt x="112936" y="98358"/>
                  <a:pt x="120213" y="108150"/>
                </a:cubicBezTo>
                <a:cubicBezTo>
                  <a:pt x="124186" y="112895"/>
                  <a:pt x="130525" y="114943"/>
                  <a:pt x="136525" y="113425"/>
                </a:cubicBezTo>
                <a:cubicBezTo>
                  <a:pt x="147196" y="110226"/>
                  <a:pt x="143215" y="97699"/>
                  <a:pt x="155376" y="94573"/>
                </a:cubicBezTo>
                <a:cubicBezTo>
                  <a:pt x="157058" y="94356"/>
                  <a:pt x="158702" y="93904"/>
                  <a:pt x="160259" y="93230"/>
                </a:cubicBezTo>
                <a:cubicBezTo>
                  <a:pt x="161773" y="92327"/>
                  <a:pt x="162701" y="90789"/>
                  <a:pt x="164093" y="89690"/>
                </a:cubicBezTo>
                <a:cubicBezTo>
                  <a:pt x="168098" y="86735"/>
                  <a:pt x="169758" y="82950"/>
                  <a:pt x="175277" y="82950"/>
                </a:cubicBezTo>
                <a:cubicBezTo>
                  <a:pt x="204018" y="82950"/>
                  <a:pt x="186680" y="70741"/>
                  <a:pt x="201942" y="60705"/>
                </a:cubicBezTo>
                <a:cubicBezTo>
                  <a:pt x="210635" y="55040"/>
                  <a:pt x="215519" y="61413"/>
                  <a:pt x="223675" y="65369"/>
                </a:cubicBezTo>
                <a:cubicBezTo>
                  <a:pt x="229340" y="68128"/>
                  <a:pt x="228168" y="65369"/>
                  <a:pt x="235322" y="71718"/>
                </a:cubicBezTo>
                <a:cubicBezTo>
                  <a:pt x="238145" y="74487"/>
                  <a:pt x="239879" y="78179"/>
                  <a:pt x="240206" y="82120"/>
                </a:cubicBezTo>
                <a:cubicBezTo>
                  <a:pt x="240206" y="90325"/>
                  <a:pt x="222820" y="94549"/>
                  <a:pt x="224578" y="112961"/>
                </a:cubicBezTo>
                <a:cubicBezTo>
                  <a:pt x="225213" y="119676"/>
                  <a:pt x="234346" y="124633"/>
                  <a:pt x="240353" y="121043"/>
                </a:cubicBezTo>
                <a:cubicBezTo>
                  <a:pt x="246360" y="117454"/>
                  <a:pt x="252562" y="114621"/>
                  <a:pt x="258129" y="110885"/>
                </a:cubicBezTo>
                <a:cubicBezTo>
                  <a:pt x="276810" y="98505"/>
                  <a:pt x="278665" y="102070"/>
                  <a:pt x="283183" y="102436"/>
                </a:cubicBezTo>
                <a:cubicBezTo>
                  <a:pt x="300276" y="103804"/>
                  <a:pt x="296857" y="86076"/>
                  <a:pt x="299446" y="78604"/>
                </a:cubicBezTo>
                <a:cubicBezTo>
                  <a:pt x="301448" y="72768"/>
                  <a:pt x="305819" y="67444"/>
                  <a:pt x="312485" y="68494"/>
                </a:cubicBezTo>
                <a:cubicBezTo>
                  <a:pt x="315464" y="68958"/>
                  <a:pt x="318126" y="70936"/>
                  <a:pt x="321154" y="71205"/>
                </a:cubicBezTo>
                <a:cubicBezTo>
                  <a:pt x="330042" y="72182"/>
                  <a:pt x="335219" y="64954"/>
                  <a:pt x="341397" y="70692"/>
                </a:cubicBezTo>
                <a:cubicBezTo>
                  <a:pt x="348869" y="77602"/>
                  <a:pt x="346281" y="90569"/>
                  <a:pt x="354046" y="105757"/>
                </a:cubicBezTo>
                <a:cubicBezTo>
                  <a:pt x="364937" y="127246"/>
                  <a:pt x="363349" y="127734"/>
                  <a:pt x="384081" y="141457"/>
                </a:cubicBezTo>
                <a:cubicBezTo>
                  <a:pt x="392774" y="147171"/>
                  <a:pt x="393067" y="143484"/>
                  <a:pt x="402761" y="155669"/>
                </a:cubicBezTo>
                <a:cubicBezTo>
                  <a:pt x="405315" y="159131"/>
                  <a:pt x="409242" y="161322"/>
                  <a:pt x="413530" y="161676"/>
                </a:cubicBezTo>
                <a:cubicBezTo>
                  <a:pt x="416411" y="161896"/>
                  <a:pt x="418267" y="160382"/>
                  <a:pt x="420855" y="159551"/>
                </a:cubicBezTo>
                <a:cubicBezTo>
                  <a:pt x="429792" y="156768"/>
                  <a:pt x="427131" y="164435"/>
                  <a:pt x="433846" y="166731"/>
                </a:cubicBezTo>
                <a:cubicBezTo>
                  <a:pt x="441807" y="169441"/>
                  <a:pt x="442612" y="157207"/>
                  <a:pt x="443101" y="152275"/>
                </a:cubicBezTo>
                <a:cubicBezTo>
                  <a:pt x="445909" y="124291"/>
                  <a:pt x="468081" y="147245"/>
                  <a:pt x="476334" y="151249"/>
                </a:cubicBezTo>
                <a:cubicBezTo>
                  <a:pt x="493916" y="159820"/>
                  <a:pt x="491254" y="145950"/>
                  <a:pt x="492084" y="142336"/>
                </a:cubicBezTo>
                <a:cubicBezTo>
                  <a:pt x="493354" y="136915"/>
                  <a:pt x="498653" y="131079"/>
                  <a:pt x="504636" y="131641"/>
                </a:cubicBezTo>
                <a:cubicBezTo>
                  <a:pt x="518652" y="132911"/>
                  <a:pt x="516332" y="119432"/>
                  <a:pt x="531057" y="125487"/>
                </a:cubicBezTo>
                <a:lnTo>
                  <a:pt x="533865" y="126562"/>
                </a:lnTo>
                <a:cubicBezTo>
                  <a:pt x="533850" y="126650"/>
                  <a:pt x="533850" y="126742"/>
                  <a:pt x="533865" y="126830"/>
                </a:cubicBezTo>
                <a:cubicBezTo>
                  <a:pt x="533296" y="129719"/>
                  <a:pt x="534580" y="132659"/>
                  <a:pt x="537088" y="134205"/>
                </a:cubicBezTo>
                <a:cubicBezTo>
                  <a:pt x="542509" y="138454"/>
                  <a:pt x="551397" y="136915"/>
                  <a:pt x="548296" y="151908"/>
                </a:cubicBezTo>
                <a:cubicBezTo>
                  <a:pt x="547539" y="155547"/>
                  <a:pt x="546782" y="156182"/>
                  <a:pt x="543803" y="157281"/>
                </a:cubicBezTo>
                <a:cubicBezTo>
                  <a:pt x="539334" y="158941"/>
                  <a:pt x="534280" y="165558"/>
                  <a:pt x="540482" y="168635"/>
                </a:cubicBezTo>
                <a:cubicBezTo>
                  <a:pt x="545732" y="171223"/>
                  <a:pt x="551568" y="168074"/>
                  <a:pt x="555817" y="173372"/>
                </a:cubicBezTo>
                <a:cubicBezTo>
                  <a:pt x="559138" y="177524"/>
                  <a:pt x="559846" y="183970"/>
                  <a:pt x="556159" y="187706"/>
                </a:cubicBezTo>
                <a:cubicBezTo>
                  <a:pt x="551739" y="192199"/>
                  <a:pt x="544707" y="190490"/>
                  <a:pt x="541508" y="196741"/>
                </a:cubicBezTo>
                <a:cubicBezTo>
                  <a:pt x="540311" y="199183"/>
                  <a:pt x="540971" y="201771"/>
                  <a:pt x="540018" y="204067"/>
                </a:cubicBezTo>
                <a:cubicBezTo>
                  <a:pt x="538577" y="207558"/>
                  <a:pt x="535989" y="205800"/>
                  <a:pt x="533035" y="207436"/>
                </a:cubicBezTo>
                <a:cubicBezTo>
                  <a:pt x="525416" y="211661"/>
                  <a:pt x="535476" y="218596"/>
                  <a:pt x="538651" y="221648"/>
                </a:cubicBezTo>
                <a:cubicBezTo>
                  <a:pt x="540946" y="223895"/>
                  <a:pt x="542094" y="227338"/>
                  <a:pt x="538846" y="228632"/>
                </a:cubicBezTo>
                <a:cubicBezTo>
                  <a:pt x="535598" y="229926"/>
                  <a:pt x="531276" y="227313"/>
                  <a:pt x="528346" y="226922"/>
                </a:cubicBezTo>
                <a:cubicBezTo>
                  <a:pt x="522364" y="226092"/>
                  <a:pt x="519677" y="230756"/>
                  <a:pt x="514110" y="231000"/>
                </a:cubicBezTo>
                <a:cubicBezTo>
                  <a:pt x="509470" y="231196"/>
                  <a:pt x="507004" y="229780"/>
                  <a:pt x="502316" y="231977"/>
                </a:cubicBezTo>
                <a:cubicBezTo>
                  <a:pt x="497764" y="234087"/>
                  <a:pt x="495786" y="239488"/>
                  <a:pt x="497896" y="244040"/>
                </a:cubicBezTo>
                <a:cubicBezTo>
                  <a:pt x="497967" y="244189"/>
                  <a:pt x="498040" y="244335"/>
                  <a:pt x="498116" y="244479"/>
                </a:cubicBezTo>
                <a:cubicBezTo>
                  <a:pt x="500191" y="249363"/>
                  <a:pt x="506003" y="249803"/>
                  <a:pt x="507102" y="255297"/>
                </a:cubicBezTo>
                <a:cubicBezTo>
                  <a:pt x="511253" y="248240"/>
                  <a:pt x="510813" y="240646"/>
                  <a:pt x="515526" y="238839"/>
                </a:cubicBezTo>
                <a:cubicBezTo>
                  <a:pt x="520239" y="237032"/>
                  <a:pt x="522022" y="244284"/>
                  <a:pt x="522559" y="247605"/>
                </a:cubicBezTo>
                <a:cubicBezTo>
                  <a:pt x="523267" y="252220"/>
                  <a:pt x="522559" y="256811"/>
                  <a:pt x="528297" y="258471"/>
                </a:cubicBezTo>
                <a:cubicBezTo>
                  <a:pt x="532449" y="259692"/>
                  <a:pt x="536795" y="257959"/>
                  <a:pt x="540922" y="258471"/>
                </a:cubicBezTo>
                <a:cubicBezTo>
                  <a:pt x="549419" y="259375"/>
                  <a:pt x="544829" y="273465"/>
                  <a:pt x="557844" y="273538"/>
                </a:cubicBezTo>
                <a:cubicBezTo>
                  <a:pt x="573740" y="273538"/>
                  <a:pt x="566659" y="265968"/>
                  <a:pt x="569321" y="261939"/>
                </a:cubicBezTo>
                <a:cubicBezTo>
                  <a:pt x="570786" y="259717"/>
                  <a:pt x="573545" y="259497"/>
                  <a:pt x="575743" y="258471"/>
                </a:cubicBezTo>
                <a:cubicBezTo>
                  <a:pt x="580260" y="256420"/>
                  <a:pt x="579454" y="251146"/>
                  <a:pt x="583386" y="248704"/>
                </a:cubicBezTo>
                <a:cubicBezTo>
                  <a:pt x="590174" y="244821"/>
                  <a:pt x="599209" y="250071"/>
                  <a:pt x="601700" y="256591"/>
                </a:cubicBezTo>
                <a:cubicBezTo>
                  <a:pt x="604191" y="263111"/>
                  <a:pt x="604899" y="266114"/>
                  <a:pt x="611687" y="267604"/>
                </a:cubicBezTo>
                <a:cubicBezTo>
                  <a:pt x="614151" y="268310"/>
                  <a:pt x="616678" y="268766"/>
                  <a:pt x="619232" y="268971"/>
                </a:cubicBezTo>
                <a:cubicBezTo>
                  <a:pt x="622163" y="268971"/>
                  <a:pt x="628243" y="267580"/>
                  <a:pt x="628780" y="264625"/>
                </a:cubicBezTo>
                <a:cubicBezTo>
                  <a:pt x="629442" y="259849"/>
                  <a:pt x="633371" y="256196"/>
                  <a:pt x="638181" y="255883"/>
                </a:cubicBezTo>
                <a:cubicBezTo>
                  <a:pt x="642796" y="255419"/>
                  <a:pt x="651514" y="257592"/>
                  <a:pt x="661257" y="246848"/>
                </a:cubicBezTo>
                <a:cubicBezTo>
                  <a:pt x="663796" y="243886"/>
                  <a:pt x="666673" y="241232"/>
                  <a:pt x="669828" y="238937"/>
                </a:cubicBezTo>
                <a:cubicBezTo>
                  <a:pt x="669610" y="238629"/>
                  <a:pt x="669437" y="238292"/>
                  <a:pt x="669315" y="237935"/>
                </a:cubicBezTo>
                <a:cubicBezTo>
                  <a:pt x="668814" y="235369"/>
                  <a:pt x="668087" y="232851"/>
                  <a:pt x="667142" y="230414"/>
                </a:cubicBezTo>
                <a:cubicBezTo>
                  <a:pt x="665970" y="228241"/>
                  <a:pt x="661452" y="223626"/>
                  <a:pt x="664700" y="216569"/>
                </a:cubicBezTo>
                <a:cubicBezTo>
                  <a:pt x="665750" y="214298"/>
                  <a:pt x="668680" y="214127"/>
                  <a:pt x="670560" y="212833"/>
                </a:cubicBezTo>
                <a:cubicBezTo>
                  <a:pt x="674980" y="209512"/>
                  <a:pt x="678985" y="205825"/>
                  <a:pt x="680010" y="200477"/>
                </a:cubicBezTo>
                <a:cubicBezTo>
                  <a:pt x="680474" y="198035"/>
                  <a:pt x="681475" y="194739"/>
                  <a:pt x="684552" y="195056"/>
                </a:cubicBezTo>
                <a:cubicBezTo>
                  <a:pt x="690877" y="195740"/>
                  <a:pt x="693831" y="205849"/>
                  <a:pt x="706163" y="199940"/>
                </a:cubicBezTo>
                <a:cubicBezTo>
                  <a:pt x="718494" y="194031"/>
                  <a:pt x="714099" y="185655"/>
                  <a:pt x="721669" y="184459"/>
                </a:cubicBezTo>
                <a:cubicBezTo>
                  <a:pt x="724355" y="184043"/>
                  <a:pt x="726552" y="185826"/>
                  <a:pt x="729165" y="185679"/>
                </a:cubicBezTo>
                <a:cubicBezTo>
                  <a:pt x="733512" y="185460"/>
                  <a:pt x="737931" y="181479"/>
                  <a:pt x="742327" y="184410"/>
                </a:cubicBezTo>
                <a:cubicBezTo>
                  <a:pt x="746722" y="187340"/>
                  <a:pt x="751044" y="194177"/>
                  <a:pt x="757735" y="192932"/>
                </a:cubicBezTo>
                <a:cubicBezTo>
                  <a:pt x="761080" y="192321"/>
                  <a:pt x="761642" y="189586"/>
                  <a:pt x="764157" y="187877"/>
                </a:cubicBezTo>
                <a:cubicBezTo>
                  <a:pt x="769553" y="184239"/>
                  <a:pt x="774217" y="186217"/>
                  <a:pt x="777685" y="184068"/>
                </a:cubicBezTo>
                <a:cubicBezTo>
                  <a:pt x="782080" y="181333"/>
                  <a:pt x="780835" y="179868"/>
                  <a:pt x="781274" y="178061"/>
                </a:cubicBezTo>
                <a:cubicBezTo>
                  <a:pt x="782324" y="173788"/>
                  <a:pt x="789699" y="174569"/>
                  <a:pt x="788307" y="165558"/>
                </a:cubicBezTo>
                <a:cubicBezTo>
                  <a:pt x="785670" y="148661"/>
                  <a:pt x="780762" y="149149"/>
                  <a:pt x="780322" y="143582"/>
                </a:cubicBezTo>
                <a:cubicBezTo>
                  <a:pt x="779931" y="138698"/>
                  <a:pt x="786036" y="137331"/>
                  <a:pt x="780176" y="130444"/>
                </a:cubicBezTo>
                <a:cubicBezTo>
                  <a:pt x="778706" y="128300"/>
                  <a:pt x="778039" y="125705"/>
                  <a:pt x="778295" y="123119"/>
                </a:cubicBezTo>
                <a:cubicBezTo>
                  <a:pt x="777783" y="113351"/>
                  <a:pt x="789430" y="105122"/>
                  <a:pt x="795144" y="104658"/>
                </a:cubicBezTo>
                <a:cubicBezTo>
                  <a:pt x="798636" y="104365"/>
                  <a:pt x="799222" y="106270"/>
                  <a:pt x="800199" y="109249"/>
                </a:cubicBezTo>
                <a:cubicBezTo>
                  <a:pt x="803007" y="118064"/>
                  <a:pt x="805522" y="116208"/>
                  <a:pt x="813849" y="114401"/>
                </a:cubicBezTo>
                <a:cubicBezTo>
                  <a:pt x="816359" y="113803"/>
                  <a:pt x="818488" y="112147"/>
                  <a:pt x="819685" y="109860"/>
                </a:cubicBezTo>
                <a:cubicBezTo>
                  <a:pt x="822688" y="105757"/>
                  <a:pt x="827011" y="106123"/>
                  <a:pt x="832407" y="97943"/>
                </a:cubicBezTo>
                <a:cubicBezTo>
                  <a:pt x="834067" y="95501"/>
                  <a:pt x="833066" y="94378"/>
                  <a:pt x="832407" y="91839"/>
                </a:cubicBezTo>
                <a:cubicBezTo>
                  <a:pt x="831748" y="89299"/>
                  <a:pt x="834165" y="87785"/>
                  <a:pt x="834556" y="85246"/>
                </a:cubicBezTo>
                <a:cubicBezTo>
                  <a:pt x="835093" y="81729"/>
                  <a:pt x="831064" y="71278"/>
                  <a:pt x="835948" y="66028"/>
                </a:cubicBezTo>
                <a:cubicBezTo>
                  <a:pt x="838194" y="63586"/>
                  <a:pt x="839220" y="63122"/>
                  <a:pt x="837511" y="59826"/>
                </a:cubicBezTo>
                <a:cubicBezTo>
                  <a:pt x="836436" y="57799"/>
                  <a:pt x="834458" y="55528"/>
                  <a:pt x="834556" y="53037"/>
                </a:cubicBezTo>
                <a:cubicBezTo>
                  <a:pt x="834678" y="49375"/>
                  <a:pt x="838048" y="47226"/>
                  <a:pt x="840636" y="45345"/>
                </a:cubicBezTo>
                <a:cubicBezTo>
                  <a:pt x="842980" y="43336"/>
                  <a:pt x="845427" y="41446"/>
                  <a:pt x="847962" y="39680"/>
                </a:cubicBezTo>
                <a:cubicBezTo>
                  <a:pt x="850323" y="38686"/>
                  <a:pt x="852401" y="37126"/>
                  <a:pt x="854018" y="35138"/>
                </a:cubicBezTo>
                <a:cubicBezTo>
                  <a:pt x="859243" y="26763"/>
                  <a:pt x="862027" y="30084"/>
                  <a:pt x="867130" y="28033"/>
                </a:cubicBezTo>
                <a:cubicBezTo>
                  <a:pt x="871697" y="26177"/>
                  <a:pt x="869572" y="21000"/>
                  <a:pt x="872747" y="14627"/>
                </a:cubicBezTo>
                <a:cubicBezTo>
                  <a:pt x="875171" y="9260"/>
                  <a:pt x="878866" y="4566"/>
                  <a:pt x="883515" y="952"/>
                </a:cubicBezTo>
                <a:lnTo>
                  <a:pt x="884834" y="0"/>
                </a:lnTo>
                <a:cubicBezTo>
                  <a:pt x="890033" y="3399"/>
                  <a:pt x="894245" y="8107"/>
                  <a:pt x="897043" y="13650"/>
                </a:cubicBezTo>
                <a:cubicBezTo>
                  <a:pt x="899680" y="18680"/>
                  <a:pt x="901634" y="29522"/>
                  <a:pt x="909253" y="27056"/>
                </a:cubicBezTo>
                <a:cubicBezTo>
                  <a:pt x="912256" y="26104"/>
                  <a:pt x="914136" y="24419"/>
                  <a:pt x="917311" y="24443"/>
                </a:cubicBezTo>
                <a:cubicBezTo>
                  <a:pt x="928348" y="24443"/>
                  <a:pt x="931327" y="37947"/>
                  <a:pt x="941607" y="37971"/>
                </a:cubicBezTo>
                <a:cubicBezTo>
                  <a:pt x="951497" y="37971"/>
                  <a:pt x="958236" y="35529"/>
                  <a:pt x="970568" y="42464"/>
                </a:cubicBezTo>
                <a:cubicBezTo>
                  <a:pt x="973303" y="44002"/>
                  <a:pt x="975451" y="46566"/>
                  <a:pt x="978040" y="48056"/>
                </a:cubicBezTo>
                <a:cubicBezTo>
                  <a:pt x="989468" y="54356"/>
                  <a:pt x="1000896" y="41145"/>
                  <a:pt x="1006512" y="60607"/>
                </a:cubicBezTo>
                <a:cubicBezTo>
                  <a:pt x="1009345" y="70374"/>
                  <a:pt x="1003875" y="70130"/>
                  <a:pt x="1004314" y="75869"/>
                </a:cubicBezTo>
                <a:cubicBezTo>
                  <a:pt x="1004910" y="78315"/>
                  <a:pt x="1005213" y="80823"/>
                  <a:pt x="1005218" y="83341"/>
                </a:cubicBezTo>
                <a:cubicBezTo>
                  <a:pt x="1004046" y="92644"/>
                  <a:pt x="990933" y="90447"/>
                  <a:pt x="984413" y="95184"/>
                </a:cubicBezTo>
                <a:cubicBezTo>
                  <a:pt x="979529" y="98798"/>
                  <a:pt x="981068" y="102363"/>
                  <a:pt x="982582" y="107271"/>
                </a:cubicBezTo>
                <a:cubicBezTo>
                  <a:pt x="984096" y="112179"/>
                  <a:pt x="982728" y="115622"/>
                  <a:pt x="982215" y="120579"/>
                </a:cubicBezTo>
                <a:cubicBezTo>
                  <a:pt x="980653" y="135597"/>
                  <a:pt x="993936" y="131470"/>
                  <a:pt x="1000603" y="133912"/>
                </a:cubicBezTo>
                <a:cubicBezTo>
                  <a:pt x="1005315" y="135646"/>
                  <a:pt x="1006805" y="140383"/>
                  <a:pt x="1012104" y="141067"/>
                </a:cubicBezTo>
                <a:cubicBezTo>
                  <a:pt x="1014328" y="141074"/>
                  <a:pt x="1016538" y="141394"/>
                  <a:pt x="1018673" y="142019"/>
                </a:cubicBezTo>
                <a:cubicBezTo>
                  <a:pt x="1021505" y="143191"/>
                  <a:pt x="1023336" y="145560"/>
                  <a:pt x="1025998" y="146903"/>
                </a:cubicBezTo>
                <a:cubicBezTo>
                  <a:pt x="1034642" y="151127"/>
                  <a:pt x="1044459" y="146072"/>
                  <a:pt x="1053469" y="148270"/>
                </a:cubicBezTo>
                <a:cubicBezTo>
                  <a:pt x="1059207" y="149686"/>
                  <a:pt x="1060233" y="155010"/>
                  <a:pt x="1064091" y="158477"/>
                </a:cubicBezTo>
                <a:cubicBezTo>
                  <a:pt x="1068355" y="162069"/>
                  <a:pt x="1073627" y="164245"/>
                  <a:pt x="1079182" y="164704"/>
                </a:cubicBezTo>
                <a:cubicBezTo>
                  <a:pt x="1084310" y="164948"/>
                  <a:pt x="1086947" y="159820"/>
                  <a:pt x="1091880" y="160211"/>
                </a:cubicBezTo>
                <a:cubicBezTo>
                  <a:pt x="1096128" y="160455"/>
                  <a:pt x="1101501" y="161334"/>
                  <a:pt x="1104455" y="158526"/>
                </a:cubicBezTo>
                <a:cubicBezTo>
                  <a:pt x="1114223" y="149320"/>
                  <a:pt x="1103454" y="142922"/>
                  <a:pt x="1117006" y="137282"/>
                </a:cubicBezTo>
                <a:cubicBezTo>
                  <a:pt x="1121231" y="135523"/>
                  <a:pt x="1127238" y="137282"/>
                  <a:pt x="1130485" y="133301"/>
                </a:cubicBezTo>
                <a:cubicBezTo>
                  <a:pt x="1135125" y="127490"/>
                  <a:pt x="1129875" y="118064"/>
                  <a:pt x="1148116" y="118650"/>
                </a:cubicBezTo>
                <a:lnTo>
                  <a:pt x="1148604" y="120506"/>
                </a:lnTo>
                <a:cubicBezTo>
                  <a:pt x="1151095" y="128833"/>
                  <a:pt x="1154562" y="136647"/>
                  <a:pt x="1153366" y="142727"/>
                </a:cubicBezTo>
                <a:close/>
              </a:path>
            </a:pathLst>
          </a:custGeom>
          <a:solidFill>
            <a:schemeClr val="tx2">
              <a:alpha val="21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4" name="Freeform: Shape 519">
            <a:extLst>
              <a:ext uri="{FF2B5EF4-FFF2-40B4-BE49-F238E27FC236}">
                <a16:creationId xmlns:a16="http://schemas.microsoft.com/office/drawing/2014/main" id="{7231FBF0-3DF0-44DB-AE79-F3483F80554A}"/>
              </a:ext>
            </a:extLst>
          </xdr:cNvPr>
          <xdr:cNvSpPr/>
        </xdr:nvSpPr>
        <xdr:spPr>
          <a:xfrm>
            <a:off x="4802316" y="7739161"/>
            <a:ext cx="1250234" cy="666629"/>
          </a:xfrm>
          <a:custGeom>
            <a:avLst/>
            <a:gdLst>
              <a:gd name="connsiteX0" fmla="*/ 1251431 w 1250234"/>
              <a:gd name="connsiteY0" fmla="*/ 114254 h 666629"/>
              <a:gd name="connsiteX1" fmla="*/ 1250137 w 1250234"/>
              <a:gd name="connsiteY1" fmla="*/ 124974 h 666629"/>
              <a:gd name="connsiteX2" fmla="*/ 1238733 w 1250234"/>
              <a:gd name="connsiteY2" fmla="*/ 145632 h 666629"/>
              <a:gd name="connsiteX3" fmla="*/ 1237634 w 1250234"/>
              <a:gd name="connsiteY3" fmla="*/ 153153 h 666629"/>
              <a:gd name="connsiteX4" fmla="*/ 1229943 w 1250234"/>
              <a:gd name="connsiteY4" fmla="*/ 159233 h 666629"/>
              <a:gd name="connsiteX5" fmla="*/ 1227134 w 1250234"/>
              <a:gd name="connsiteY5" fmla="*/ 163800 h 666629"/>
              <a:gd name="connsiteX6" fmla="*/ 1211116 w 1250234"/>
              <a:gd name="connsiteY6" fmla="*/ 157036 h 666629"/>
              <a:gd name="connsiteX7" fmla="*/ 1203790 w 1250234"/>
              <a:gd name="connsiteY7" fmla="*/ 164874 h 666629"/>
              <a:gd name="connsiteX8" fmla="*/ 1189139 w 1250234"/>
              <a:gd name="connsiteY8" fmla="*/ 180697 h 666629"/>
              <a:gd name="connsiteX9" fmla="*/ 1182473 w 1250234"/>
              <a:gd name="connsiteY9" fmla="*/ 183286 h 666629"/>
              <a:gd name="connsiteX10" fmla="*/ 1175611 w 1250234"/>
              <a:gd name="connsiteY10" fmla="*/ 190611 h 666629"/>
              <a:gd name="connsiteX11" fmla="*/ 1165844 w 1250234"/>
              <a:gd name="connsiteY11" fmla="*/ 193493 h 666629"/>
              <a:gd name="connsiteX12" fmla="*/ 1144746 w 1250234"/>
              <a:gd name="connsiteY12" fmla="*/ 200183 h 666629"/>
              <a:gd name="connsiteX13" fmla="*/ 1136737 w 1250234"/>
              <a:gd name="connsiteY13" fmla="*/ 197741 h 666629"/>
              <a:gd name="connsiteX14" fmla="*/ 1116860 w 1250234"/>
              <a:gd name="connsiteY14" fmla="*/ 217081 h 666629"/>
              <a:gd name="connsiteX15" fmla="*/ 1112806 w 1250234"/>
              <a:gd name="connsiteY15" fmla="*/ 219816 h 666629"/>
              <a:gd name="connsiteX16" fmla="*/ 1086630 w 1250234"/>
              <a:gd name="connsiteY16" fmla="*/ 220793 h 666629"/>
              <a:gd name="connsiteX17" fmla="*/ 1066948 w 1250234"/>
              <a:gd name="connsiteY17" fmla="*/ 224602 h 666629"/>
              <a:gd name="connsiteX18" fmla="*/ 1035863 w 1250234"/>
              <a:gd name="connsiteY18" fmla="*/ 217569 h 666629"/>
              <a:gd name="connsiteX19" fmla="*/ 1032713 w 1250234"/>
              <a:gd name="connsiteY19" fmla="*/ 219865 h 666629"/>
              <a:gd name="connsiteX20" fmla="*/ 1029221 w 1250234"/>
              <a:gd name="connsiteY20" fmla="*/ 221794 h 666629"/>
              <a:gd name="connsiteX21" fmla="*/ 1021188 w 1250234"/>
              <a:gd name="connsiteY21" fmla="*/ 226409 h 666629"/>
              <a:gd name="connsiteX22" fmla="*/ 1009393 w 1250234"/>
              <a:gd name="connsiteY22" fmla="*/ 233124 h 666629"/>
              <a:gd name="connsiteX23" fmla="*/ 1002068 w 1250234"/>
              <a:gd name="connsiteY23" fmla="*/ 235566 h 666629"/>
              <a:gd name="connsiteX24" fmla="*/ 995255 w 1250234"/>
              <a:gd name="connsiteY24" fmla="*/ 232953 h 666629"/>
              <a:gd name="connsiteX25" fmla="*/ 986025 w 1250234"/>
              <a:gd name="connsiteY25" fmla="*/ 236396 h 666629"/>
              <a:gd name="connsiteX26" fmla="*/ 982142 w 1250234"/>
              <a:gd name="connsiteY26" fmla="*/ 259447 h 666629"/>
              <a:gd name="connsiteX27" fmla="*/ 979065 w 1250234"/>
              <a:gd name="connsiteY27" fmla="*/ 263257 h 666629"/>
              <a:gd name="connsiteX28" fmla="*/ 979652 w 1250234"/>
              <a:gd name="connsiteY28" fmla="*/ 273317 h 666629"/>
              <a:gd name="connsiteX29" fmla="*/ 987343 w 1250234"/>
              <a:gd name="connsiteY29" fmla="*/ 286601 h 666629"/>
              <a:gd name="connsiteX30" fmla="*/ 985927 w 1250234"/>
              <a:gd name="connsiteY30" fmla="*/ 303352 h 666629"/>
              <a:gd name="connsiteX31" fmla="*/ 977039 w 1250234"/>
              <a:gd name="connsiteY31" fmla="*/ 312143 h 666629"/>
              <a:gd name="connsiteX32" fmla="*/ 969054 w 1250234"/>
              <a:gd name="connsiteY32" fmla="*/ 319127 h 666629"/>
              <a:gd name="connsiteX33" fmla="*/ 957846 w 1250234"/>
              <a:gd name="connsiteY33" fmla="*/ 317100 h 666629"/>
              <a:gd name="connsiteX34" fmla="*/ 949910 w 1250234"/>
              <a:gd name="connsiteY34" fmla="*/ 321568 h 666629"/>
              <a:gd name="connsiteX35" fmla="*/ 937700 w 1250234"/>
              <a:gd name="connsiteY35" fmla="*/ 318223 h 666629"/>
              <a:gd name="connsiteX36" fmla="*/ 930375 w 1250234"/>
              <a:gd name="connsiteY36" fmla="*/ 316831 h 666629"/>
              <a:gd name="connsiteX37" fmla="*/ 917067 w 1250234"/>
              <a:gd name="connsiteY37" fmla="*/ 311947 h 666629"/>
              <a:gd name="connsiteX38" fmla="*/ 910596 w 1250234"/>
              <a:gd name="connsiteY38" fmla="*/ 308138 h 666629"/>
              <a:gd name="connsiteX39" fmla="*/ 903270 w 1250234"/>
              <a:gd name="connsiteY39" fmla="*/ 313437 h 666629"/>
              <a:gd name="connsiteX40" fmla="*/ 902391 w 1250234"/>
              <a:gd name="connsiteY40" fmla="*/ 320885 h 666629"/>
              <a:gd name="connsiteX41" fmla="*/ 895261 w 1250234"/>
              <a:gd name="connsiteY41" fmla="*/ 322472 h 666629"/>
              <a:gd name="connsiteX42" fmla="*/ 887178 w 1250234"/>
              <a:gd name="connsiteY42" fmla="*/ 320030 h 666629"/>
              <a:gd name="connsiteX43" fmla="*/ 880707 w 1250234"/>
              <a:gd name="connsiteY43" fmla="*/ 313925 h 666629"/>
              <a:gd name="connsiteX44" fmla="*/ 865543 w 1250234"/>
              <a:gd name="connsiteY44" fmla="*/ 314731 h 666629"/>
              <a:gd name="connsiteX45" fmla="*/ 858730 w 1250234"/>
              <a:gd name="connsiteY45" fmla="*/ 320738 h 666629"/>
              <a:gd name="connsiteX46" fmla="*/ 852260 w 1250234"/>
              <a:gd name="connsiteY46" fmla="*/ 324230 h 666629"/>
              <a:gd name="connsiteX47" fmla="*/ 850526 w 1250234"/>
              <a:gd name="connsiteY47" fmla="*/ 340053 h 666629"/>
              <a:gd name="connsiteX48" fmla="*/ 856875 w 1250234"/>
              <a:gd name="connsiteY48" fmla="*/ 354485 h 666629"/>
              <a:gd name="connsiteX49" fmla="*/ 864566 w 1250234"/>
              <a:gd name="connsiteY49" fmla="*/ 359246 h 666629"/>
              <a:gd name="connsiteX50" fmla="*/ 868180 w 1250234"/>
              <a:gd name="connsiteY50" fmla="*/ 363373 h 666629"/>
              <a:gd name="connsiteX51" fmla="*/ 856435 w 1250234"/>
              <a:gd name="connsiteY51" fmla="*/ 377658 h 666629"/>
              <a:gd name="connsiteX52" fmla="*/ 859585 w 1250234"/>
              <a:gd name="connsiteY52" fmla="*/ 386571 h 666629"/>
              <a:gd name="connsiteX53" fmla="*/ 852894 w 1250234"/>
              <a:gd name="connsiteY53" fmla="*/ 394458 h 666629"/>
              <a:gd name="connsiteX54" fmla="*/ 848597 w 1250234"/>
              <a:gd name="connsiteY54" fmla="*/ 407913 h 666629"/>
              <a:gd name="connsiteX55" fmla="*/ 843029 w 1250234"/>
              <a:gd name="connsiteY55" fmla="*/ 417680 h 666629"/>
              <a:gd name="connsiteX56" fmla="*/ 840831 w 1250234"/>
              <a:gd name="connsiteY56" fmla="*/ 431452 h 666629"/>
              <a:gd name="connsiteX57" fmla="*/ 836900 w 1250234"/>
              <a:gd name="connsiteY57" fmla="*/ 464051 h 666629"/>
              <a:gd name="connsiteX58" fmla="*/ 832700 w 1250234"/>
              <a:gd name="connsiteY58" fmla="*/ 478507 h 666629"/>
              <a:gd name="connsiteX59" fmla="*/ 818830 w 1250234"/>
              <a:gd name="connsiteY59" fmla="*/ 478361 h 666629"/>
              <a:gd name="connsiteX60" fmla="*/ 812677 w 1250234"/>
              <a:gd name="connsiteY60" fmla="*/ 480241 h 666629"/>
              <a:gd name="connsiteX61" fmla="*/ 812677 w 1250234"/>
              <a:gd name="connsiteY61" fmla="*/ 497090 h 666629"/>
              <a:gd name="connsiteX62" fmla="*/ 796756 w 1250234"/>
              <a:gd name="connsiteY62" fmla="*/ 501656 h 666629"/>
              <a:gd name="connsiteX63" fmla="*/ 787306 w 1250234"/>
              <a:gd name="connsiteY63" fmla="*/ 513523 h 666629"/>
              <a:gd name="connsiteX64" fmla="*/ 773631 w 1250234"/>
              <a:gd name="connsiteY64" fmla="*/ 522754 h 666629"/>
              <a:gd name="connsiteX65" fmla="*/ 761422 w 1250234"/>
              <a:gd name="connsiteY65" fmla="*/ 525025 h 666629"/>
              <a:gd name="connsiteX66" fmla="*/ 757662 w 1250234"/>
              <a:gd name="connsiteY66" fmla="*/ 529420 h 666629"/>
              <a:gd name="connsiteX67" fmla="*/ 754829 w 1250234"/>
              <a:gd name="connsiteY67" fmla="*/ 531862 h 666629"/>
              <a:gd name="connsiteX68" fmla="*/ 746356 w 1250234"/>
              <a:gd name="connsiteY68" fmla="*/ 524536 h 666629"/>
              <a:gd name="connsiteX69" fmla="*/ 726821 w 1250234"/>
              <a:gd name="connsiteY69" fmla="*/ 526661 h 666629"/>
              <a:gd name="connsiteX70" fmla="*/ 716785 w 1250234"/>
              <a:gd name="connsiteY70" fmla="*/ 538626 h 666629"/>
              <a:gd name="connsiteX71" fmla="*/ 704771 w 1250234"/>
              <a:gd name="connsiteY71" fmla="*/ 542630 h 666629"/>
              <a:gd name="connsiteX72" fmla="*/ 703232 w 1250234"/>
              <a:gd name="connsiteY72" fmla="*/ 556525 h 666629"/>
              <a:gd name="connsiteX73" fmla="*/ 700791 w 1250234"/>
              <a:gd name="connsiteY73" fmla="*/ 570517 h 666629"/>
              <a:gd name="connsiteX74" fmla="*/ 697421 w 1250234"/>
              <a:gd name="connsiteY74" fmla="*/ 581847 h 666629"/>
              <a:gd name="connsiteX75" fmla="*/ 683624 w 1250234"/>
              <a:gd name="connsiteY75" fmla="*/ 587805 h 666629"/>
              <a:gd name="connsiteX76" fmla="*/ 656959 w 1250234"/>
              <a:gd name="connsiteY76" fmla="*/ 604092 h 666629"/>
              <a:gd name="connsiteX77" fmla="*/ 651172 w 1250234"/>
              <a:gd name="connsiteY77" fmla="*/ 611613 h 666629"/>
              <a:gd name="connsiteX78" fmla="*/ 631808 w 1250234"/>
              <a:gd name="connsiteY78" fmla="*/ 623359 h 666629"/>
              <a:gd name="connsiteX79" fmla="*/ 627193 w 1250234"/>
              <a:gd name="connsiteY79" fmla="*/ 637082 h 666629"/>
              <a:gd name="connsiteX80" fmla="*/ 615203 w 1250234"/>
              <a:gd name="connsiteY80" fmla="*/ 643479 h 666629"/>
              <a:gd name="connsiteX81" fmla="*/ 594399 w 1250234"/>
              <a:gd name="connsiteY81" fmla="*/ 666580 h 666629"/>
              <a:gd name="connsiteX82" fmla="*/ 580407 w 1250234"/>
              <a:gd name="connsiteY82" fmla="*/ 664968 h 666629"/>
              <a:gd name="connsiteX83" fmla="*/ 571958 w 1250234"/>
              <a:gd name="connsiteY83" fmla="*/ 654370 h 666629"/>
              <a:gd name="connsiteX84" fmla="*/ 558064 w 1250234"/>
              <a:gd name="connsiteY84" fmla="*/ 652685 h 666629"/>
              <a:gd name="connsiteX85" fmla="*/ 549175 w 1250234"/>
              <a:gd name="connsiteY85" fmla="*/ 640207 h 666629"/>
              <a:gd name="connsiteX86" fmla="*/ 539408 w 1250234"/>
              <a:gd name="connsiteY86" fmla="*/ 630196 h 666629"/>
              <a:gd name="connsiteX87" fmla="*/ 545024 w 1250234"/>
              <a:gd name="connsiteY87" fmla="*/ 618524 h 666629"/>
              <a:gd name="connsiteX88" fmla="*/ 543583 w 1250234"/>
              <a:gd name="connsiteY88" fmla="*/ 603872 h 666629"/>
              <a:gd name="connsiteX89" fmla="*/ 529054 w 1250234"/>
              <a:gd name="connsiteY89" fmla="*/ 597475 h 666629"/>
              <a:gd name="connsiteX90" fmla="*/ 522779 w 1250234"/>
              <a:gd name="connsiteY90" fmla="*/ 592152 h 666629"/>
              <a:gd name="connsiteX91" fmla="*/ 510569 w 1250234"/>
              <a:gd name="connsiteY91" fmla="*/ 575303 h 666629"/>
              <a:gd name="connsiteX92" fmla="*/ 505881 w 1250234"/>
              <a:gd name="connsiteY92" fmla="*/ 561506 h 666629"/>
              <a:gd name="connsiteX93" fmla="*/ 492548 w 1250234"/>
              <a:gd name="connsiteY93" fmla="*/ 565584 h 666629"/>
              <a:gd name="connsiteX94" fmla="*/ 478776 w 1250234"/>
              <a:gd name="connsiteY94" fmla="*/ 567464 h 666629"/>
              <a:gd name="connsiteX95" fmla="*/ 468887 w 1250234"/>
              <a:gd name="connsiteY95" fmla="*/ 575303 h 666629"/>
              <a:gd name="connsiteX96" fmla="*/ 478459 w 1250234"/>
              <a:gd name="connsiteY96" fmla="*/ 586218 h 666629"/>
              <a:gd name="connsiteX97" fmla="*/ 466469 w 1250234"/>
              <a:gd name="connsiteY97" fmla="*/ 592689 h 666629"/>
              <a:gd name="connsiteX98" fmla="*/ 454260 w 1250234"/>
              <a:gd name="connsiteY98" fmla="*/ 586902 h 666629"/>
              <a:gd name="connsiteX99" fmla="*/ 441709 w 1250234"/>
              <a:gd name="connsiteY99" fmla="*/ 582457 h 666629"/>
              <a:gd name="connsiteX100" fmla="*/ 435531 w 1250234"/>
              <a:gd name="connsiteY100" fmla="*/ 560822 h 666629"/>
              <a:gd name="connsiteX101" fmla="*/ 429084 w 1250234"/>
              <a:gd name="connsiteY101" fmla="*/ 547197 h 666629"/>
              <a:gd name="connsiteX102" fmla="*/ 420904 w 1250234"/>
              <a:gd name="connsiteY102" fmla="*/ 522778 h 666629"/>
              <a:gd name="connsiteX103" fmla="*/ 404080 w 1250234"/>
              <a:gd name="connsiteY103" fmla="*/ 530348 h 666629"/>
              <a:gd name="connsiteX104" fmla="*/ 390381 w 1250234"/>
              <a:gd name="connsiteY104" fmla="*/ 535671 h 666629"/>
              <a:gd name="connsiteX105" fmla="*/ 385131 w 1250234"/>
              <a:gd name="connsiteY105" fmla="*/ 529518 h 666629"/>
              <a:gd name="connsiteX106" fmla="*/ 376487 w 1250234"/>
              <a:gd name="connsiteY106" fmla="*/ 544682 h 666629"/>
              <a:gd name="connsiteX107" fmla="*/ 368428 w 1250234"/>
              <a:gd name="connsiteY107" fmla="*/ 552374 h 666629"/>
              <a:gd name="connsiteX108" fmla="*/ 362788 w 1250234"/>
              <a:gd name="connsiteY108" fmla="*/ 566487 h 666629"/>
              <a:gd name="connsiteX109" fmla="*/ 339224 w 1250234"/>
              <a:gd name="connsiteY109" fmla="*/ 554791 h 666629"/>
              <a:gd name="connsiteX110" fmla="*/ 322448 w 1250234"/>
              <a:gd name="connsiteY110" fmla="*/ 556769 h 666629"/>
              <a:gd name="connsiteX111" fmla="*/ 313023 w 1250234"/>
              <a:gd name="connsiteY111" fmla="*/ 564510 h 666629"/>
              <a:gd name="connsiteX112" fmla="*/ 308529 w 1250234"/>
              <a:gd name="connsiteY112" fmla="*/ 575962 h 666629"/>
              <a:gd name="connsiteX113" fmla="*/ 303475 w 1250234"/>
              <a:gd name="connsiteY113" fmla="*/ 577036 h 666629"/>
              <a:gd name="connsiteX114" fmla="*/ 290069 w 1250234"/>
              <a:gd name="connsiteY114" fmla="*/ 544047 h 666629"/>
              <a:gd name="connsiteX115" fmla="*/ 276297 w 1250234"/>
              <a:gd name="connsiteY115" fmla="*/ 529127 h 666629"/>
              <a:gd name="connsiteX116" fmla="*/ 275100 w 1250234"/>
              <a:gd name="connsiteY116" fmla="*/ 523755 h 666629"/>
              <a:gd name="connsiteX117" fmla="*/ 269704 w 1250234"/>
              <a:gd name="connsiteY117" fmla="*/ 513816 h 666629"/>
              <a:gd name="connsiteX118" fmla="*/ 272927 w 1250234"/>
              <a:gd name="connsiteY118" fmla="*/ 503121 h 666629"/>
              <a:gd name="connsiteX119" fmla="*/ 265064 w 1250234"/>
              <a:gd name="connsiteY119" fmla="*/ 492011 h 666629"/>
              <a:gd name="connsiteX120" fmla="*/ 263013 w 1250234"/>
              <a:gd name="connsiteY120" fmla="*/ 486297 h 666629"/>
              <a:gd name="connsiteX121" fmla="*/ 257031 w 1250234"/>
              <a:gd name="connsiteY121" fmla="*/ 487566 h 666629"/>
              <a:gd name="connsiteX122" fmla="*/ 242209 w 1250234"/>
              <a:gd name="connsiteY122" fmla="*/ 487762 h 666629"/>
              <a:gd name="connsiteX123" fmla="*/ 234883 w 1250234"/>
              <a:gd name="connsiteY123" fmla="*/ 495918 h 666629"/>
              <a:gd name="connsiteX124" fmla="*/ 225457 w 1250234"/>
              <a:gd name="connsiteY124" fmla="*/ 500655 h 666629"/>
              <a:gd name="connsiteX125" fmla="*/ 233247 w 1250234"/>
              <a:gd name="connsiteY125" fmla="*/ 509739 h 666629"/>
              <a:gd name="connsiteX126" fmla="*/ 225408 w 1250234"/>
              <a:gd name="connsiteY126" fmla="*/ 515819 h 666629"/>
              <a:gd name="connsiteX127" fmla="*/ 211929 w 1250234"/>
              <a:gd name="connsiteY127" fmla="*/ 498482 h 666629"/>
              <a:gd name="connsiteX128" fmla="*/ 202162 w 1250234"/>
              <a:gd name="connsiteY128" fmla="*/ 469692 h 666629"/>
              <a:gd name="connsiteX129" fmla="*/ 198353 w 1250234"/>
              <a:gd name="connsiteY129" fmla="*/ 459167 h 666629"/>
              <a:gd name="connsiteX130" fmla="*/ 205532 w 1250234"/>
              <a:gd name="connsiteY130" fmla="*/ 448619 h 666629"/>
              <a:gd name="connsiteX131" fmla="*/ 196424 w 1250234"/>
              <a:gd name="connsiteY131" fmla="*/ 441293 h 666629"/>
              <a:gd name="connsiteX132" fmla="*/ 176205 w 1250234"/>
              <a:gd name="connsiteY132" fmla="*/ 443393 h 666629"/>
              <a:gd name="connsiteX133" fmla="*/ 159576 w 1250234"/>
              <a:gd name="connsiteY133" fmla="*/ 433381 h 666629"/>
              <a:gd name="connsiteX134" fmla="*/ 129101 w 1250234"/>
              <a:gd name="connsiteY134" fmla="*/ 438119 h 666629"/>
              <a:gd name="connsiteX135" fmla="*/ 115061 w 1250234"/>
              <a:gd name="connsiteY135" fmla="*/ 427179 h 666629"/>
              <a:gd name="connsiteX136" fmla="*/ 99726 w 1250234"/>
              <a:gd name="connsiteY136" fmla="*/ 425421 h 666629"/>
              <a:gd name="connsiteX137" fmla="*/ 83976 w 1250234"/>
              <a:gd name="connsiteY137" fmla="*/ 422833 h 666629"/>
              <a:gd name="connsiteX138" fmla="*/ 71278 w 1250234"/>
              <a:gd name="connsiteY138" fmla="*/ 427277 h 666629"/>
              <a:gd name="connsiteX139" fmla="*/ 59459 w 1250234"/>
              <a:gd name="connsiteY139" fmla="*/ 418584 h 666629"/>
              <a:gd name="connsiteX140" fmla="*/ 53575 w 1250234"/>
              <a:gd name="connsiteY140" fmla="*/ 415678 h 666629"/>
              <a:gd name="connsiteX141" fmla="*/ 51548 w 1250234"/>
              <a:gd name="connsiteY141" fmla="*/ 409476 h 666629"/>
              <a:gd name="connsiteX142" fmla="*/ 41414 w 1250234"/>
              <a:gd name="connsiteY142" fmla="*/ 399855 h 666629"/>
              <a:gd name="connsiteX143" fmla="*/ 32672 w 1250234"/>
              <a:gd name="connsiteY143" fmla="*/ 387645 h 666629"/>
              <a:gd name="connsiteX144" fmla="*/ 21464 w 1250234"/>
              <a:gd name="connsiteY144" fmla="*/ 376925 h 666629"/>
              <a:gd name="connsiteX145" fmla="*/ 19242 w 1250234"/>
              <a:gd name="connsiteY145" fmla="*/ 361102 h 666629"/>
              <a:gd name="connsiteX146" fmla="*/ 27569 w 1250234"/>
              <a:gd name="connsiteY146" fmla="*/ 356536 h 666629"/>
              <a:gd name="connsiteX147" fmla="*/ 40462 w 1250234"/>
              <a:gd name="connsiteY147" fmla="*/ 326135 h 666629"/>
              <a:gd name="connsiteX148" fmla="*/ 29083 w 1250234"/>
              <a:gd name="connsiteY148" fmla="*/ 322374 h 666629"/>
              <a:gd name="connsiteX149" fmla="*/ 23930 w 1250234"/>
              <a:gd name="connsiteY149" fmla="*/ 322960 h 666629"/>
              <a:gd name="connsiteX150" fmla="*/ 17948 w 1250234"/>
              <a:gd name="connsiteY150" fmla="*/ 318785 h 666629"/>
              <a:gd name="connsiteX151" fmla="*/ 0 w 1250234"/>
              <a:gd name="connsiteY151" fmla="*/ 296222 h 666629"/>
              <a:gd name="connsiteX152" fmla="*/ 1563 w 1250234"/>
              <a:gd name="connsiteY152" fmla="*/ 295123 h 666629"/>
              <a:gd name="connsiteX153" fmla="*/ 9792 w 1250234"/>
              <a:gd name="connsiteY153" fmla="*/ 291802 h 666629"/>
              <a:gd name="connsiteX154" fmla="*/ 38264 w 1250234"/>
              <a:gd name="connsiteY154" fmla="*/ 300226 h 666629"/>
              <a:gd name="connsiteX155" fmla="*/ 50888 w 1250234"/>
              <a:gd name="connsiteY155" fmla="*/ 295343 h 666629"/>
              <a:gd name="connsiteX156" fmla="*/ 64807 w 1250234"/>
              <a:gd name="connsiteY156" fmla="*/ 300226 h 666629"/>
              <a:gd name="connsiteX157" fmla="*/ 112594 w 1250234"/>
              <a:gd name="connsiteY157" fmla="*/ 299250 h 666629"/>
              <a:gd name="connsiteX158" fmla="*/ 150639 w 1250234"/>
              <a:gd name="connsiteY158" fmla="*/ 288261 h 666629"/>
              <a:gd name="connsiteX159" fmla="*/ 189953 w 1250234"/>
              <a:gd name="connsiteY159" fmla="*/ 287358 h 666629"/>
              <a:gd name="connsiteX160" fmla="*/ 204604 w 1250234"/>
              <a:gd name="connsiteY160" fmla="*/ 281204 h 666629"/>
              <a:gd name="connsiteX161" fmla="*/ 219792 w 1250234"/>
              <a:gd name="connsiteY161" fmla="*/ 285111 h 666629"/>
              <a:gd name="connsiteX162" fmla="*/ 228949 w 1250234"/>
              <a:gd name="connsiteY162" fmla="*/ 274025 h 666629"/>
              <a:gd name="connsiteX163" fmla="*/ 229828 w 1250234"/>
              <a:gd name="connsiteY163" fmla="*/ 265747 h 666629"/>
              <a:gd name="connsiteX164" fmla="*/ 233467 w 1250234"/>
              <a:gd name="connsiteY164" fmla="*/ 257518 h 666629"/>
              <a:gd name="connsiteX165" fmla="*/ 233149 w 1250234"/>
              <a:gd name="connsiteY165" fmla="*/ 242379 h 666629"/>
              <a:gd name="connsiteX166" fmla="*/ 246628 w 1250234"/>
              <a:gd name="connsiteY166" fmla="*/ 213418 h 666629"/>
              <a:gd name="connsiteX167" fmla="*/ 266163 w 1250234"/>
              <a:gd name="connsiteY167" fmla="*/ 210976 h 666629"/>
              <a:gd name="connsiteX168" fmla="*/ 281205 w 1250234"/>
              <a:gd name="connsiteY168" fmla="*/ 198352 h 666629"/>
              <a:gd name="connsiteX169" fmla="*/ 315391 w 1250234"/>
              <a:gd name="connsiteY169" fmla="*/ 215738 h 666629"/>
              <a:gd name="connsiteX170" fmla="*/ 347746 w 1250234"/>
              <a:gd name="connsiteY170" fmla="*/ 226824 h 666629"/>
              <a:gd name="connsiteX171" fmla="*/ 350334 w 1250234"/>
              <a:gd name="connsiteY171" fmla="*/ 244821 h 666629"/>
              <a:gd name="connsiteX172" fmla="*/ 368453 w 1250234"/>
              <a:gd name="connsiteY172" fmla="*/ 237495 h 666629"/>
              <a:gd name="connsiteX173" fmla="*/ 391992 w 1250234"/>
              <a:gd name="connsiteY173" fmla="*/ 260082 h 666629"/>
              <a:gd name="connsiteX174" fmla="*/ 408402 w 1250234"/>
              <a:gd name="connsiteY174" fmla="*/ 252757 h 666629"/>
              <a:gd name="connsiteX175" fmla="*/ 427033 w 1250234"/>
              <a:gd name="connsiteY175" fmla="*/ 239400 h 666629"/>
              <a:gd name="connsiteX176" fmla="*/ 441684 w 1250234"/>
              <a:gd name="connsiteY176" fmla="*/ 237788 h 666629"/>
              <a:gd name="connsiteX177" fmla="*/ 441684 w 1250234"/>
              <a:gd name="connsiteY177" fmla="*/ 237788 h 666629"/>
              <a:gd name="connsiteX178" fmla="*/ 443565 w 1250234"/>
              <a:gd name="connsiteY178" fmla="*/ 237544 h 666629"/>
              <a:gd name="connsiteX179" fmla="*/ 445396 w 1250234"/>
              <a:gd name="connsiteY179" fmla="*/ 237153 h 666629"/>
              <a:gd name="connsiteX180" fmla="*/ 453894 w 1250234"/>
              <a:gd name="connsiteY180" fmla="*/ 225090 h 666629"/>
              <a:gd name="connsiteX181" fmla="*/ 477848 w 1250234"/>
              <a:gd name="connsiteY181" fmla="*/ 196936 h 666629"/>
              <a:gd name="connsiteX182" fmla="*/ 481389 w 1250234"/>
              <a:gd name="connsiteY182" fmla="*/ 188438 h 666629"/>
              <a:gd name="connsiteX183" fmla="*/ 501461 w 1250234"/>
              <a:gd name="connsiteY183" fmla="*/ 187217 h 666629"/>
              <a:gd name="connsiteX184" fmla="*/ 510521 w 1250234"/>
              <a:gd name="connsiteY184" fmla="*/ 187217 h 666629"/>
              <a:gd name="connsiteX185" fmla="*/ 527052 w 1250234"/>
              <a:gd name="connsiteY185" fmla="*/ 172566 h 666629"/>
              <a:gd name="connsiteX186" fmla="*/ 539921 w 1250234"/>
              <a:gd name="connsiteY186" fmla="*/ 176766 h 666629"/>
              <a:gd name="connsiteX187" fmla="*/ 577574 w 1250234"/>
              <a:gd name="connsiteY187" fmla="*/ 130932 h 666629"/>
              <a:gd name="connsiteX188" fmla="*/ 587537 w 1250234"/>
              <a:gd name="connsiteY188" fmla="*/ 108394 h 666629"/>
              <a:gd name="connsiteX189" fmla="*/ 594643 w 1250234"/>
              <a:gd name="connsiteY189" fmla="*/ 85489 h 666629"/>
              <a:gd name="connsiteX190" fmla="*/ 604679 w 1250234"/>
              <a:gd name="connsiteY190" fmla="*/ 78627 h 666629"/>
              <a:gd name="connsiteX191" fmla="*/ 608317 w 1250234"/>
              <a:gd name="connsiteY191" fmla="*/ 66247 h 666629"/>
              <a:gd name="connsiteX192" fmla="*/ 624409 w 1250234"/>
              <a:gd name="connsiteY192" fmla="*/ 42659 h 666629"/>
              <a:gd name="connsiteX193" fmla="*/ 623139 w 1250234"/>
              <a:gd name="connsiteY193" fmla="*/ 32183 h 666629"/>
              <a:gd name="connsiteX194" fmla="*/ 632174 w 1250234"/>
              <a:gd name="connsiteY194" fmla="*/ 26689 h 666629"/>
              <a:gd name="connsiteX195" fmla="*/ 654444 w 1250234"/>
              <a:gd name="connsiteY195" fmla="*/ 26689 h 666629"/>
              <a:gd name="connsiteX196" fmla="*/ 676030 w 1250234"/>
              <a:gd name="connsiteY196" fmla="*/ 15114 h 666629"/>
              <a:gd name="connsiteX197" fmla="*/ 690681 w 1250234"/>
              <a:gd name="connsiteY197" fmla="*/ 13576 h 666629"/>
              <a:gd name="connsiteX198" fmla="*/ 698984 w 1250234"/>
              <a:gd name="connsiteY198" fmla="*/ 13136 h 666629"/>
              <a:gd name="connsiteX199" fmla="*/ 708531 w 1250234"/>
              <a:gd name="connsiteY199" fmla="*/ 12526 h 666629"/>
              <a:gd name="connsiteX200" fmla="*/ 744695 w 1250234"/>
              <a:gd name="connsiteY200" fmla="*/ 3467 h 666629"/>
              <a:gd name="connsiteX201" fmla="*/ 756905 w 1250234"/>
              <a:gd name="connsiteY201" fmla="*/ 11256 h 666629"/>
              <a:gd name="connsiteX202" fmla="*/ 785084 w 1250234"/>
              <a:gd name="connsiteY202" fmla="*/ 19949 h 666629"/>
              <a:gd name="connsiteX203" fmla="*/ 800931 w 1250234"/>
              <a:gd name="connsiteY203" fmla="*/ 31695 h 666629"/>
              <a:gd name="connsiteX204" fmla="*/ 833604 w 1250234"/>
              <a:gd name="connsiteY204" fmla="*/ 31963 h 666629"/>
              <a:gd name="connsiteX205" fmla="*/ 863712 w 1250234"/>
              <a:gd name="connsiteY205" fmla="*/ 48104 h 666629"/>
              <a:gd name="connsiteX206" fmla="*/ 893795 w 1250234"/>
              <a:gd name="connsiteY206" fmla="*/ 28056 h 666629"/>
              <a:gd name="connsiteX207" fmla="*/ 923879 w 1250234"/>
              <a:gd name="connsiteY207" fmla="*/ 31939 h 666629"/>
              <a:gd name="connsiteX208" fmla="*/ 936821 w 1250234"/>
              <a:gd name="connsiteY208" fmla="*/ 20291 h 666629"/>
              <a:gd name="connsiteX209" fmla="*/ 955917 w 1250234"/>
              <a:gd name="connsiteY209" fmla="*/ 16409 h 666629"/>
              <a:gd name="connsiteX210" fmla="*/ 984706 w 1250234"/>
              <a:gd name="connsiteY210" fmla="*/ 2075 h 666629"/>
              <a:gd name="connsiteX211" fmla="*/ 1007953 w 1250234"/>
              <a:gd name="connsiteY211" fmla="*/ 10695 h 666629"/>
              <a:gd name="connsiteX212" fmla="*/ 1042627 w 1250234"/>
              <a:gd name="connsiteY212" fmla="*/ 42292 h 666629"/>
              <a:gd name="connsiteX213" fmla="*/ 1052028 w 1250234"/>
              <a:gd name="connsiteY213" fmla="*/ 42292 h 666629"/>
              <a:gd name="connsiteX214" fmla="*/ 1059354 w 1250234"/>
              <a:gd name="connsiteY214" fmla="*/ 60997 h 666629"/>
              <a:gd name="connsiteX215" fmla="*/ 1064506 w 1250234"/>
              <a:gd name="connsiteY215" fmla="*/ 82412 h 666629"/>
              <a:gd name="connsiteX216" fmla="*/ 1084432 w 1250234"/>
              <a:gd name="connsiteY216" fmla="*/ 117892 h 666629"/>
              <a:gd name="connsiteX217" fmla="*/ 1116616 w 1250234"/>
              <a:gd name="connsiteY217" fmla="*/ 137769 h 666629"/>
              <a:gd name="connsiteX218" fmla="*/ 1131780 w 1250234"/>
              <a:gd name="connsiteY218" fmla="*/ 139698 h 666629"/>
              <a:gd name="connsiteX219" fmla="*/ 1141840 w 1250234"/>
              <a:gd name="connsiteY219" fmla="*/ 133887 h 666629"/>
              <a:gd name="connsiteX220" fmla="*/ 1169189 w 1250234"/>
              <a:gd name="connsiteY220" fmla="*/ 124998 h 666629"/>
              <a:gd name="connsiteX221" fmla="*/ 1197832 w 1250234"/>
              <a:gd name="connsiteY221" fmla="*/ 114303 h 666629"/>
              <a:gd name="connsiteX222" fmla="*/ 1245595 w 1250234"/>
              <a:gd name="connsiteY222" fmla="*/ 115719 h 666629"/>
              <a:gd name="connsiteX223" fmla="*/ 1249453 w 1250234"/>
              <a:gd name="connsiteY223" fmla="*/ 114767 h 666629"/>
              <a:gd name="connsiteX224" fmla="*/ 1251431 w 1250234"/>
              <a:gd name="connsiteY224" fmla="*/ 114254 h 6666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Lst>
            <a:rect l="l" t="t" r="r" b="b"/>
            <a:pathLst>
              <a:path w="1250234" h="666629">
                <a:moveTo>
                  <a:pt x="1251431" y="114254"/>
                </a:moveTo>
                <a:cubicBezTo>
                  <a:pt x="1251407" y="117866"/>
                  <a:pt x="1250991" y="121462"/>
                  <a:pt x="1250137" y="124974"/>
                </a:cubicBezTo>
                <a:cubicBezTo>
                  <a:pt x="1244814" y="139381"/>
                  <a:pt x="1240223" y="140577"/>
                  <a:pt x="1238733" y="145632"/>
                </a:cubicBezTo>
                <a:cubicBezTo>
                  <a:pt x="1238001" y="148074"/>
                  <a:pt x="1238733" y="150760"/>
                  <a:pt x="1237634" y="153153"/>
                </a:cubicBezTo>
                <a:cubicBezTo>
                  <a:pt x="1236096" y="156840"/>
                  <a:pt x="1231798" y="155595"/>
                  <a:pt x="1229943" y="159233"/>
                </a:cubicBezTo>
                <a:cubicBezTo>
                  <a:pt x="1229088" y="160894"/>
                  <a:pt x="1229332" y="163238"/>
                  <a:pt x="1227134" y="163800"/>
                </a:cubicBezTo>
                <a:cubicBezTo>
                  <a:pt x="1219174" y="165924"/>
                  <a:pt x="1220395" y="153300"/>
                  <a:pt x="1211116" y="157036"/>
                </a:cubicBezTo>
                <a:cubicBezTo>
                  <a:pt x="1207844" y="158354"/>
                  <a:pt x="1208674" y="162432"/>
                  <a:pt x="1203790" y="164874"/>
                </a:cubicBezTo>
                <a:cubicBezTo>
                  <a:pt x="1193657" y="170051"/>
                  <a:pt x="1196929" y="172419"/>
                  <a:pt x="1189139" y="180697"/>
                </a:cubicBezTo>
                <a:cubicBezTo>
                  <a:pt x="1187015" y="182968"/>
                  <a:pt x="1185183" y="182504"/>
                  <a:pt x="1182473" y="183286"/>
                </a:cubicBezTo>
                <a:cubicBezTo>
                  <a:pt x="1178737" y="184384"/>
                  <a:pt x="1177443" y="187608"/>
                  <a:pt x="1175611" y="190611"/>
                </a:cubicBezTo>
                <a:cubicBezTo>
                  <a:pt x="1171948" y="196691"/>
                  <a:pt x="1170044" y="194250"/>
                  <a:pt x="1165844" y="193493"/>
                </a:cubicBezTo>
                <a:cubicBezTo>
                  <a:pt x="1158298" y="192125"/>
                  <a:pt x="1151193" y="202015"/>
                  <a:pt x="1144746" y="200183"/>
                </a:cubicBezTo>
                <a:cubicBezTo>
                  <a:pt x="1141816" y="199329"/>
                  <a:pt x="1140033" y="196716"/>
                  <a:pt x="1136737" y="197741"/>
                </a:cubicBezTo>
                <a:cubicBezTo>
                  <a:pt x="1131584" y="199304"/>
                  <a:pt x="1135247" y="205384"/>
                  <a:pt x="1116860" y="217081"/>
                </a:cubicBezTo>
                <a:cubicBezTo>
                  <a:pt x="1115627" y="218158"/>
                  <a:pt x="1114267" y="219076"/>
                  <a:pt x="1112806" y="219816"/>
                </a:cubicBezTo>
                <a:cubicBezTo>
                  <a:pt x="1101525" y="223698"/>
                  <a:pt x="1093540" y="219621"/>
                  <a:pt x="1086630" y="220793"/>
                </a:cubicBezTo>
                <a:cubicBezTo>
                  <a:pt x="1079719" y="221965"/>
                  <a:pt x="1082112" y="224602"/>
                  <a:pt x="1066948" y="224602"/>
                </a:cubicBezTo>
                <a:cubicBezTo>
                  <a:pt x="1042652" y="224602"/>
                  <a:pt x="1049635" y="212246"/>
                  <a:pt x="1035863" y="217569"/>
                </a:cubicBezTo>
                <a:cubicBezTo>
                  <a:pt x="1034713" y="218187"/>
                  <a:pt x="1033653" y="218959"/>
                  <a:pt x="1032713" y="219865"/>
                </a:cubicBezTo>
                <a:cubicBezTo>
                  <a:pt x="1031619" y="220624"/>
                  <a:pt x="1030447" y="221271"/>
                  <a:pt x="1029221" y="221794"/>
                </a:cubicBezTo>
                <a:cubicBezTo>
                  <a:pt x="1026262" y="222780"/>
                  <a:pt x="1023529" y="224348"/>
                  <a:pt x="1021188" y="226409"/>
                </a:cubicBezTo>
                <a:cubicBezTo>
                  <a:pt x="1018184" y="229583"/>
                  <a:pt x="1014180" y="233564"/>
                  <a:pt x="1009393" y="233124"/>
                </a:cubicBezTo>
                <a:cubicBezTo>
                  <a:pt x="1006439" y="232855"/>
                  <a:pt x="1004778" y="234394"/>
                  <a:pt x="1002068" y="235566"/>
                </a:cubicBezTo>
                <a:cubicBezTo>
                  <a:pt x="998722" y="236885"/>
                  <a:pt x="997379" y="235151"/>
                  <a:pt x="995255" y="232953"/>
                </a:cubicBezTo>
                <a:cubicBezTo>
                  <a:pt x="992813" y="230316"/>
                  <a:pt x="987783" y="234272"/>
                  <a:pt x="986025" y="236396"/>
                </a:cubicBezTo>
                <a:cubicBezTo>
                  <a:pt x="979578" y="244235"/>
                  <a:pt x="983070" y="256346"/>
                  <a:pt x="982142" y="259447"/>
                </a:cubicBezTo>
                <a:cubicBezTo>
                  <a:pt x="981581" y="261230"/>
                  <a:pt x="980140" y="261889"/>
                  <a:pt x="979065" y="263257"/>
                </a:cubicBezTo>
                <a:cubicBezTo>
                  <a:pt x="976941" y="265699"/>
                  <a:pt x="977942" y="270778"/>
                  <a:pt x="979652" y="273317"/>
                </a:cubicBezTo>
                <a:cubicBezTo>
                  <a:pt x="984535" y="280447"/>
                  <a:pt x="989688" y="281986"/>
                  <a:pt x="987343" y="286601"/>
                </a:cubicBezTo>
                <a:cubicBezTo>
                  <a:pt x="984511" y="292193"/>
                  <a:pt x="992764" y="291240"/>
                  <a:pt x="985927" y="303352"/>
                </a:cubicBezTo>
                <a:cubicBezTo>
                  <a:pt x="983632" y="307406"/>
                  <a:pt x="979261" y="308236"/>
                  <a:pt x="977039" y="312143"/>
                </a:cubicBezTo>
                <a:cubicBezTo>
                  <a:pt x="975134" y="315537"/>
                  <a:pt x="973791" y="320250"/>
                  <a:pt x="969054" y="319127"/>
                </a:cubicBezTo>
                <a:cubicBezTo>
                  <a:pt x="965074" y="318174"/>
                  <a:pt x="962095" y="316685"/>
                  <a:pt x="957846" y="317100"/>
                </a:cubicBezTo>
                <a:cubicBezTo>
                  <a:pt x="954671" y="317442"/>
                  <a:pt x="952425" y="319908"/>
                  <a:pt x="949910" y="321568"/>
                </a:cubicBezTo>
                <a:cubicBezTo>
                  <a:pt x="944147" y="325378"/>
                  <a:pt x="940142" y="318980"/>
                  <a:pt x="937700" y="318223"/>
                </a:cubicBezTo>
                <a:cubicBezTo>
                  <a:pt x="934721" y="317295"/>
                  <a:pt x="935478" y="318858"/>
                  <a:pt x="930375" y="316831"/>
                </a:cubicBezTo>
                <a:cubicBezTo>
                  <a:pt x="925271" y="314804"/>
                  <a:pt x="919777" y="318223"/>
                  <a:pt x="917067" y="311947"/>
                </a:cubicBezTo>
                <a:cubicBezTo>
                  <a:pt x="915748" y="308871"/>
                  <a:pt x="914185" y="307332"/>
                  <a:pt x="910596" y="308138"/>
                </a:cubicBezTo>
                <a:cubicBezTo>
                  <a:pt x="908154" y="308675"/>
                  <a:pt x="903856" y="310898"/>
                  <a:pt x="903270" y="313437"/>
                </a:cubicBezTo>
                <a:cubicBezTo>
                  <a:pt x="902733" y="315439"/>
                  <a:pt x="904930" y="317295"/>
                  <a:pt x="902391" y="320885"/>
                </a:cubicBezTo>
                <a:cubicBezTo>
                  <a:pt x="900584" y="323522"/>
                  <a:pt x="897922" y="323009"/>
                  <a:pt x="895261" y="322472"/>
                </a:cubicBezTo>
                <a:cubicBezTo>
                  <a:pt x="892433" y="322198"/>
                  <a:pt x="889686" y="321368"/>
                  <a:pt x="887178" y="320030"/>
                </a:cubicBezTo>
                <a:cubicBezTo>
                  <a:pt x="884736" y="318345"/>
                  <a:pt x="883320" y="315146"/>
                  <a:pt x="880707" y="313925"/>
                </a:cubicBezTo>
                <a:cubicBezTo>
                  <a:pt x="875726" y="312309"/>
                  <a:pt x="870324" y="312597"/>
                  <a:pt x="865543" y="314731"/>
                </a:cubicBezTo>
                <a:cubicBezTo>
                  <a:pt x="862979" y="316416"/>
                  <a:pt x="861465" y="319273"/>
                  <a:pt x="858730" y="320738"/>
                </a:cubicBezTo>
                <a:cubicBezTo>
                  <a:pt x="856438" y="321629"/>
                  <a:pt x="854262" y="322802"/>
                  <a:pt x="852260" y="324230"/>
                </a:cubicBezTo>
                <a:cubicBezTo>
                  <a:pt x="847913" y="328210"/>
                  <a:pt x="846326" y="335438"/>
                  <a:pt x="850526" y="340053"/>
                </a:cubicBezTo>
                <a:cubicBezTo>
                  <a:pt x="856435" y="346524"/>
                  <a:pt x="852357" y="350578"/>
                  <a:pt x="856875" y="354485"/>
                </a:cubicBezTo>
                <a:cubicBezTo>
                  <a:pt x="859316" y="356512"/>
                  <a:pt x="862271" y="357220"/>
                  <a:pt x="864566" y="359246"/>
                </a:cubicBezTo>
                <a:cubicBezTo>
                  <a:pt x="865953" y="360453"/>
                  <a:pt x="867169" y="361840"/>
                  <a:pt x="868180" y="363373"/>
                </a:cubicBezTo>
                <a:cubicBezTo>
                  <a:pt x="861465" y="367598"/>
                  <a:pt x="856582" y="373922"/>
                  <a:pt x="856435" y="377658"/>
                </a:cubicBezTo>
                <a:cubicBezTo>
                  <a:pt x="856435" y="380906"/>
                  <a:pt x="859268" y="383421"/>
                  <a:pt x="859585" y="386571"/>
                </a:cubicBezTo>
                <a:cubicBezTo>
                  <a:pt x="859976" y="390234"/>
                  <a:pt x="855971" y="393310"/>
                  <a:pt x="852894" y="394458"/>
                </a:cubicBezTo>
                <a:cubicBezTo>
                  <a:pt x="846570" y="396900"/>
                  <a:pt x="847547" y="402394"/>
                  <a:pt x="848597" y="407913"/>
                </a:cubicBezTo>
                <a:cubicBezTo>
                  <a:pt x="849524" y="412796"/>
                  <a:pt x="846423" y="414750"/>
                  <a:pt x="843029" y="417680"/>
                </a:cubicBezTo>
                <a:cubicBezTo>
                  <a:pt x="838893" y="421040"/>
                  <a:pt x="837945" y="426971"/>
                  <a:pt x="840831" y="431452"/>
                </a:cubicBezTo>
                <a:cubicBezTo>
                  <a:pt x="849280" y="445029"/>
                  <a:pt x="844250" y="449595"/>
                  <a:pt x="836900" y="464051"/>
                </a:cubicBezTo>
                <a:cubicBezTo>
                  <a:pt x="833921" y="469863"/>
                  <a:pt x="835069" y="475357"/>
                  <a:pt x="832700" y="478507"/>
                </a:cubicBezTo>
                <a:cubicBezTo>
                  <a:pt x="829452" y="482780"/>
                  <a:pt x="824154" y="478507"/>
                  <a:pt x="818830" y="478361"/>
                </a:cubicBezTo>
                <a:cubicBezTo>
                  <a:pt x="816389" y="478239"/>
                  <a:pt x="813947" y="477921"/>
                  <a:pt x="812677" y="480241"/>
                </a:cubicBezTo>
                <a:cubicBezTo>
                  <a:pt x="809527" y="486248"/>
                  <a:pt x="814923" y="491205"/>
                  <a:pt x="812677" y="497090"/>
                </a:cubicBezTo>
                <a:cubicBezTo>
                  <a:pt x="810235" y="503561"/>
                  <a:pt x="801713" y="499532"/>
                  <a:pt x="796756" y="501656"/>
                </a:cubicBezTo>
                <a:cubicBezTo>
                  <a:pt x="791799" y="503780"/>
                  <a:pt x="789699" y="511228"/>
                  <a:pt x="787306" y="513523"/>
                </a:cubicBezTo>
                <a:cubicBezTo>
                  <a:pt x="785499" y="515257"/>
                  <a:pt x="779199" y="515770"/>
                  <a:pt x="773631" y="522754"/>
                </a:cubicBezTo>
                <a:cubicBezTo>
                  <a:pt x="770506" y="526685"/>
                  <a:pt x="765500" y="523022"/>
                  <a:pt x="761422" y="525025"/>
                </a:cubicBezTo>
                <a:cubicBezTo>
                  <a:pt x="759469" y="526001"/>
                  <a:pt x="758980" y="527784"/>
                  <a:pt x="757662" y="529420"/>
                </a:cubicBezTo>
                <a:cubicBezTo>
                  <a:pt x="756866" y="530392"/>
                  <a:pt x="755908" y="531217"/>
                  <a:pt x="754829" y="531862"/>
                </a:cubicBezTo>
                <a:cubicBezTo>
                  <a:pt x="752656" y="529786"/>
                  <a:pt x="749945" y="527418"/>
                  <a:pt x="746356" y="524536"/>
                </a:cubicBezTo>
                <a:cubicBezTo>
                  <a:pt x="734513" y="515257"/>
                  <a:pt x="731485" y="523340"/>
                  <a:pt x="726821" y="526661"/>
                </a:cubicBezTo>
                <a:cubicBezTo>
                  <a:pt x="725795" y="532741"/>
                  <a:pt x="723085" y="537527"/>
                  <a:pt x="716785" y="538626"/>
                </a:cubicBezTo>
                <a:cubicBezTo>
                  <a:pt x="712560" y="539383"/>
                  <a:pt x="707017" y="536892"/>
                  <a:pt x="704771" y="542630"/>
                </a:cubicBezTo>
                <a:cubicBezTo>
                  <a:pt x="703013" y="547343"/>
                  <a:pt x="709313" y="547954"/>
                  <a:pt x="703232" y="556525"/>
                </a:cubicBezTo>
                <a:cubicBezTo>
                  <a:pt x="699765" y="561408"/>
                  <a:pt x="697738" y="565022"/>
                  <a:pt x="700791" y="570517"/>
                </a:cubicBezTo>
                <a:cubicBezTo>
                  <a:pt x="703232" y="575156"/>
                  <a:pt x="704282" y="580455"/>
                  <a:pt x="697421" y="581847"/>
                </a:cubicBezTo>
                <a:cubicBezTo>
                  <a:pt x="691609" y="583019"/>
                  <a:pt x="687385" y="581481"/>
                  <a:pt x="683624" y="587805"/>
                </a:cubicBezTo>
                <a:cubicBezTo>
                  <a:pt x="673442" y="605069"/>
                  <a:pt x="664431" y="596034"/>
                  <a:pt x="656959" y="604092"/>
                </a:cubicBezTo>
                <a:cubicBezTo>
                  <a:pt x="654835" y="606388"/>
                  <a:pt x="653516" y="609513"/>
                  <a:pt x="651172" y="611613"/>
                </a:cubicBezTo>
                <a:cubicBezTo>
                  <a:pt x="647192" y="615154"/>
                  <a:pt x="637717" y="614446"/>
                  <a:pt x="631808" y="623359"/>
                </a:cubicBezTo>
                <a:cubicBezTo>
                  <a:pt x="628780" y="627900"/>
                  <a:pt x="629049" y="632296"/>
                  <a:pt x="627193" y="637082"/>
                </a:cubicBezTo>
                <a:cubicBezTo>
                  <a:pt x="625044" y="642625"/>
                  <a:pt x="620282" y="642576"/>
                  <a:pt x="615203" y="643479"/>
                </a:cubicBezTo>
                <a:cubicBezTo>
                  <a:pt x="600308" y="646166"/>
                  <a:pt x="602994" y="662160"/>
                  <a:pt x="594399" y="666580"/>
                </a:cubicBezTo>
                <a:cubicBezTo>
                  <a:pt x="589954" y="668826"/>
                  <a:pt x="582824" y="670267"/>
                  <a:pt x="580407" y="664968"/>
                </a:cubicBezTo>
                <a:cubicBezTo>
                  <a:pt x="578209" y="660084"/>
                  <a:pt x="579015" y="654834"/>
                  <a:pt x="571958" y="654370"/>
                </a:cubicBezTo>
                <a:cubicBezTo>
                  <a:pt x="567074" y="654077"/>
                  <a:pt x="562361" y="656153"/>
                  <a:pt x="558064" y="652685"/>
                </a:cubicBezTo>
                <a:cubicBezTo>
                  <a:pt x="553766" y="649218"/>
                  <a:pt x="553058" y="643870"/>
                  <a:pt x="549175" y="640207"/>
                </a:cubicBezTo>
                <a:cubicBezTo>
                  <a:pt x="545293" y="636545"/>
                  <a:pt x="539408" y="636398"/>
                  <a:pt x="539408" y="630196"/>
                </a:cubicBezTo>
                <a:cubicBezTo>
                  <a:pt x="539408" y="625312"/>
                  <a:pt x="544511" y="622870"/>
                  <a:pt x="545024" y="618524"/>
                </a:cubicBezTo>
                <a:cubicBezTo>
                  <a:pt x="545537" y="614177"/>
                  <a:pt x="546904" y="607169"/>
                  <a:pt x="543583" y="603872"/>
                </a:cubicBezTo>
                <a:cubicBezTo>
                  <a:pt x="539872" y="600161"/>
                  <a:pt x="533474" y="599795"/>
                  <a:pt x="529054" y="597475"/>
                </a:cubicBezTo>
                <a:cubicBezTo>
                  <a:pt x="526800" y="595900"/>
                  <a:pt x="524701" y="594117"/>
                  <a:pt x="522779" y="592152"/>
                </a:cubicBezTo>
                <a:cubicBezTo>
                  <a:pt x="517043" y="587954"/>
                  <a:pt x="512772" y="582059"/>
                  <a:pt x="510569" y="575303"/>
                </a:cubicBezTo>
                <a:cubicBezTo>
                  <a:pt x="509446" y="571322"/>
                  <a:pt x="509812" y="564192"/>
                  <a:pt x="505881" y="561506"/>
                </a:cubicBezTo>
                <a:cubicBezTo>
                  <a:pt x="501193" y="558332"/>
                  <a:pt x="495527" y="562800"/>
                  <a:pt x="492548" y="565584"/>
                </a:cubicBezTo>
                <a:cubicBezTo>
                  <a:pt x="487665" y="570077"/>
                  <a:pt x="484344" y="568026"/>
                  <a:pt x="478776" y="567464"/>
                </a:cubicBezTo>
                <a:cubicBezTo>
                  <a:pt x="473209" y="566903"/>
                  <a:pt x="467251" y="569125"/>
                  <a:pt x="468887" y="575303"/>
                </a:cubicBezTo>
                <a:cubicBezTo>
                  <a:pt x="470254" y="580479"/>
                  <a:pt x="478068" y="580675"/>
                  <a:pt x="478459" y="586218"/>
                </a:cubicBezTo>
                <a:cubicBezTo>
                  <a:pt x="478850" y="591761"/>
                  <a:pt x="470303" y="593079"/>
                  <a:pt x="466469" y="592689"/>
                </a:cubicBezTo>
                <a:cubicBezTo>
                  <a:pt x="461925" y="591985"/>
                  <a:pt x="457681" y="589976"/>
                  <a:pt x="454260" y="586902"/>
                </a:cubicBezTo>
                <a:cubicBezTo>
                  <a:pt x="450670" y="584118"/>
                  <a:pt x="445811" y="583654"/>
                  <a:pt x="441709" y="582457"/>
                </a:cubicBezTo>
                <a:cubicBezTo>
                  <a:pt x="422809" y="576987"/>
                  <a:pt x="435018" y="568319"/>
                  <a:pt x="435531" y="560822"/>
                </a:cubicBezTo>
                <a:cubicBezTo>
                  <a:pt x="435897" y="555450"/>
                  <a:pt x="429817" y="552471"/>
                  <a:pt x="429084" y="547197"/>
                </a:cubicBezTo>
                <a:cubicBezTo>
                  <a:pt x="427912" y="539041"/>
                  <a:pt x="432796" y="524634"/>
                  <a:pt x="420904" y="522778"/>
                </a:cubicBezTo>
                <a:cubicBezTo>
                  <a:pt x="414458" y="521826"/>
                  <a:pt x="408939" y="526929"/>
                  <a:pt x="404080" y="530348"/>
                </a:cubicBezTo>
                <a:cubicBezTo>
                  <a:pt x="399855" y="533327"/>
                  <a:pt x="396095" y="538479"/>
                  <a:pt x="390381" y="535671"/>
                </a:cubicBezTo>
                <a:cubicBezTo>
                  <a:pt x="387695" y="534328"/>
                  <a:pt x="387377" y="531032"/>
                  <a:pt x="385131" y="529518"/>
                </a:cubicBezTo>
                <a:cubicBezTo>
                  <a:pt x="377805" y="524634"/>
                  <a:pt x="376853" y="541727"/>
                  <a:pt x="376487" y="544682"/>
                </a:cubicBezTo>
                <a:cubicBezTo>
                  <a:pt x="375852" y="550103"/>
                  <a:pt x="372457" y="550078"/>
                  <a:pt x="368428" y="552374"/>
                </a:cubicBezTo>
                <a:cubicBezTo>
                  <a:pt x="362592" y="555694"/>
                  <a:pt x="364692" y="561213"/>
                  <a:pt x="362788" y="566487"/>
                </a:cubicBezTo>
                <a:cubicBezTo>
                  <a:pt x="359003" y="576865"/>
                  <a:pt x="342838" y="557672"/>
                  <a:pt x="339224" y="554791"/>
                </a:cubicBezTo>
                <a:cubicBezTo>
                  <a:pt x="333852" y="550518"/>
                  <a:pt x="327771" y="553228"/>
                  <a:pt x="322448" y="556769"/>
                </a:cubicBezTo>
                <a:cubicBezTo>
                  <a:pt x="318876" y="558776"/>
                  <a:pt x="315687" y="561396"/>
                  <a:pt x="313023" y="564510"/>
                </a:cubicBezTo>
                <a:cubicBezTo>
                  <a:pt x="310800" y="567757"/>
                  <a:pt x="312070" y="573886"/>
                  <a:pt x="308529" y="575962"/>
                </a:cubicBezTo>
                <a:cubicBezTo>
                  <a:pt x="306972" y="576768"/>
                  <a:pt x="305226" y="577139"/>
                  <a:pt x="303475" y="577036"/>
                </a:cubicBezTo>
                <a:cubicBezTo>
                  <a:pt x="294489" y="568001"/>
                  <a:pt x="295148" y="553765"/>
                  <a:pt x="290069" y="544047"/>
                </a:cubicBezTo>
                <a:cubicBezTo>
                  <a:pt x="285576" y="535476"/>
                  <a:pt x="277860" y="533522"/>
                  <a:pt x="276297" y="529127"/>
                </a:cubicBezTo>
                <a:cubicBezTo>
                  <a:pt x="275686" y="527466"/>
                  <a:pt x="275906" y="525537"/>
                  <a:pt x="275100" y="523755"/>
                </a:cubicBezTo>
                <a:cubicBezTo>
                  <a:pt x="273415" y="519970"/>
                  <a:pt x="269069" y="518505"/>
                  <a:pt x="269704" y="513816"/>
                </a:cubicBezTo>
                <a:cubicBezTo>
                  <a:pt x="270241" y="509934"/>
                  <a:pt x="273000" y="507126"/>
                  <a:pt x="272927" y="503121"/>
                </a:cubicBezTo>
                <a:cubicBezTo>
                  <a:pt x="272927" y="497261"/>
                  <a:pt x="267799" y="496333"/>
                  <a:pt x="265064" y="492011"/>
                </a:cubicBezTo>
                <a:cubicBezTo>
                  <a:pt x="264051" y="490240"/>
                  <a:pt x="263355" y="488306"/>
                  <a:pt x="263013" y="486297"/>
                </a:cubicBezTo>
                <a:cubicBezTo>
                  <a:pt x="261299" y="487571"/>
                  <a:pt x="259113" y="488035"/>
                  <a:pt x="257031" y="487566"/>
                </a:cubicBezTo>
                <a:cubicBezTo>
                  <a:pt x="252440" y="486785"/>
                  <a:pt x="245871" y="483049"/>
                  <a:pt x="242209" y="487762"/>
                </a:cubicBezTo>
                <a:cubicBezTo>
                  <a:pt x="239449" y="491278"/>
                  <a:pt x="240499" y="495771"/>
                  <a:pt x="234883" y="495918"/>
                </a:cubicBezTo>
                <a:cubicBezTo>
                  <a:pt x="232050" y="495918"/>
                  <a:pt x="224700" y="496089"/>
                  <a:pt x="225457" y="500655"/>
                </a:cubicBezTo>
                <a:cubicBezTo>
                  <a:pt x="226214" y="505221"/>
                  <a:pt x="233174" y="504879"/>
                  <a:pt x="233247" y="509739"/>
                </a:cubicBezTo>
                <a:cubicBezTo>
                  <a:pt x="233247" y="513523"/>
                  <a:pt x="228778" y="516185"/>
                  <a:pt x="225408" y="515819"/>
                </a:cubicBezTo>
                <a:cubicBezTo>
                  <a:pt x="215519" y="514793"/>
                  <a:pt x="219572" y="502144"/>
                  <a:pt x="211929" y="498482"/>
                </a:cubicBezTo>
                <a:cubicBezTo>
                  <a:pt x="191686" y="488714"/>
                  <a:pt x="219792" y="478654"/>
                  <a:pt x="202162" y="469692"/>
                </a:cubicBezTo>
                <a:cubicBezTo>
                  <a:pt x="198326" y="467729"/>
                  <a:pt x="196660" y="463131"/>
                  <a:pt x="198353" y="459167"/>
                </a:cubicBezTo>
                <a:cubicBezTo>
                  <a:pt x="199940" y="455261"/>
                  <a:pt x="206655" y="453136"/>
                  <a:pt x="205532" y="448619"/>
                </a:cubicBezTo>
                <a:cubicBezTo>
                  <a:pt x="204702" y="445420"/>
                  <a:pt x="199427" y="442172"/>
                  <a:pt x="196424" y="441293"/>
                </a:cubicBezTo>
                <a:cubicBezTo>
                  <a:pt x="189244" y="439071"/>
                  <a:pt x="186436" y="446372"/>
                  <a:pt x="176205" y="443393"/>
                </a:cubicBezTo>
                <a:cubicBezTo>
                  <a:pt x="169856" y="441537"/>
                  <a:pt x="170442" y="432917"/>
                  <a:pt x="159576" y="433381"/>
                </a:cubicBezTo>
                <a:cubicBezTo>
                  <a:pt x="149808" y="433797"/>
                  <a:pt x="143948" y="441684"/>
                  <a:pt x="129101" y="438119"/>
                </a:cubicBezTo>
                <a:cubicBezTo>
                  <a:pt x="122875" y="436629"/>
                  <a:pt x="119944" y="430671"/>
                  <a:pt x="115061" y="427179"/>
                </a:cubicBezTo>
                <a:cubicBezTo>
                  <a:pt x="110177" y="423687"/>
                  <a:pt x="105049" y="425690"/>
                  <a:pt x="99726" y="425421"/>
                </a:cubicBezTo>
                <a:cubicBezTo>
                  <a:pt x="94402" y="425152"/>
                  <a:pt x="89592" y="422417"/>
                  <a:pt x="83976" y="422833"/>
                </a:cubicBezTo>
                <a:cubicBezTo>
                  <a:pt x="78921" y="423223"/>
                  <a:pt x="76455" y="428327"/>
                  <a:pt x="71278" y="427277"/>
                </a:cubicBezTo>
                <a:cubicBezTo>
                  <a:pt x="60143" y="425079"/>
                  <a:pt x="64831" y="420977"/>
                  <a:pt x="59459" y="418584"/>
                </a:cubicBezTo>
                <a:cubicBezTo>
                  <a:pt x="57481" y="417705"/>
                  <a:pt x="55064" y="417631"/>
                  <a:pt x="53575" y="415678"/>
                </a:cubicBezTo>
                <a:cubicBezTo>
                  <a:pt x="52537" y="413746"/>
                  <a:pt x="51851" y="411646"/>
                  <a:pt x="51548" y="409476"/>
                </a:cubicBezTo>
                <a:cubicBezTo>
                  <a:pt x="49814" y="403762"/>
                  <a:pt x="46322" y="402345"/>
                  <a:pt x="41414" y="399855"/>
                </a:cubicBezTo>
                <a:cubicBezTo>
                  <a:pt x="36506" y="397364"/>
                  <a:pt x="35090" y="392138"/>
                  <a:pt x="32672" y="387645"/>
                </a:cubicBezTo>
                <a:cubicBezTo>
                  <a:pt x="30255" y="383152"/>
                  <a:pt x="25005" y="380906"/>
                  <a:pt x="21464" y="376925"/>
                </a:cubicBezTo>
                <a:cubicBezTo>
                  <a:pt x="17557" y="372530"/>
                  <a:pt x="14505" y="366035"/>
                  <a:pt x="19242" y="361102"/>
                </a:cubicBezTo>
                <a:cubicBezTo>
                  <a:pt x="21464" y="358660"/>
                  <a:pt x="24907" y="358172"/>
                  <a:pt x="27569" y="356536"/>
                </a:cubicBezTo>
                <a:cubicBezTo>
                  <a:pt x="39021" y="349430"/>
                  <a:pt x="43270" y="334364"/>
                  <a:pt x="40462" y="326135"/>
                </a:cubicBezTo>
                <a:cubicBezTo>
                  <a:pt x="39021" y="321910"/>
                  <a:pt x="32745" y="320616"/>
                  <a:pt x="29083" y="322374"/>
                </a:cubicBezTo>
                <a:cubicBezTo>
                  <a:pt x="26983" y="323375"/>
                  <a:pt x="26519" y="323986"/>
                  <a:pt x="23930" y="322960"/>
                </a:cubicBezTo>
                <a:cubicBezTo>
                  <a:pt x="21708" y="321925"/>
                  <a:pt x="19684" y="320514"/>
                  <a:pt x="17948" y="318785"/>
                </a:cubicBezTo>
                <a:cubicBezTo>
                  <a:pt x="11501" y="313168"/>
                  <a:pt x="15115" y="307503"/>
                  <a:pt x="0" y="296222"/>
                </a:cubicBezTo>
                <a:cubicBezTo>
                  <a:pt x="501" y="295829"/>
                  <a:pt x="1023" y="295462"/>
                  <a:pt x="1563" y="295123"/>
                </a:cubicBezTo>
                <a:cubicBezTo>
                  <a:pt x="3958" y="293299"/>
                  <a:pt x="6801" y="292151"/>
                  <a:pt x="9792" y="291802"/>
                </a:cubicBezTo>
                <a:cubicBezTo>
                  <a:pt x="15359" y="291802"/>
                  <a:pt x="29083" y="301838"/>
                  <a:pt x="38264" y="300226"/>
                </a:cubicBezTo>
                <a:cubicBezTo>
                  <a:pt x="42830" y="299445"/>
                  <a:pt x="46054" y="295343"/>
                  <a:pt x="50888" y="295343"/>
                </a:cubicBezTo>
                <a:cubicBezTo>
                  <a:pt x="56114" y="295343"/>
                  <a:pt x="59997" y="299152"/>
                  <a:pt x="64807" y="300226"/>
                </a:cubicBezTo>
                <a:cubicBezTo>
                  <a:pt x="79458" y="303279"/>
                  <a:pt x="84342" y="289287"/>
                  <a:pt x="112594" y="299250"/>
                </a:cubicBezTo>
                <a:cubicBezTo>
                  <a:pt x="127612" y="304524"/>
                  <a:pt x="131030" y="295904"/>
                  <a:pt x="150639" y="288261"/>
                </a:cubicBezTo>
                <a:cubicBezTo>
                  <a:pt x="172860" y="279568"/>
                  <a:pt x="175716" y="289189"/>
                  <a:pt x="189953" y="287358"/>
                </a:cubicBezTo>
                <a:cubicBezTo>
                  <a:pt x="195227" y="286674"/>
                  <a:pt x="199012" y="282254"/>
                  <a:pt x="204604" y="281204"/>
                </a:cubicBezTo>
                <a:cubicBezTo>
                  <a:pt x="210196" y="280154"/>
                  <a:pt x="214200" y="285038"/>
                  <a:pt x="219792" y="285111"/>
                </a:cubicBezTo>
                <a:cubicBezTo>
                  <a:pt x="225897" y="285111"/>
                  <a:pt x="228485" y="279300"/>
                  <a:pt x="228949" y="274025"/>
                </a:cubicBezTo>
                <a:cubicBezTo>
                  <a:pt x="228788" y="271237"/>
                  <a:pt x="229084" y="268441"/>
                  <a:pt x="229828" y="265747"/>
                </a:cubicBezTo>
                <a:cubicBezTo>
                  <a:pt x="231098" y="262671"/>
                  <a:pt x="232881" y="260864"/>
                  <a:pt x="233467" y="257518"/>
                </a:cubicBezTo>
                <a:cubicBezTo>
                  <a:pt x="234370" y="252097"/>
                  <a:pt x="233052" y="247629"/>
                  <a:pt x="233149" y="242379"/>
                </a:cubicBezTo>
                <a:cubicBezTo>
                  <a:pt x="233369" y="231439"/>
                  <a:pt x="237642" y="220231"/>
                  <a:pt x="246628" y="213418"/>
                </a:cubicBezTo>
                <a:cubicBezTo>
                  <a:pt x="252709" y="208803"/>
                  <a:pt x="259155" y="211807"/>
                  <a:pt x="266163" y="210976"/>
                </a:cubicBezTo>
                <a:cubicBezTo>
                  <a:pt x="274417" y="210024"/>
                  <a:pt x="275174" y="202234"/>
                  <a:pt x="281205" y="198352"/>
                </a:cubicBezTo>
                <a:cubicBezTo>
                  <a:pt x="297297" y="187998"/>
                  <a:pt x="303035" y="213003"/>
                  <a:pt x="315391" y="215738"/>
                </a:cubicBezTo>
                <a:cubicBezTo>
                  <a:pt x="330287" y="219230"/>
                  <a:pt x="347624" y="206215"/>
                  <a:pt x="347746" y="226824"/>
                </a:cubicBezTo>
                <a:cubicBezTo>
                  <a:pt x="347746" y="232196"/>
                  <a:pt x="345597" y="241109"/>
                  <a:pt x="350334" y="244821"/>
                </a:cubicBezTo>
                <a:cubicBezTo>
                  <a:pt x="355511" y="248874"/>
                  <a:pt x="363398" y="239546"/>
                  <a:pt x="368453" y="237495"/>
                </a:cubicBezTo>
                <a:cubicBezTo>
                  <a:pt x="382884" y="231903"/>
                  <a:pt x="385351" y="252464"/>
                  <a:pt x="391992" y="260082"/>
                </a:cubicBezTo>
                <a:cubicBezTo>
                  <a:pt x="398121" y="267115"/>
                  <a:pt x="404202" y="256883"/>
                  <a:pt x="408402" y="252757"/>
                </a:cubicBezTo>
                <a:cubicBezTo>
                  <a:pt x="413286" y="248068"/>
                  <a:pt x="420367" y="241378"/>
                  <a:pt x="427033" y="239400"/>
                </a:cubicBezTo>
                <a:cubicBezTo>
                  <a:pt x="431856" y="238401"/>
                  <a:pt x="436762" y="237861"/>
                  <a:pt x="441684" y="237788"/>
                </a:cubicBezTo>
                <a:lnTo>
                  <a:pt x="441684" y="237788"/>
                </a:lnTo>
                <a:cubicBezTo>
                  <a:pt x="442319" y="237788"/>
                  <a:pt x="442954" y="237642"/>
                  <a:pt x="443565" y="237544"/>
                </a:cubicBezTo>
                <a:cubicBezTo>
                  <a:pt x="444182" y="237453"/>
                  <a:pt x="444795" y="237324"/>
                  <a:pt x="445396" y="237153"/>
                </a:cubicBezTo>
                <a:cubicBezTo>
                  <a:pt x="450084" y="235957"/>
                  <a:pt x="453503" y="233026"/>
                  <a:pt x="453894" y="225090"/>
                </a:cubicBezTo>
                <a:cubicBezTo>
                  <a:pt x="454626" y="209340"/>
                  <a:pt x="475358" y="222111"/>
                  <a:pt x="477848" y="196936"/>
                </a:cubicBezTo>
                <a:cubicBezTo>
                  <a:pt x="477927" y="193761"/>
                  <a:pt x="479189" y="190728"/>
                  <a:pt x="481389" y="188438"/>
                </a:cubicBezTo>
                <a:cubicBezTo>
                  <a:pt x="487079" y="182504"/>
                  <a:pt x="487127" y="187241"/>
                  <a:pt x="501461" y="187217"/>
                </a:cubicBezTo>
                <a:cubicBezTo>
                  <a:pt x="503903" y="187217"/>
                  <a:pt x="508030" y="188291"/>
                  <a:pt x="510521" y="187217"/>
                </a:cubicBezTo>
                <a:cubicBezTo>
                  <a:pt x="518847" y="183676"/>
                  <a:pt x="514208" y="170124"/>
                  <a:pt x="527052" y="172566"/>
                </a:cubicBezTo>
                <a:cubicBezTo>
                  <a:pt x="531569" y="173420"/>
                  <a:pt x="535305" y="176375"/>
                  <a:pt x="539921" y="176766"/>
                </a:cubicBezTo>
                <a:cubicBezTo>
                  <a:pt x="565463" y="179037"/>
                  <a:pt x="559724" y="158159"/>
                  <a:pt x="577574" y="130932"/>
                </a:cubicBezTo>
                <a:cubicBezTo>
                  <a:pt x="582458" y="123606"/>
                  <a:pt x="587854" y="117551"/>
                  <a:pt x="587537" y="108394"/>
                </a:cubicBezTo>
                <a:cubicBezTo>
                  <a:pt x="587219" y="99701"/>
                  <a:pt x="586658" y="91301"/>
                  <a:pt x="594643" y="85489"/>
                </a:cubicBezTo>
                <a:cubicBezTo>
                  <a:pt x="597597" y="83364"/>
                  <a:pt x="602579" y="81680"/>
                  <a:pt x="604679" y="78627"/>
                </a:cubicBezTo>
                <a:cubicBezTo>
                  <a:pt x="606779" y="75575"/>
                  <a:pt x="606315" y="70081"/>
                  <a:pt x="608317" y="66247"/>
                </a:cubicBezTo>
                <a:cubicBezTo>
                  <a:pt x="612761" y="57725"/>
                  <a:pt x="622114" y="52255"/>
                  <a:pt x="624409" y="42659"/>
                </a:cubicBezTo>
                <a:cubicBezTo>
                  <a:pt x="625361" y="38678"/>
                  <a:pt x="622407" y="35895"/>
                  <a:pt x="623139" y="32183"/>
                </a:cubicBezTo>
                <a:cubicBezTo>
                  <a:pt x="624140" y="27055"/>
                  <a:pt x="627559" y="26225"/>
                  <a:pt x="632174" y="26689"/>
                </a:cubicBezTo>
                <a:cubicBezTo>
                  <a:pt x="645556" y="28056"/>
                  <a:pt x="636155" y="29131"/>
                  <a:pt x="654444" y="26689"/>
                </a:cubicBezTo>
                <a:cubicBezTo>
                  <a:pt x="665945" y="25077"/>
                  <a:pt x="668753" y="17336"/>
                  <a:pt x="676030" y="15114"/>
                </a:cubicBezTo>
                <a:cubicBezTo>
                  <a:pt x="680743" y="13542"/>
                  <a:pt x="685744" y="13017"/>
                  <a:pt x="690681" y="13576"/>
                </a:cubicBezTo>
                <a:cubicBezTo>
                  <a:pt x="693455" y="13676"/>
                  <a:pt x="696234" y="13530"/>
                  <a:pt x="698984" y="13136"/>
                </a:cubicBezTo>
                <a:cubicBezTo>
                  <a:pt x="702280" y="12990"/>
                  <a:pt x="705332" y="13722"/>
                  <a:pt x="708531" y="12526"/>
                </a:cubicBezTo>
                <a:cubicBezTo>
                  <a:pt x="718641" y="8692"/>
                  <a:pt x="732095" y="2759"/>
                  <a:pt x="744695" y="3467"/>
                </a:cubicBezTo>
                <a:cubicBezTo>
                  <a:pt x="756734" y="4102"/>
                  <a:pt x="753608" y="6372"/>
                  <a:pt x="756905" y="11256"/>
                </a:cubicBezTo>
                <a:cubicBezTo>
                  <a:pt x="765866" y="24223"/>
                  <a:pt x="774584" y="17752"/>
                  <a:pt x="785084" y="19949"/>
                </a:cubicBezTo>
                <a:cubicBezTo>
                  <a:pt x="792263" y="21439"/>
                  <a:pt x="795413" y="27861"/>
                  <a:pt x="800931" y="31695"/>
                </a:cubicBezTo>
                <a:cubicBezTo>
                  <a:pt x="812213" y="39484"/>
                  <a:pt x="819123" y="29473"/>
                  <a:pt x="833604" y="31963"/>
                </a:cubicBezTo>
                <a:cubicBezTo>
                  <a:pt x="845495" y="33990"/>
                  <a:pt x="850941" y="49887"/>
                  <a:pt x="863712" y="48104"/>
                </a:cubicBezTo>
                <a:cubicBezTo>
                  <a:pt x="874871" y="46566"/>
                  <a:pt x="871746" y="36627"/>
                  <a:pt x="893795" y="28056"/>
                </a:cubicBezTo>
                <a:cubicBezTo>
                  <a:pt x="905053" y="23685"/>
                  <a:pt x="913086" y="31280"/>
                  <a:pt x="923879" y="31939"/>
                </a:cubicBezTo>
                <a:cubicBezTo>
                  <a:pt x="930521" y="32354"/>
                  <a:pt x="932621" y="24076"/>
                  <a:pt x="936821" y="20291"/>
                </a:cubicBezTo>
                <a:cubicBezTo>
                  <a:pt x="942291" y="15407"/>
                  <a:pt x="949030" y="15798"/>
                  <a:pt x="955917" y="16409"/>
                </a:cubicBezTo>
                <a:cubicBezTo>
                  <a:pt x="987514" y="19241"/>
                  <a:pt x="975744" y="8350"/>
                  <a:pt x="984706" y="2075"/>
                </a:cubicBezTo>
                <a:cubicBezTo>
                  <a:pt x="992789" y="-3566"/>
                  <a:pt x="1003850" y="3296"/>
                  <a:pt x="1007953" y="10695"/>
                </a:cubicBezTo>
                <a:cubicBezTo>
                  <a:pt x="1015913" y="25077"/>
                  <a:pt x="1021163" y="41291"/>
                  <a:pt x="1042627" y="42292"/>
                </a:cubicBezTo>
                <a:cubicBezTo>
                  <a:pt x="1045777" y="42463"/>
                  <a:pt x="1049074" y="40705"/>
                  <a:pt x="1052028" y="42292"/>
                </a:cubicBezTo>
                <a:cubicBezTo>
                  <a:pt x="1058792" y="45882"/>
                  <a:pt x="1058280" y="54697"/>
                  <a:pt x="1059354" y="60997"/>
                </a:cubicBezTo>
                <a:cubicBezTo>
                  <a:pt x="1060795" y="68713"/>
                  <a:pt x="1065214" y="74305"/>
                  <a:pt x="1064506" y="82412"/>
                </a:cubicBezTo>
                <a:cubicBezTo>
                  <a:pt x="1063139" y="98113"/>
                  <a:pt x="1076154" y="102338"/>
                  <a:pt x="1084432" y="117892"/>
                </a:cubicBezTo>
                <a:cubicBezTo>
                  <a:pt x="1096177" y="139869"/>
                  <a:pt x="1107752" y="137305"/>
                  <a:pt x="1116616" y="137769"/>
                </a:cubicBezTo>
                <a:cubicBezTo>
                  <a:pt x="1121719" y="138038"/>
                  <a:pt x="1126652" y="139747"/>
                  <a:pt x="1131780" y="139698"/>
                </a:cubicBezTo>
                <a:cubicBezTo>
                  <a:pt x="1136908" y="139649"/>
                  <a:pt x="1138348" y="136963"/>
                  <a:pt x="1141840" y="133887"/>
                </a:cubicBezTo>
                <a:cubicBezTo>
                  <a:pt x="1154269" y="122923"/>
                  <a:pt x="1160813" y="129589"/>
                  <a:pt x="1169189" y="124998"/>
                </a:cubicBezTo>
                <a:cubicBezTo>
                  <a:pt x="1178004" y="120115"/>
                  <a:pt x="1188284" y="117502"/>
                  <a:pt x="1197832" y="114303"/>
                </a:cubicBezTo>
                <a:cubicBezTo>
                  <a:pt x="1214461" y="108711"/>
                  <a:pt x="1228038" y="120066"/>
                  <a:pt x="1245595" y="115719"/>
                </a:cubicBezTo>
                <a:cubicBezTo>
                  <a:pt x="1246963" y="115377"/>
                  <a:pt x="1248232" y="115109"/>
                  <a:pt x="1249453" y="114767"/>
                </a:cubicBezTo>
                <a:cubicBezTo>
                  <a:pt x="1250259" y="114694"/>
                  <a:pt x="1250869" y="114498"/>
                  <a:pt x="1251431" y="114254"/>
                </a:cubicBezTo>
                <a:close/>
              </a:path>
            </a:pathLst>
          </a:custGeom>
          <a:solidFill>
            <a:schemeClr val="tx2">
              <a:alpha val="6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hu-HU">
              <a:solidFill>
                <a:schemeClr val="tx1"/>
              </a:solidFill>
            </a:endParaRPr>
          </a:p>
        </xdr:txBody>
      </xdr:sp>
      <xdr:sp macro="" textlink="">
        <xdr:nvSpPr>
          <xdr:cNvPr id="5" name="Freeform: Shape 520">
            <a:extLst>
              <a:ext uri="{FF2B5EF4-FFF2-40B4-BE49-F238E27FC236}">
                <a16:creationId xmlns:a16="http://schemas.microsoft.com/office/drawing/2014/main" id="{69C39338-C1BD-4BED-AC09-D0A8D75FD291}"/>
              </a:ext>
            </a:extLst>
          </xdr:cNvPr>
          <xdr:cNvSpPr/>
        </xdr:nvSpPr>
        <xdr:spPr>
          <a:xfrm>
            <a:off x="5089849" y="7829158"/>
            <a:ext cx="1260002" cy="959653"/>
          </a:xfrm>
          <a:custGeom>
            <a:avLst/>
            <a:gdLst>
              <a:gd name="connsiteX0" fmla="*/ 1253381 w 1260001"/>
              <a:gd name="connsiteY0" fmla="*/ 285121 h 959652"/>
              <a:gd name="connsiteX1" fmla="*/ 1228278 w 1260001"/>
              <a:gd name="connsiteY1" fmla="*/ 304974 h 959652"/>
              <a:gd name="connsiteX2" fmla="*/ 1213627 w 1260001"/>
              <a:gd name="connsiteY2" fmla="*/ 309027 h 959652"/>
              <a:gd name="connsiteX3" fmla="*/ 1217266 w 1260001"/>
              <a:gd name="connsiteY3" fmla="*/ 335351 h 959652"/>
              <a:gd name="connsiteX4" fmla="*/ 1197193 w 1260001"/>
              <a:gd name="connsiteY4" fmla="*/ 339795 h 959652"/>
              <a:gd name="connsiteX5" fmla="*/ 1169942 w 1260001"/>
              <a:gd name="connsiteY5" fmla="*/ 371930 h 959652"/>
              <a:gd name="connsiteX6" fmla="*/ 1145987 w 1260001"/>
              <a:gd name="connsiteY6" fmla="*/ 371148 h 959652"/>
              <a:gd name="connsiteX7" fmla="*/ 1127625 w 1260001"/>
              <a:gd name="connsiteY7" fmla="*/ 376032 h 959652"/>
              <a:gd name="connsiteX8" fmla="*/ 1120958 w 1260001"/>
              <a:gd name="connsiteY8" fmla="*/ 374811 h 959652"/>
              <a:gd name="connsiteX9" fmla="*/ 1101423 w 1260001"/>
              <a:gd name="connsiteY9" fmla="*/ 358841 h 959652"/>
              <a:gd name="connsiteX10" fmla="*/ 1083598 w 1260001"/>
              <a:gd name="connsiteY10" fmla="*/ 368169 h 959652"/>
              <a:gd name="connsiteX11" fmla="*/ 1079202 w 1260001"/>
              <a:gd name="connsiteY11" fmla="*/ 389218 h 959652"/>
              <a:gd name="connsiteX12" fmla="*/ 1057616 w 1260001"/>
              <a:gd name="connsiteY12" fmla="*/ 388779 h 959652"/>
              <a:gd name="connsiteX13" fmla="*/ 1030756 w 1260001"/>
              <a:gd name="connsiteY13" fmla="*/ 391562 h 959652"/>
              <a:gd name="connsiteX14" fmla="*/ 1028509 w 1260001"/>
              <a:gd name="connsiteY14" fmla="*/ 398107 h 959652"/>
              <a:gd name="connsiteX15" fmla="*/ 1021452 w 1260001"/>
              <a:gd name="connsiteY15" fmla="*/ 403186 h 959652"/>
              <a:gd name="connsiteX16" fmla="*/ 991686 w 1260001"/>
              <a:gd name="connsiteY16" fmla="*/ 462108 h 959652"/>
              <a:gd name="connsiteX17" fmla="*/ 980454 w 1260001"/>
              <a:gd name="connsiteY17" fmla="*/ 475904 h 959652"/>
              <a:gd name="connsiteX18" fmla="*/ 979159 w 1260001"/>
              <a:gd name="connsiteY18" fmla="*/ 477247 h 959652"/>
              <a:gd name="connsiteX19" fmla="*/ 977841 w 1260001"/>
              <a:gd name="connsiteY19" fmla="*/ 478517 h 959652"/>
              <a:gd name="connsiteX20" fmla="*/ 969514 w 1260001"/>
              <a:gd name="connsiteY20" fmla="*/ 483157 h 959652"/>
              <a:gd name="connsiteX21" fmla="*/ 954863 w 1260001"/>
              <a:gd name="connsiteY21" fmla="*/ 491532 h 959652"/>
              <a:gd name="connsiteX22" fmla="*/ 940212 w 1260001"/>
              <a:gd name="connsiteY22" fmla="*/ 504816 h 959652"/>
              <a:gd name="connsiteX23" fmla="*/ 923680 w 1260001"/>
              <a:gd name="connsiteY23" fmla="*/ 517611 h 959652"/>
              <a:gd name="connsiteX24" fmla="*/ 924095 w 1260001"/>
              <a:gd name="connsiteY24" fmla="*/ 536194 h 959652"/>
              <a:gd name="connsiteX25" fmla="*/ 925707 w 1260001"/>
              <a:gd name="connsiteY25" fmla="*/ 562175 h 959652"/>
              <a:gd name="connsiteX26" fmla="*/ 929492 w 1260001"/>
              <a:gd name="connsiteY26" fmla="*/ 585520 h 959652"/>
              <a:gd name="connsiteX27" fmla="*/ 914230 w 1260001"/>
              <a:gd name="connsiteY27" fmla="*/ 600171 h 959652"/>
              <a:gd name="connsiteX28" fmla="*/ 887150 w 1260001"/>
              <a:gd name="connsiteY28" fmla="*/ 614480 h 959652"/>
              <a:gd name="connsiteX29" fmla="*/ 889592 w 1260001"/>
              <a:gd name="connsiteY29" fmla="*/ 624809 h 959652"/>
              <a:gd name="connsiteX30" fmla="*/ 875087 w 1260001"/>
              <a:gd name="connsiteY30" fmla="*/ 640437 h 959652"/>
              <a:gd name="connsiteX31" fmla="*/ 866028 w 1260001"/>
              <a:gd name="connsiteY31" fmla="*/ 669056 h 959652"/>
              <a:gd name="connsiteX32" fmla="*/ 864099 w 1260001"/>
              <a:gd name="connsiteY32" fmla="*/ 691033 h 959652"/>
              <a:gd name="connsiteX33" fmla="*/ 864099 w 1260001"/>
              <a:gd name="connsiteY33" fmla="*/ 702045 h 959652"/>
              <a:gd name="connsiteX34" fmla="*/ 844368 w 1260001"/>
              <a:gd name="connsiteY34" fmla="*/ 729297 h 959652"/>
              <a:gd name="connsiteX35" fmla="*/ 839485 w 1260001"/>
              <a:gd name="connsiteY35" fmla="*/ 746072 h 959652"/>
              <a:gd name="connsiteX36" fmla="*/ 810182 w 1260001"/>
              <a:gd name="connsiteY36" fmla="*/ 765778 h 959652"/>
              <a:gd name="connsiteX37" fmla="*/ 799169 w 1260001"/>
              <a:gd name="connsiteY37" fmla="*/ 782871 h 959652"/>
              <a:gd name="connsiteX38" fmla="*/ 788279 w 1260001"/>
              <a:gd name="connsiteY38" fmla="*/ 797962 h 959652"/>
              <a:gd name="connsiteX39" fmla="*/ 789133 w 1260001"/>
              <a:gd name="connsiteY39" fmla="*/ 803871 h 959652"/>
              <a:gd name="connsiteX40" fmla="*/ 789597 w 1260001"/>
              <a:gd name="connsiteY40" fmla="*/ 805703 h 959652"/>
              <a:gd name="connsiteX41" fmla="*/ 771967 w 1260001"/>
              <a:gd name="connsiteY41" fmla="*/ 820354 h 959652"/>
              <a:gd name="connsiteX42" fmla="*/ 758488 w 1260001"/>
              <a:gd name="connsiteY42" fmla="*/ 824334 h 959652"/>
              <a:gd name="connsiteX43" fmla="*/ 745937 w 1260001"/>
              <a:gd name="connsiteY43" fmla="*/ 845578 h 959652"/>
              <a:gd name="connsiteX44" fmla="*/ 733361 w 1260001"/>
              <a:gd name="connsiteY44" fmla="*/ 847263 h 959652"/>
              <a:gd name="connsiteX45" fmla="*/ 720664 w 1260001"/>
              <a:gd name="connsiteY45" fmla="*/ 851756 h 959652"/>
              <a:gd name="connsiteX46" fmla="*/ 705548 w 1260001"/>
              <a:gd name="connsiteY46" fmla="*/ 845676 h 959652"/>
              <a:gd name="connsiteX47" fmla="*/ 694926 w 1260001"/>
              <a:gd name="connsiteY47" fmla="*/ 835469 h 959652"/>
              <a:gd name="connsiteX48" fmla="*/ 667455 w 1260001"/>
              <a:gd name="connsiteY48" fmla="*/ 834102 h 959652"/>
              <a:gd name="connsiteX49" fmla="*/ 660130 w 1260001"/>
              <a:gd name="connsiteY49" fmla="*/ 829218 h 959652"/>
              <a:gd name="connsiteX50" fmla="*/ 653561 w 1260001"/>
              <a:gd name="connsiteY50" fmla="*/ 828266 h 959652"/>
              <a:gd name="connsiteX51" fmla="*/ 642060 w 1260001"/>
              <a:gd name="connsiteY51" fmla="*/ 821111 h 959652"/>
              <a:gd name="connsiteX52" fmla="*/ 623673 w 1260001"/>
              <a:gd name="connsiteY52" fmla="*/ 807778 h 959652"/>
              <a:gd name="connsiteX53" fmla="*/ 624039 w 1260001"/>
              <a:gd name="connsiteY53" fmla="*/ 794470 h 959652"/>
              <a:gd name="connsiteX54" fmla="*/ 625870 w 1260001"/>
              <a:gd name="connsiteY54" fmla="*/ 782383 h 959652"/>
              <a:gd name="connsiteX55" fmla="*/ 646675 w 1260001"/>
              <a:gd name="connsiteY55" fmla="*/ 770540 h 959652"/>
              <a:gd name="connsiteX56" fmla="*/ 645772 w 1260001"/>
              <a:gd name="connsiteY56" fmla="*/ 763068 h 959652"/>
              <a:gd name="connsiteX57" fmla="*/ 647969 w 1260001"/>
              <a:gd name="connsiteY57" fmla="*/ 747806 h 959652"/>
              <a:gd name="connsiteX58" fmla="*/ 619497 w 1260001"/>
              <a:gd name="connsiteY58" fmla="*/ 735255 h 959652"/>
              <a:gd name="connsiteX59" fmla="*/ 612025 w 1260001"/>
              <a:gd name="connsiteY59" fmla="*/ 729663 h 959652"/>
              <a:gd name="connsiteX60" fmla="*/ 583064 w 1260001"/>
              <a:gd name="connsiteY60" fmla="*/ 725170 h 959652"/>
              <a:gd name="connsiteX61" fmla="*/ 558768 w 1260001"/>
              <a:gd name="connsiteY61" fmla="*/ 711642 h 959652"/>
              <a:gd name="connsiteX62" fmla="*/ 550710 w 1260001"/>
              <a:gd name="connsiteY62" fmla="*/ 714255 h 959652"/>
              <a:gd name="connsiteX63" fmla="*/ 538500 w 1260001"/>
              <a:gd name="connsiteY63" fmla="*/ 700849 h 959652"/>
              <a:gd name="connsiteX64" fmla="*/ 526291 w 1260001"/>
              <a:gd name="connsiteY64" fmla="*/ 687199 h 959652"/>
              <a:gd name="connsiteX65" fmla="*/ 524973 w 1260001"/>
              <a:gd name="connsiteY65" fmla="*/ 688151 h 959652"/>
              <a:gd name="connsiteX66" fmla="*/ 514204 w 1260001"/>
              <a:gd name="connsiteY66" fmla="*/ 701826 h 959652"/>
              <a:gd name="connsiteX67" fmla="*/ 508588 w 1260001"/>
              <a:gd name="connsiteY67" fmla="*/ 715232 h 959652"/>
              <a:gd name="connsiteX68" fmla="*/ 495475 w 1260001"/>
              <a:gd name="connsiteY68" fmla="*/ 722337 h 959652"/>
              <a:gd name="connsiteX69" fmla="*/ 489419 w 1260001"/>
              <a:gd name="connsiteY69" fmla="*/ 726879 h 959652"/>
              <a:gd name="connsiteX70" fmla="*/ 482093 w 1260001"/>
              <a:gd name="connsiteY70" fmla="*/ 732544 h 959652"/>
              <a:gd name="connsiteX71" fmla="*/ 476013 w 1260001"/>
              <a:gd name="connsiteY71" fmla="*/ 740236 h 959652"/>
              <a:gd name="connsiteX72" fmla="*/ 478968 w 1260001"/>
              <a:gd name="connsiteY72" fmla="*/ 747025 h 959652"/>
              <a:gd name="connsiteX73" fmla="*/ 477405 w 1260001"/>
              <a:gd name="connsiteY73" fmla="*/ 753227 h 959652"/>
              <a:gd name="connsiteX74" fmla="*/ 476013 w 1260001"/>
              <a:gd name="connsiteY74" fmla="*/ 772445 h 959652"/>
              <a:gd name="connsiteX75" fmla="*/ 473864 w 1260001"/>
              <a:gd name="connsiteY75" fmla="*/ 779037 h 959652"/>
              <a:gd name="connsiteX76" fmla="*/ 473864 w 1260001"/>
              <a:gd name="connsiteY76" fmla="*/ 785142 h 959652"/>
              <a:gd name="connsiteX77" fmla="*/ 461142 w 1260001"/>
              <a:gd name="connsiteY77" fmla="*/ 797059 h 959652"/>
              <a:gd name="connsiteX78" fmla="*/ 455257 w 1260001"/>
              <a:gd name="connsiteY78" fmla="*/ 801722 h 959652"/>
              <a:gd name="connsiteX79" fmla="*/ 441607 w 1260001"/>
              <a:gd name="connsiteY79" fmla="*/ 796570 h 959652"/>
              <a:gd name="connsiteX80" fmla="*/ 436553 w 1260001"/>
              <a:gd name="connsiteY80" fmla="*/ 791979 h 959652"/>
              <a:gd name="connsiteX81" fmla="*/ 419704 w 1260001"/>
              <a:gd name="connsiteY81" fmla="*/ 810440 h 959652"/>
              <a:gd name="connsiteX82" fmla="*/ 421584 w 1260001"/>
              <a:gd name="connsiteY82" fmla="*/ 817766 h 959652"/>
              <a:gd name="connsiteX83" fmla="*/ 421730 w 1260001"/>
              <a:gd name="connsiteY83" fmla="*/ 830903 h 959652"/>
              <a:gd name="connsiteX84" fmla="*/ 429715 w 1260001"/>
              <a:gd name="connsiteY84" fmla="*/ 852880 h 959652"/>
              <a:gd name="connsiteX85" fmla="*/ 422683 w 1260001"/>
              <a:gd name="connsiteY85" fmla="*/ 865382 h 959652"/>
              <a:gd name="connsiteX86" fmla="*/ 419093 w 1260001"/>
              <a:gd name="connsiteY86" fmla="*/ 871389 h 959652"/>
              <a:gd name="connsiteX87" fmla="*/ 405565 w 1260001"/>
              <a:gd name="connsiteY87" fmla="*/ 875198 h 959652"/>
              <a:gd name="connsiteX88" fmla="*/ 399143 w 1260001"/>
              <a:gd name="connsiteY88" fmla="*/ 880253 h 959652"/>
              <a:gd name="connsiteX89" fmla="*/ 383735 w 1260001"/>
              <a:gd name="connsiteY89" fmla="*/ 871731 h 959652"/>
              <a:gd name="connsiteX90" fmla="*/ 370574 w 1260001"/>
              <a:gd name="connsiteY90" fmla="*/ 873000 h 959652"/>
              <a:gd name="connsiteX91" fmla="*/ 363077 w 1260001"/>
              <a:gd name="connsiteY91" fmla="*/ 871780 h 959652"/>
              <a:gd name="connsiteX92" fmla="*/ 347571 w 1260001"/>
              <a:gd name="connsiteY92" fmla="*/ 887261 h 959652"/>
              <a:gd name="connsiteX93" fmla="*/ 325961 w 1260001"/>
              <a:gd name="connsiteY93" fmla="*/ 882377 h 959652"/>
              <a:gd name="connsiteX94" fmla="*/ 321419 w 1260001"/>
              <a:gd name="connsiteY94" fmla="*/ 887798 h 959652"/>
              <a:gd name="connsiteX95" fmla="*/ 311969 w 1260001"/>
              <a:gd name="connsiteY95" fmla="*/ 900154 h 959652"/>
              <a:gd name="connsiteX96" fmla="*/ 306108 w 1260001"/>
              <a:gd name="connsiteY96" fmla="*/ 903890 h 959652"/>
              <a:gd name="connsiteX97" fmla="*/ 308550 w 1260001"/>
              <a:gd name="connsiteY97" fmla="*/ 917735 h 959652"/>
              <a:gd name="connsiteX98" fmla="*/ 310723 w 1260001"/>
              <a:gd name="connsiteY98" fmla="*/ 925256 h 959652"/>
              <a:gd name="connsiteX99" fmla="*/ 311236 w 1260001"/>
              <a:gd name="connsiteY99" fmla="*/ 926258 h 959652"/>
              <a:gd name="connsiteX100" fmla="*/ 302665 w 1260001"/>
              <a:gd name="connsiteY100" fmla="*/ 934169 h 959652"/>
              <a:gd name="connsiteX101" fmla="*/ 279590 w 1260001"/>
              <a:gd name="connsiteY101" fmla="*/ 943204 h 959652"/>
              <a:gd name="connsiteX102" fmla="*/ 270188 w 1260001"/>
              <a:gd name="connsiteY102" fmla="*/ 951946 h 959652"/>
              <a:gd name="connsiteX103" fmla="*/ 260641 w 1260001"/>
              <a:gd name="connsiteY103" fmla="*/ 956292 h 959652"/>
              <a:gd name="connsiteX104" fmla="*/ 253095 w 1260001"/>
              <a:gd name="connsiteY104" fmla="*/ 954925 h 959652"/>
              <a:gd name="connsiteX105" fmla="*/ 243108 w 1260001"/>
              <a:gd name="connsiteY105" fmla="*/ 943912 h 959652"/>
              <a:gd name="connsiteX106" fmla="*/ 224794 w 1260001"/>
              <a:gd name="connsiteY106" fmla="*/ 936025 h 959652"/>
              <a:gd name="connsiteX107" fmla="*/ 217151 w 1260001"/>
              <a:gd name="connsiteY107" fmla="*/ 945792 h 959652"/>
              <a:gd name="connsiteX108" fmla="*/ 210729 w 1260001"/>
              <a:gd name="connsiteY108" fmla="*/ 949260 h 959652"/>
              <a:gd name="connsiteX109" fmla="*/ 199252 w 1260001"/>
              <a:gd name="connsiteY109" fmla="*/ 960859 h 959652"/>
              <a:gd name="connsiteX110" fmla="*/ 182330 w 1260001"/>
              <a:gd name="connsiteY110" fmla="*/ 945792 h 959652"/>
              <a:gd name="connsiteX111" fmla="*/ 169706 w 1260001"/>
              <a:gd name="connsiteY111" fmla="*/ 945792 h 959652"/>
              <a:gd name="connsiteX112" fmla="*/ 163967 w 1260001"/>
              <a:gd name="connsiteY112" fmla="*/ 934926 h 959652"/>
              <a:gd name="connsiteX113" fmla="*/ 156935 w 1260001"/>
              <a:gd name="connsiteY113" fmla="*/ 926160 h 959652"/>
              <a:gd name="connsiteX114" fmla="*/ 148510 w 1260001"/>
              <a:gd name="connsiteY114" fmla="*/ 942618 h 959652"/>
              <a:gd name="connsiteX115" fmla="*/ 139524 w 1260001"/>
              <a:gd name="connsiteY115" fmla="*/ 931801 h 959652"/>
              <a:gd name="connsiteX116" fmla="*/ 143285 w 1260001"/>
              <a:gd name="connsiteY116" fmla="*/ 919518 h 959652"/>
              <a:gd name="connsiteX117" fmla="*/ 143724 w 1260001"/>
              <a:gd name="connsiteY117" fmla="*/ 919298 h 959652"/>
              <a:gd name="connsiteX118" fmla="*/ 155519 w 1260001"/>
              <a:gd name="connsiteY118" fmla="*/ 918322 h 959652"/>
              <a:gd name="connsiteX119" fmla="*/ 169755 w 1260001"/>
              <a:gd name="connsiteY119" fmla="*/ 914244 h 959652"/>
              <a:gd name="connsiteX120" fmla="*/ 180255 w 1260001"/>
              <a:gd name="connsiteY120" fmla="*/ 915953 h 959652"/>
              <a:gd name="connsiteX121" fmla="*/ 180059 w 1260001"/>
              <a:gd name="connsiteY121" fmla="*/ 908969 h 959652"/>
              <a:gd name="connsiteX122" fmla="*/ 174443 w 1260001"/>
              <a:gd name="connsiteY122" fmla="*/ 894757 h 959652"/>
              <a:gd name="connsiteX123" fmla="*/ 181427 w 1260001"/>
              <a:gd name="connsiteY123" fmla="*/ 891388 h 959652"/>
              <a:gd name="connsiteX124" fmla="*/ 182916 w 1260001"/>
              <a:gd name="connsiteY124" fmla="*/ 884062 h 959652"/>
              <a:gd name="connsiteX125" fmla="*/ 197567 w 1260001"/>
              <a:gd name="connsiteY125" fmla="*/ 875027 h 959652"/>
              <a:gd name="connsiteX126" fmla="*/ 197226 w 1260001"/>
              <a:gd name="connsiteY126" fmla="*/ 860694 h 959652"/>
              <a:gd name="connsiteX127" fmla="*/ 181891 w 1260001"/>
              <a:gd name="connsiteY127" fmla="*/ 855956 h 959652"/>
              <a:gd name="connsiteX128" fmla="*/ 185212 w 1260001"/>
              <a:gd name="connsiteY128" fmla="*/ 844602 h 959652"/>
              <a:gd name="connsiteX129" fmla="*/ 189705 w 1260001"/>
              <a:gd name="connsiteY129" fmla="*/ 839229 h 959652"/>
              <a:gd name="connsiteX130" fmla="*/ 178496 w 1260001"/>
              <a:gd name="connsiteY130" fmla="*/ 821526 h 959652"/>
              <a:gd name="connsiteX131" fmla="*/ 175639 w 1260001"/>
              <a:gd name="connsiteY131" fmla="*/ 814347 h 959652"/>
              <a:gd name="connsiteX132" fmla="*/ 175639 w 1260001"/>
              <a:gd name="connsiteY132" fmla="*/ 814078 h 959652"/>
              <a:gd name="connsiteX133" fmla="*/ 181793 w 1260001"/>
              <a:gd name="connsiteY133" fmla="*/ 802626 h 959652"/>
              <a:gd name="connsiteX134" fmla="*/ 173637 w 1260001"/>
              <a:gd name="connsiteY134" fmla="*/ 796179 h 959652"/>
              <a:gd name="connsiteX135" fmla="*/ 171537 w 1260001"/>
              <a:gd name="connsiteY135" fmla="*/ 784678 h 959652"/>
              <a:gd name="connsiteX136" fmla="*/ 160475 w 1260001"/>
              <a:gd name="connsiteY136" fmla="*/ 764508 h 959652"/>
              <a:gd name="connsiteX137" fmla="*/ 164285 w 1260001"/>
              <a:gd name="connsiteY137" fmla="*/ 731177 h 959652"/>
              <a:gd name="connsiteX138" fmla="*/ 167777 w 1260001"/>
              <a:gd name="connsiteY138" fmla="*/ 725707 h 959652"/>
              <a:gd name="connsiteX139" fmla="*/ 172197 w 1260001"/>
              <a:gd name="connsiteY139" fmla="*/ 720384 h 959652"/>
              <a:gd name="connsiteX140" fmla="*/ 166678 w 1260001"/>
              <a:gd name="connsiteY140" fmla="*/ 699189 h 959652"/>
              <a:gd name="connsiteX141" fmla="*/ 155665 w 1260001"/>
              <a:gd name="connsiteY141" fmla="*/ 687858 h 959652"/>
              <a:gd name="connsiteX142" fmla="*/ 144262 w 1260001"/>
              <a:gd name="connsiteY142" fmla="*/ 682975 h 959652"/>
              <a:gd name="connsiteX143" fmla="*/ 135398 w 1260001"/>
              <a:gd name="connsiteY143" fmla="*/ 667102 h 959652"/>
              <a:gd name="connsiteX144" fmla="*/ 141527 w 1260001"/>
              <a:gd name="connsiteY144" fmla="*/ 655357 h 959652"/>
              <a:gd name="connsiteX145" fmla="*/ 132516 w 1260001"/>
              <a:gd name="connsiteY145" fmla="*/ 635187 h 959652"/>
              <a:gd name="connsiteX146" fmla="*/ 121796 w 1260001"/>
              <a:gd name="connsiteY146" fmla="*/ 613552 h 959652"/>
              <a:gd name="connsiteX147" fmla="*/ 85974 w 1260001"/>
              <a:gd name="connsiteY147" fmla="*/ 594017 h 959652"/>
              <a:gd name="connsiteX148" fmla="*/ 74595 w 1260001"/>
              <a:gd name="connsiteY148" fmla="*/ 584909 h 959652"/>
              <a:gd name="connsiteX149" fmla="*/ 65316 w 1260001"/>
              <a:gd name="connsiteY149" fmla="*/ 576998 h 959652"/>
              <a:gd name="connsiteX150" fmla="*/ 52374 w 1260001"/>
              <a:gd name="connsiteY150" fmla="*/ 555509 h 959652"/>
              <a:gd name="connsiteX151" fmla="*/ 39335 w 1260001"/>
              <a:gd name="connsiteY151" fmla="*/ 540052 h 959652"/>
              <a:gd name="connsiteX152" fmla="*/ 49566 w 1260001"/>
              <a:gd name="connsiteY152" fmla="*/ 527843 h 959652"/>
              <a:gd name="connsiteX153" fmla="*/ 30397 w 1260001"/>
              <a:gd name="connsiteY153" fmla="*/ 518710 h 959652"/>
              <a:gd name="connsiteX154" fmla="*/ 23633 w 1260001"/>
              <a:gd name="connsiteY154" fmla="*/ 527184 h 959652"/>
              <a:gd name="connsiteX155" fmla="*/ 2853 w 1260001"/>
              <a:gd name="connsiteY155" fmla="*/ 514559 h 959652"/>
              <a:gd name="connsiteX156" fmla="*/ 118 w 1260001"/>
              <a:gd name="connsiteY156" fmla="*/ 502179 h 959652"/>
              <a:gd name="connsiteX157" fmla="*/ 8958 w 1260001"/>
              <a:gd name="connsiteY157" fmla="*/ 486478 h 959652"/>
              <a:gd name="connsiteX158" fmla="*/ 15966 w 1260001"/>
              <a:gd name="connsiteY158" fmla="*/ 487308 h 959652"/>
              <a:gd name="connsiteX159" fmla="*/ 21021 w 1260001"/>
              <a:gd name="connsiteY159" fmla="*/ 486233 h 959652"/>
              <a:gd name="connsiteX160" fmla="*/ 25514 w 1260001"/>
              <a:gd name="connsiteY160" fmla="*/ 474781 h 959652"/>
              <a:gd name="connsiteX161" fmla="*/ 34890 w 1260001"/>
              <a:gd name="connsiteY161" fmla="*/ 467138 h 959652"/>
              <a:gd name="connsiteX162" fmla="*/ 51666 w 1260001"/>
              <a:gd name="connsiteY162" fmla="*/ 465160 h 959652"/>
              <a:gd name="connsiteX163" fmla="*/ 75230 w 1260001"/>
              <a:gd name="connsiteY163" fmla="*/ 476857 h 959652"/>
              <a:gd name="connsiteX164" fmla="*/ 80871 w 1260001"/>
              <a:gd name="connsiteY164" fmla="*/ 462743 h 959652"/>
              <a:gd name="connsiteX165" fmla="*/ 88929 w 1260001"/>
              <a:gd name="connsiteY165" fmla="*/ 455051 h 959652"/>
              <a:gd name="connsiteX166" fmla="*/ 97573 w 1260001"/>
              <a:gd name="connsiteY166" fmla="*/ 439887 h 959652"/>
              <a:gd name="connsiteX167" fmla="*/ 102823 w 1260001"/>
              <a:gd name="connsiteY167" fmla="*/ 446040 h 959652"/>
              <a:gd name="connsiteX168" fmla="*/ 116522 w 1260001"/>
              <a:gd name="connsiteY168" fmla="*/ 440717 h 959652"/>
              <a:gd name="connsiteX169" fmla="*/ 133346 w 1260001"/>
              <a:gd name="connsiteY169" fmla="*/ 433147 h 959652"/>
              <a:gd name="connsiteX170" fmla="*/ 141527 w 1260001"/>
              <a:gd name="connsiteY170" fmla="*/ 457566 h 959652"/>
              <a:gd name="connsiteX171" fmla="*/ 147973 w 1260001"/>
              <a:gd name="connsiteY171" fmla="*/ 471192 h 959652"/>
              <a:gd name="connsiteX172" fmla="*/ 154151 w 1260001"/>
              <a:gd name="connsiteY172" fmla="*/ 492827 h 959652"/>
              <a:gd name="connsiteX173" fmla="*/ 166702 w 1260001"/>
              <a:gd name="connsiteY173" fmla="*/ 497271 h 959652"/>
              <a:gd name="connsiteX174" fmla="*/ 178912 w 1260001"/>
              <a:gd name="connsiteY174" fmla="*/ 503058 h 959652"/>
              <a:gd name="connsiteX175" fmla="*/ 190901 w 1260001"/>
              <a:gd name="connsiteY175" fmla="*/ 496587 h 959652"/>
              <a:gd name="connsiteX176" fmla="*/ 181329 w 1260001"/>
              <a:gd name="connsiteY176" fmla="*/ 485672 h 959652"/>
              <a:gd name="connsiteX177" fmla="*/ 191219 w 1260001"/>
              <a:gd name="connsiteY177" fmla="*/ 477833 h 959652"/>
              <a:gd name="connsiteX178" fmla="*/ 204991 w 1260001"/>
              <a:gd name="connsiteY178" fmla="*/ 475953 h 959652"/>
              <a:gd name="connsiteX179" fmla="*/ 218323 w 1260001"/>
              <a:gd name="connsiteY179" fmla="*/ 471875 h 959652"/>
              <a:gd name="connsiteX180" fmla="*/ 223012 w 1260001"/>
              <a:gd name="connsiteY180" fmla="*/ 485672 h 959652"/>
              <a:gd name="connsiteX181" fmla="*/ 235221 w 1260001"/>
              <a:gd name="connsiteY181" fmla="*/ 502521 h 959652"/>
              <a:gd name="connsiteX182" fmla="*/ 241496 w 1260001"/>
              <a:gd name="connsiteY182" fmla="*/ 507844 h 959652"/>
              <a:gd name="connsiteX183" fmla="*/ 256026 w 1260001"/>
              <a:gd name="connsiteY183" fmla="*/ 514242 h 959652"/>
              <a:gd name="connsiteX184" fmla="*/ 257466 w 1260001"/>
              <a:gd name="connsiteY184" fmla="*/ 528893 h 959652"/>
              <a:gd name="connsiteX185" fmla="*/ 251850 w 1260001"/>
              <a:gd name="connsiteY185" fmla="*/ 540565 h 959652"/>
              <a:gd name="connsiteX186" fmla="*/ 261618 w 1260001"/>
              <a:gd name="connsiteY186" fmla="*/ 550577 h 959652"/>
              <a:gd name="connsiteX187" fmla="*/ 270506 w 1260001"/>
              <a:gd name="connsiteY187" fmla="*/ 563079 h 959652"/>
              <a:gd name="connsiteX188" fmla="*/ 284400 w 1260001"/>
              <a:gd name="connsiteY188" fmla="*/ 564764 h 959652"/>
              <a:gd name="connsiteX189" fmla="*/ 292849 w 1260001"/>
              <a:gd name="connsiteY189" fmla="*/ 575362 h 959652"/>
              <a:gd name="connsiteX190" fmla="*/ 306841 w 1260001"/>
              <a:gd name="connsiteY190" fmla="*/ 576973 h 959652"/>
              <a:gd name="connsiteX191" fmla="*/ 327646 w 1260001"/>
              <a:gd name="connsiteY191" fmla="*/ 553873 h 959652"/>
              <a:gd name="connsiteX192" fmla="*/ 339635 w 1260001"/>
              <a:gd name="connsiteY192" fmla="*/ 547475 h 959652"/>
              <a:gd name="connsiteX193" fmla="*/ 344250 w 1260001"/>
              <a:gd name="connsiteY193" fmla="*/ 533752 h 959652"/>
              <a:gd name="connsiteX194" fmla="*/ 363614 w 1260001"/>
              <a:gd name="connsiteY194" fmla="*/ 522007 h 959652"/>
              <a:gd name="connsiteX195" fmla="*/ 369401 w 1260001"/>
              <a:gd name="connsiteY195" fmla="*/ 514486 h 959652"/>
              <a:gd name="connsiteX196" fmla="*/ 396067 w 1260001"/>
              <a:gd name="connsiteY196" fmla="*/ 498199 h 959652"/>
              <a:gd name="connsiteX197" fmla="*/ 409863 w 1260001"/>
              <a:gd name="connsiteY197" fmla="*/ 492240 h 959652"/>
              <a:gd name="connsiteX198" fmla="*/ 413233 w 1260001"/>
              <a:gd name="connsiteY198" fmla="*/ 480910 h 959652"/>
              <a:gd name="connsiteX199" fmla="*/ 415675 w 1260001"/>
              <a:gd name="connsiteY199" fmla="*/ 466918 h 959652"/>
              <a:gd name="connsiteX200" fmla="*/ 417213 w 1260001"/>
              <a:gd name="connsiteY200" fmla="*/ 453024 h 959652"/>
              <a:gd name="connsiteX201" fmla="*/ 429227 w 1260001"/>
              <a:gd name="connsiteY201" fmla="*/ 449019 h 959652"/>
              <a:gd name="connsiteX202" fmla="*/ 439263 w 1260001"/>
              <a:gd name="connsiteY202" fmla="*/ 437054 h 959652"/>
              <a:gd name="connsiteX203" fmla="*/ 458798 w 1260001"/>
              <a:gd name="connsiteY203" fmla="*/ 434930 h 959652"/>
              <a:gd name="connsiteX204" fmla="*/ 467271 w 1260001"/>
              <a:gd name="connsiteY204" fmla="*/ 442256 h 959652"/>
              <a:gd name="connsiteX205" fmla="*/ 470104 w 1260001"/>
              <a:gd name="connsiteY205" fmla="*/ 439814 h 959652"/>
              <a:gd name="connsiteX206" fmla="*/ 473864 w 1260001"/>
              <a:gd name="connsiteY206" fmla="*/ 435418 h 959652"/>
              <a:gd name="connsiteX207" fmla="*/ 486074 w 1260001"/>
              <a:gd name="connsiteY207" fmla="*/ 433147 h 959652"/>
              <a:gd name="connsiteX208" fmla="*/ 499748 w 1260001"/>
              <a:gd name="connsiteY208" fmla="*/ 423917 h 959652"/>
              <a:gd name="connsiteX209" fmla="*/ 509198 w 1260001"/>
              <a:gd name="connsiteY209" fmla="*/ 412050 h 959652"/>
              <a:gd name="connsiteX210" fmla="*/ 525119 w 1260001"/>
              <a:gd name="connsiteY210" fmla="*/ 407483 h 959652"/>
              <a:gd name="connsiteX211" fmla="*/ 525119 w 1260001"/>
              <a:gd name="connsiteY211" fmla="*/ 390634 h 959652"/>
              <a:gd name="connsiteX212" fmla="*/ 531273 w 1260001"/>
              <a:gd name="connsiteY212" fmla="*/ 388754 h 959652"/>
              <a:gd name="connsiteX213" fmla="*/ 545142 w 1260001"/>
              <a:gd name="connsiteY213" fmla="*/ 388901 h 959652"/>
              <a:gd name="connsiteX214" fmla="*/ 549342 w 1260001"/>
              <a:gd name="connsiteY214" fmla="*/ 374445 h 959652"/>
              <a:gd name="connsiteX215" fmla="*/ 553274 w 1260001"/>
              <a:gd name="connsiteY215" fmla="*/ 341846 h 959652"/>
              <a:gd name="connsiteX216" fmla="*/ 555471 w 1260001"/>
              <a:gd name="connsiteY216" fmla="*/ 328074 h 959652"/>
              <a:gd name="connsiteX217" fmla="*/ 561039 w 1260001"/>
              <a:gd name="connsiteY217" fmla="*/ 318306 h 959652"/>
              <a:gd name="connsiteX218" fmla="*/ 565337 w 1260001"/>
              <a:gd name="connsiteY218" fmla="*/ 304852 h 959652"/>
              <a:gd name="connsiteX219" fmla="*/ 572027 w 1260001"/>
              <a:gd name="connsiteY219" fmla="*/ 296965 h 959652"/>
              <a:gd name="connsiteX220" fmla="*/ 568877 w 1260001"/>
              <a:gd name="connsiteY220" fmla="*/ 288052 h 959652"/>
              <a:gd name="connsiteX221" fmla="*/ 580623 w 1260001"/>
              <a:gd name="connsiteY221" fmla="*/ 273767 h 959652"/>
              <a:gd name="connsiteX222" fmla="*/ 577009 w 1260001"/>
              <a:gd name="connsiteY222" fmla="*/ 269640 h 959652"/>
              <a:gd name="connsiteX223" fmla="*/ 569317 w 1260001"/>
              <a:gd name="connsiteY223" fmla="*/ 264878 h 959652"/>
              <a:gd name="connsiteX224" fmla="*/ 562968 w 1260001"/>
              <a:gd name="connsiteY224" fmla="*/ 250447 h 959652"/>
              <a:gd name="connsiteX225" fmla="*/ 564702 w 1260001"/>
              <a:gd name="connsiteY225" fmla="*/ 234624 h 959652"/>
              <a:gd name="connsiteX226" fmla="*/ 571173 w 1260001"/>
              <a:gd name="connsiteY226" fmla="*/ 231132 h 959652"/>
              <a:gd name="connsiteX227" fmla="*/ 577986 w 1260001"/>
              <a:gd name="connsiteY227" fmla="*/ 225125 h 959652"/>
              <a:gd name="connsiteX228" fmla="*/ 593149 w 1260001"/>
              <a:gd name="connsiteY228" fmla="*/ 224319 h 959652"/>
              <a:gd name="connsiteX229" fmla="*/ 599620 w 1260001"/>
              <a:gd name="connsiteY229" fmla="*/ 230424 h 959652"/>
              <a:gd name="connsiteX230" fmla="*/ 607703 w 1260001"/>
              <a:gd name="connsiteY230" fmla="*/ 232866 h 959652"/>
              <a:gd name="connsiteX231" fmla="*/ 614833 w 1260001"/>
              <a:gd name="connsiteY231" fmla="*/ 231278 h 959652"/>
              <a:gd name="connsiteX232" fmla="*/ 615712 w 1260001"/>
              <a:gd name="connsiteY232" fmla="*/ 223831 h 959652"/>
              <a:gd name="connsiteX233" fmla="*/ 623038 w 1260001"/>
              <a:gd name="connsiteY233" fmla="*/ 218532 h 959652"/>
              <a:gd name="connsiteX234" fmla="*/ 629509 w 1260001"/>
              <a:gd name="connsiteY234" fmla="*/ 222341 h 959652"/>
              <a:gd name="connsiteX235" fmla="*/ 642817 w 1260001"/>
              <a:gd name="connsiteY235" fmla="*/ 227225 h 959652"/>
              <a:gd name="connsiteX236" fmla="*/ 650143 w 1260001"/>
              <a:gd name="connsiteY236" fmla="*/ 228617 h 959652"/>
              <a:gd name="connsiteX237" fmla="*/ 662352 w 1260001"/>
              <a:gd name="connsiteY237" fmla="*/ 231962 h 959652"/>
              <a:gd name="connsiteX238" fmla="*/ 670288 w 1260001"/>
              <a:gd name="connsiteY238" fmla="*/ 227493 h 959652"/>
              <a:gd name="connsiteX239" fmla="*/ 681496 w 1260001"/>
              <a:gd name="connsiteY239" fmla="*/ 229520 h 959652"/>
              <a:gd name="connsiteX240" fmla="*/ 689481 w 1260001"/>
              <a:gd name="connsiteY240" fmla="*/ 222536 h 959652"/>
              <a:gd name="connsiteX241" fmla="*/ 698369 w 1260001"/>
              <a:gd name="connsiteY241" fmla="*/ 213746 h 959652"/>
              <a:gd name="connsiteX242" fmla="*/ 699786 w 1260001"/>
              <a:gd name="connsiteY242" fmla="*/ 196995 h 959652"/>
              <a:gd name="connsiteX243" fmla="*/ 692094 w 1260001"/>
              <a:gd name="connsiteY243" fmla="*/ 183711 h 959652"/>
              <a:gd name="connsiteX244" fmla="*/ 691508 w 1260001"/>
              <a:gd name="connsiteY244" fmla="*/ 173650 h 959652"/>
              <a:gd name="connsiteX245" fmla="*/ 694585 w 1260001"/>
              <a:gd name="connsiteY245" fmla="*/ 169841 h 959652"/>
              <a:gd name="connsiteX246" fmla="*/ 698467 w 1260001"/>
              <a:gd name="connsiteY246" fmla="*/ 146790 h 959652"/>
              <a:gd name="connsiteX247" fmla="*/ 707697 w 1260001"/>
              <a:gd name="connsiteY247" fmla="*/ 143347 h 959652"/>
              <a:gd name="connsiteX248" fmla="*/ 714510 w 1260001"/>
              <a:gd name="connsiteY248" fmla="*/ 145960 h 959652"/>
              <a:gd name="connsiteX249" fmla="*/ 721836 w 1260001"/>
              <a:gd name="connsiteY249" fmla="*/ 143518 h 959652"/>
              <a:gd name="connsiteX250" fmla="*/ 733630 w 1260001"/>
              <a:gd name="connsiteY250" fmla="*/ 136803 h 959652"/>
              <a:gd name="connsiteX251" fmla="*/ 741664 w 1260001"/>
              <a:gd name="connsiteY251" fmla="*/ 132187 h 959652"/>
              <a:gd name="connsiteX252" fmla="*/ 745155 w 1260001"/>
              <a:gd name="connsiteY252" fmla="*/ 130258 h 959652"/>
              <a:gd name="connsiteX253" fmla="*/ 748306 w 1260001"/>
              <a:gd name="connsiteY253" fmla="*/ 127963 h 959652"/>
              <a:gd name="connsiteX254" fmla="*/ 779390 w 1260001"/>
              <a:gd name="connsiteY254" fmla="*/ 134996 h 959652"/>
              <a:gd name="connsiteX255" fmla="*/ 799072 w 1260001"/>
              <a:gd name="connsiteY255" fmla="*/ 131186 h 959652"/>
              <a:gd name="connsiteX256" fmla="*/ 825249 w 1260001"/>
              <a:gd name="connsiteY256" fmla="*/ 130210 h 959652"/>
              <a:gd name="connsiteX257" fmla="*/ 829302 w 1260001"/>
              <a:gd name="connsiteY257" fmla="*/ 127475 h 959652"/>
              <a:gd name="connsiteX258" fmla="*/ 849179 w 1260001"/>
              <a:gd name="connsiteY258" fmla="*/ 108135 h 959652"/>
              <a:gd name="connsiteX259" fmla="*/ 857188 w 1260001"/>
              <a:gd name="connsiteY259" fmla="*/ 110577 h 959652"/>
              <a:gd name="connsiteX260" fmla="*/ 878286 w 1260001"/>
              <a:gd name="connsiteY260" fmla="*/ 103886 h 959652"/>
              <a:gd name="connsiteX261" fmla="*/ 888053 w 1260001"/>
              <a:gd name="connsiteY261" fmla="*/ 101005 h 959652"/>
              <a:gd name="connsiteX262" fmla="*/ 894915 w 1260001"/>
              <a:gd name="connsiteY262" fmla="*/ 93679 h 959652"/>
              <a:gd name="connsiteX263" fmla="*/ 901581 w 1260001"/>
              <a:gd name="connsiteY263" fmla="*/ 91091 h 959652"/>
              <a:gd name="connsiteX264" fmla="*/ 916232 w 1260001"/>
              <a:gd name="connsiteY264" fmla="*/ 75268 h 959652"/>
              <a:gd name="connsiteX265" fmla="*/ 923558 w 1260001"/>
              <a:gd name="connsiteY265" fmla="*/ 67429 h 959652"/>
              <a:gd name="connsiteX266" fmla="*/ 939577 w 1260001"/>
              <a:gd name="connsiteY266" fmla="*/ 74193 h 959652"/>
              <a:gd name="connsiteX267" fmla="*/ 942385 w 1260001"/>
              <a:gd name="connsiteY267" fmla="*/ 69627 h 959652"/>
              <a:gd name="connsiteX268" fmla="*/ 950077 w 1260001"/>
              <a:gd name="connsiteY268" fmla="*/ 63547 h 959652"/>
              <a:gd name="connsiteX269" fmla="*/ 951176 w 1260001"/>
              <a:gd name="connsiteY269" fmla="*/ 56026 h 959652"/>
              <a:gd name="connsiteX270" fmla="*/ 962579 w 1260001"/>
              <a:gd name="connsiteY270" fmla="*/ 35368 h 959652"/>
              <a:gd name="connsiteX271" fmla="*/ 963873 w 1260001"/>
              <a:gd name="connsiteY271" fmla="*/ 24648 h 959652"/>
              <a:gd name="connsiteX272" fmla="*/ 965778 w 1260001"/>
              <a:gd name="connsiteY272" fmla="*/ 23695 h 959652"/>
              <a:gd name="connsiteX273" fmla="*/ 967976 w 1260001"/>
              <a:gd name="connsiteY273" fmla="*/ 21937 h 959652"/>
              <a:gd name="connsiteX274" fmla="*/ 998792 w 1260001"/>
              <a:gd name="connsiteY274" fmla="*/ 376 h 959652"/>
              <a:gd name="connsiteX275" fmla="*/ 1013126 w 1260001"/>
              <a:gd name="connsiteY275" fmla="*/ 1377 h 959652"/>
              <a:gd name="connsiteX276" fmla="*/ 1022112 w 1260001"/>
              <a:gd name="connsiteY276" fmla="*/ 7188 h 959652"/>
              <a:gd name="connsiteX277" fmla="*/ 1012735 w 1260001"/>
              <a:gd name="connsiteY277" fmla="*/ 22230 h 959652"/>
              <a:gd name="connsiteX278" fmla="*/ 1019743 w 1260001"/>
              <a:gd name="connsiteY278" fmla="*/ 38176 h 959652"/>
              <a:gd name="connsiteX279" fmla="*/ 1042990 w 1260001"/>
              <a:gd name="connsiteY279" fmla="*/ 46478 h 959652"/>
              <a:gd name="connsiteX280" fmla="*/ 1041622 w 1260001"/>
              <a:gd name="connsiteY280" fmla="*/ 54365 h 959652"/>
              <a:gd name="connsiteX281" fmla="*/ 1046188 w 1260001"/>
              <a:gd name="connsiteY281" fmla="*/ 64133 h 959652"/>
              <a:gd name="connsiteX282" fmla="*/ 1062818 w 1260001"/>
              <a:gd name="connsiteY282" fmla="*/ 101811 h 959652"/>
              <a:gd name="connsiteX283" fmla="*/ 1076053 w 1260001"/>
              <a:gd name="connsiteY283" fmla="*/ 101493 h 959652"/>
              <a:gd name="connsiteX284" fmla="*/ 1101301 w 1260001"/>
              <a:gd name="connsiteY284" fmla="*/ 100516 h 959652"/>
              <a:gd name="connsiteX285" fmla="*/ 1112339 w 1260001"/>
              <a:gd name="connsiteY285" fmla="*/ 104668 h 959652"/>
              <a:gd name="connsiteX286" fmla="*/ 1135414 w 1260001"/>
              <a:gd name="connsiteY286" fmla="*/ 126913 h 959652"/>
              <a:gd name="connsiteX287" fmla="*/ 1139980 w 1260001"/>
              <a:gd name="connsiteY287" fmla="*/ 137730 h 959652"/>
              <a:gd name="connsiteX288" fmla="*/ 1147648 w 1260001"/>
              <a:gd name="connsiteY288" fmla="*/ 165885 h 959652"/>
              <a:gd name="connsiteX289" fmla="*/ 1163691 w 1260001"/>
              <a:gd name="connsiteY289" fmla="*/ 190719 h 959652"/>
              <a:gd name="connsiteX290" fmla="*/ 1197877 w 1260001"/>
              <a:gd name="connsiteY290" fmla="*/ 178143 h 959652"/>
              <a:gd name="connsiteX291" fmla="*/ 1210355 w 1260001"/>
              <a:gd name="connsiteY291" fmla="*/ 181245 h 959652"/>
              <a:gd name="connsiteX292" fmla="*/ 1232649 w 1260001"/>
              <a:gd name="connsiteY292" fmla="*/ 179169 h 959652"/>
              <a:gd name="connsiteX293" fmla="*/ 1245982 w 1260001"/>
              <a:gd name="connsiteY293" fmla="*/ 193503 h 959652"/>
              <a:gd name="connsiteX294" fmla="*/ 1258045 w 1260001"/>
              <a:gd name="connsiteY294" fmla="*/ 220363 h 959652"/>
              <a:gd name="connsiteX295" fmla="*/ 1254406 w 1260001"/>
              <a:gd name="connsiteY295" fmla="*/ 233793 h 959652"/>
              <a:gd name="connsiteX296" fmla="*/ 1258386 w 1260001"/>
              <a:gd name="connsiteY296" fmla="*/ 242291 h 959652"/>
              <a:gd name="connsiteX297" fmla="*/ 1252868 w 1260001"/>
              <a:gd name="connsiteY297" fmla="*/ 245930 h 959652"/>
              <a:gd name="connsiteX298" fmla="*/ 1245884 w 1260001"/>
              <a:gd name="connsiteY298" fmla="*/ 247273 h 959652"/>
              <a:gd name="connsiteX299" fmla="*/ 1248106 w 1260001"/>
              <a:gd name="connsiteY299" fmla="*/ 257382 h 959652"/>
              <a:gd name="connsiteX300" fmla="*/ 1253381 w 1260001"/>
              <a:gd name="connsiteY300" fmla="*/ 285121 h 9596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Lst>
            <a:rect l="l" t="t" r="r" b="b"/>
            <a:pathLst>
              <a:path w="1260001" h="959652">
                <a:moveTo>
                  <a:pt x="1253381" y="285121"/>
                </a:moveTo>
                <a:cubicBezTo>
                  <a:pt x="1246885" y="293985"/>
                  <a:pt x="1239193" y="303582"/>
                  <a:pt x="1228278" y="304974"/>
                </a:cubicBezTo>
                <a:cubicBezTo>
                  <a:pt x="1223077" y="305609"/>
                  <a:pt x="1216655" y="304730"/>
                  <a:pt x="1213627" y="309027"/>
                </a:cubicBezTo>
                <a:cubicBezTo>
                  <a:pt x="1208304" y="316695"/>
                  <a:pt x="1222223" y="327463"/>
                  <a:pt x="1217266" y="335351"/>
                </a:cubicBezTo>
                <a:cubicBezTo>
                  <a:pt x="1213456" y="341382"/>
                  <a:pt x="1204055" y="337793"/>
                  <a:pt x="1197193" y="339795"/>
                </a:cubicBezTo>
                <a:cubicBezTo>
                  <a:pt x="1182029" y="344190"/>
                  <a:pt x="1185863" y="370440"/>
                  <a:pt x="1169942" y="371930"/>
                </a:cubicBezTo>
                <a:cubicBezTo>
                  <a:pt x="1154974" y="373346"/>
                  <a:pt x="1152849" y="370050"/>
                  <a:pt x="1145987" y="371148"/>
                </a:cubicBezTo>
                <a:cubicBezTo>
                  <a:pt x="1138515" y="372345"/>
                  <a:pt x="1134853" y="378474"/>
                  <a:pt x="1127625" y="376032"/>
                </a:cubicBezTo>
                <a:cubicBezTo>
                  <a:pt x="1125354" y="375251"/>
                  <a:pt x="1122961" y="375422"/>
                  <a:pt x="1120958" y="374811"/>
                </a:cubicBezTo>
                <a:cubicBezTo>
                  <a:pt x="1116343" y="373395"/>
                  <a:pt x="1110580" y="361479"/>
                  <a:pt x="1101423" y="358841"/>
                </a:cubicBezTo>
                <a:cubicBezTo>
                  <a:pt x="1093976" y="356959"/>
                  <a:pt x="1086308" y="360976"/>
                  <a:pt x="1083598" y="368169"/>
                </a:cubicBezTo>
                <a:cubicBezTo>
                  <a:pt x="1081156" y="375080"/>
                  <a:pt x="1084013" y="383724"/>
                  <a:pt x="1079202" y="389218"/>
                </a:cubicBezTo>
                <a:cubicBezTo>
                  <a:pt x="1074392" y="394712"/>
                  <a:pt x="1064551" y="392612"/>
                  <a:pt x="1057616" y="388779"/>
                </a:cubicBezTo>
                <a:cubicBezTo>
                  <a:pt x="1042208" y="380061"/>
                  <a:pt x="1035151" y="374640"/>
                  <a:pt x="1030756" y="391562"/>
                </a:cubicBezTo>
                <a:cubicBezTo>
                  <a:pt x="1030390" y="393855"/>
                  <a:pt x="1029633" y="396068"/>
                  <a:pt x="1028509" y="398107"/>
                </a:cubicBezTo>
                <a:cubicBezTo>
                  <a:pt x="1026825" y="400548"/>
                  <a:pt x="1023626" y="401452"/>
                  <a:pt x="1021452" y="403186"/>
                </a:cubicBezTo>
                <a:cubicBezTo>
                  <a:pt x="1002528" y="418179"/>
                  <a:pt x="1007827" y="444697"/>
                  <a:pt x="991686" y="462108"/>
                </a:cubicBezTo>
                <a:cubicBezTo>
                  <a:pt x="987999" y="466064"/>
                  <a:pt x="984361" y="471509"/>
                  <a:pt x="980454" y="475904"/>
                </a:cubicBezTo>
                <a:lnTo>
                  <a:pt x="979159" y="477247"/>
                </a:lnTo>
                <a:cubicBezTo>
                  <a:pt x="978744" y="477694"/>
                  <a:pt x="978305" y="478119"/>
                  <a:pt x="977841" y="478517"/>
                </a:cubicBezTo>
                <a:cubicBezTo>
                  <a:pt x="975521" y="480754"/>
                  <a:pt x="972639" y="482353"/>
                  <a:pt x="969514" y="483157"/>
                </a:cubicBezTo>
                <a:cubicBezTo>
                  <a:pt x="963995" y="484666"/>
                  <a:pt x="958965" y="487547"/>
                  <a:pt x="954863" y="491532"/>
                </a:cubicBezTo>
                <a:cubicBezTo>
                  <a:pt x="953618" y="492607"/>
                  <a:pt x="941237" y="503497"/>
                  <a:pt x="940212" y="504816"/>
                </a:cubicBezTo>
                <a:cubicBezTo>
                  <a:pt x="938063" y="507820"/>
                  <a:pt x="926537" y="510286"/>
                  <a:pt x="923680" y="517611"/>
                </a:cubicBezTo>
                <a:cubicBezTo>
                  <a:pt x="921507" y="523252"/>
                  <a:pt x="922801" y="530578"/>
                  <a:pt x="924095" y="536194"/>
                </a:cubicBezTo>
                <a:cubicBezTo>
                  <a:pt x="926146" y="545034"/>
                  <a:pt x="923216" y="553287"/>
                  <a:pt x="925707" y="562175"/>
                </a:cubicBezTo>
                <a:cubicBezTo>
                  <a:pt x="927783" y="569501"/>
                  <a:pt x="931641" y="578072"/>
                  <a:pt x="929492" y="585520"/>
                </a:cubicBezTo>
                <a:cubicBezTo>
                  <a:pt x="927294" y="592723"/>
                  <a:pt x="921507" y="598269"/>
                  <a:pt x="914230" y="600171"/>
                </a:cubicBezTo>
                <a:cubicBezTo>
                  <a:pt x="907246" y="601709"/>
                  <a:pt x="886368" y="595287"/>
                  <a:pt x="887150" y="614480"/>
                </a:cubicBezTo>
                <a:cubicBezTo>
                  <a:pt x="887150" y="618021"/>
                  <a:pt x="890373" y="621342"/>
                  <a:pt x="889592" y="624809"/>
                </a:cubicBezTo>
                <a:cubicBezTo>
                  <a:pt x="888078" y="632404"/>
                  <a:pt x="880654" y="636433"/>
                  <a:pt x="875087" y="640437"/>
                </a:cubicBezTo>
                <a:cubicBezTo>
                  <a:pt x="860631" y="650766"/>
                  <a:pt x="868006" y="662805"/>
                  <a:pt x="866028" y="669056"/>
                </a:cubicBezTo>
                <a:cubicBezTo>
                  <a:pt x="864514" y="673940"/>
                  <a:pt x="857896" y="683048"/>
                  <a:pt x="864099" y="691033"/>
                </a:cubicBezTo>
                <a:cubicBezTo>
                  <a:pt x="862389" y="695623"/>
                  <a:pt x="864856" y="696698"/>
                  <a:pt x="864099" y="702045"/>
                </a:cubicBezTo>
                <a:cubicBezTo>
                  <a:pt x="862023" y="716868"/>
                  <a:pt x="846664" y="709371"/>
                  <a:pt x="844368" y="729297"/>
                </a:cubicBezTo>
                <a:cubicBezTo>
                  <a:pt x="843770" y="735138"/>
                  <a:pt x="842115" y="740822"/>
                  <a:pt x="839485" y="746072"/>
                </a:cubicBezTo>
                <a:cubicBezTo>
                  <a:pt x="834259" y="756939"/>
                  <a:pt x="825542" y="754106"/>
                  <a:pt x="810182" y="765778"/>
                </a:cubicBezTo>
                <a:cubicBezTo>
                  <a:pt x="799853" y="773592"/>
                  <a:pt x="803443" y="776058"/>
                  <a:pt x="799169" y="782871"/>
                </a:cubicBezTo>
                <a:cubicBezTo>
                  <a:pt x="795165" y="789342"/>
                  <a:pt x="787546" y="785753"/>
                  <a:pt x="788279" y="797962"/>
                </a:cubicBezTo>
                <a:cubicBezTo>
                  <a:pt x="788420" y="799950"/>
                  <a:pt x="788706" y="801925"/>
                  <a:pt x="789133" y="803871"/>
                </a:cubicBezTo>
                <a:lnTo>
                  <a:pt x="789597" y="805703"/>
                </a:lnTo>
                <a:cubicBezTo>
                  <a:pt x="771357" y="805165"/>
                  <a:pt x="776607" y="814591"/>
                  <a:pt x="771967" y="820354"/>
                </a:cubicBezTo>
                <a:cubicBezTo>
                  <a:pt x="768719" y="824456"/>
                  <a:pt x="762712" y="822576"/>
                  <a:pt x="758488" y="824334"/>
                </a:cubicBezTo>
                <a:cubicBezTo>
                  <a:pt x="744936" y="829975"/>
                  <a:pt x="755607" y="836373"/>
                  <a:pt x="745937" y="845578"/>
                </a:cubicBezTo>
                <a:cubicBezTo>
                  <a:pt x="742982" y="848386"/>
                  <a:pt x="737610" y="847507"/>
                  <a:pt x="733361" y="847263"/>
                </a:cubicBezTo>
                <a:cubicBezTo>
                  <a:pt x="728478" y="846995"/>
                  <a:pt x="725791" y="852001"/>
                  <a:pt x="720664" y="851756"/>
                </a:cubicBezTo>
                <a:cubicBezTo>
                  <a:pt x="715118" y="851344"/>
                  <a:pt x="709836" y="849219"/>
                  <a:pt x="705548" y="845676"/>
                </a:cubicBezTo>
                <a:cubicBezTo>
                  <a:pt x="701690" y="842209"/>
                  <a:pt x="700665" y="836885"/>
                  <a:pt x="694926" y="835469"/>
                </a:cubicBezTo>
                <a:cubicBezTo>
                  <a:pt x="685916" y="833271"/>
                  <a:pt x="676100" y="838326"/>
                  <a:pt x="667455" y="834102"/>
                </a:cubicBezTo>
                <a:cubicBezTo>
                  <a:pt x="664745" y="832783"/>
                  <a:pt x="662913" y="830414"/>
                  <a:pt x="660130" y="829218"/>
                </a:cubicBezTo>
                <a:cubicBezTo>
                  <a:pt x="657996" y="828593"/>
                  <a:pt x="655786" y="828273"/>
                  <a:pt x="653561" y="828266"/>
                </a:cubicBezTo>
                <a:cubicBezTo>
                  <a:pt x="648262" y="827582"/>
                  <a:pt x="646773" y="822845"/>
                  <a:pt x="642060" y="821111"/>
                </a:cubicBezTo>
                <a:cubicBezTo>
                  <a:pt x="635394" y="818669"/>
                  <a:pt x="622110" y="822796"/>
                  <a:pt x="623673" y="807778"/>
                </a:cubicBezTo>
                <a:cubicBezTo>
                  <a:pt x="624186" y="802894"/>
                  <a:pt x="625651" y="799574"/>
                  <a:pt x="624039" y="794470"/>
                </a:cubicBezTo>
                <a:cubicBezTo>
                  <a:pt x="622427" y="789367"/>
                  <a:pt x="620889" y="785997"/>
                  <a:pt x="625870" y="782383"/>
                </a:cubicBezTo>
                <a:cubicBezTo>
                  <a:pt x="632390" y="777646"/>
                  <a:pt x="645405" y="779941"/>
                  <a:pt x="646675" y="770540"/>
                </a:cubicBezTo>
                <a:cubicBezTo>
                  <a:pt x="646673" y="768022"/>
                  <a:pt x="646367" y="765514"/>
                  <a:pt x="645772" y="763068"/>
                </a:cubicBezTo>
                <a:cubicBezTo>
                  <a:pt x="645332" y="757329"/>
                  <a:pt x="650802" y="757647"/>
                  <a:pt x="647969" y="747806"/>
                </a:cubicBezTo>
                <a:cubicBezTo>
                  <a:pt x="642353" y="728271"/>
                  <a:pt x="630876" y="741555"/>
                  <a:pt x="619497" y="735255"/>
                </a:cubicBezTo>
                <a:cubicBezTo>
                  <a:pt x="616787" y="733765"/>
                  <a:pt x="614760" y="731201"/>
                  <a:pt x="612025" y="729663"/>
                </a:cubicBezTo>
                <a:cubicBezTo>
                  <a:pt x="599816" y="722704"/>
                  <a:pt x="592954" y="725170"/>
                  <a:pt x="583064" y="725170"/>
                </a:cubicBezTo>
                <a:cubicBezTo>
                  <a:pt x="572784" y="725170"/>
                  <a:pt x="569805" y="711691"/>
                  <a:pt x="558768" y="711642"/>
                </a:cubicBezTo>
                <a:cubicBezTo>
                  <a:pt x="555471" y="711642"/>
                  <a:pt x="553713" y="713303"/>
                  <a:pt x="550710" y="714255"/>
                </a:cubicBezTo>
                <a:cubicBezTo>
                  <a:pt x="542969" y="716697"/>
                  <a:pt x="540942" y="705879"/>
                  <a:pt x="538500" y="700849"/>
                </a:cubicBezTo>
                <a:cubicBezTo>
                  <a:pt x="535702" y="695306"/>
                  <a:pt x="531490" y="690598"/>
                  <a:pt x="526291" y="687199"/>
                </a:cubicBezTo>
                <a:lnTo>
                  <a:pt x="524973" y="688151"/>
                </a:lnTo>
                <a:cubicBezTo>
                  <a:pt x="520323" y="691765"/>
                  <a:pt x="516629" y="696459"/>
                  <a:pt x="514204" y="701826"/>
                </a:cubicBezTo>
                <a:cubicBezTo>
                  <a:pt x="511078" y="708199"/>
                  <a:pt x="513154" y="713376"/>
                  <a:pt x="508588" y="715232"/>
                </a:cubicBezTo>
                <a:cubicBezTo>
                  <a:pt x="503484" y="717283"/>
                  <a:pt x="500700" y="713962"/>
                  <a:pt x="495475" y="722337"/>
                </a:cubicBezTo>
                <a:cubicBezTo>
                  <a:pt x="493858" y="724325"/>
                  <a:pt x="491780" y="725885"/>
                  <a:pt x="489419" y="726879"/>
                </a:cubicBezTo>
                <a:cubicBezTo>
                  <a:pt x="486884" y="728645"/>
                  <a:pt x="484440" y="730535"/>
                  <a:pt x="482093" y="732544"/>
                </a:cubicBezTo>
                <a:cubicBezTo>
                  <a:pt x="479505" y="734425"/>
                  <a:pt x="476135" y="736574"/>
                  <a:pt x="476013" y="740236"/>
                </a:cubicBezTo>
                <a:cubicBezTo>
                  <a:pt x="476013" y="742678"/>
                  <a:pt x="477893" y="744998"/>
                  <a:pt x="478968" y="747025"/>
                </a:cubicBezTo>
                <a:cubicBezTo>
                  <a:pt x="480677" y="750321"/>
                  <a:pt x="479652" y="750834"/>
                  <a:pt x="477405" y="753227"/>
                </a:cubicBezTo>
                <a:cubicBezTo>
                  <a:pt x="472521" y="758477"/>
                  <a:pt x="476550" y="768928"/>
                  <a:pt x="476013" y="772445"/>
                </a:cubicBezTo>
                <a:cubicBezTo>
                  <a:pt x="475622" y="774886"/>
                  <a:pt x="473059" y="776303"/>
                  <a:pt x="473864" y="779037"/>
                </a:cubicBezTo>
                <a:cubicBezTo>
                  <a:pt x="474670" y="781772"/>
                  <a:pt x="475574" y="782651"/>
                  <a:pt x="473864" y="785142"/>
                </a:cubicBezTo>
                <a:cubicBezTo>
                  <a:pt x="468468" y="793322"/>
                  <a:pt x="464097" y="792956"/>
                  <a:pt x="461142" y="797059"/>
                </a:cubicBezTo>
                <a:cubicBezTo>
                  <a:pt x="459963" y="799405"/>
                  <a:pt x="457809" y="801110"/>
                  <a:pt x="455257" y="801722"/>
                </a:cubicBezTo>
                <a:cubicBezTo>
                  <a:pt x="446931" y="803529"/>
                  <a:pt x="444415" y="805385"/>
                  <a:pt x="441607" y="796570"/>
                </a:cubicBezTo>
                <a:cubicBezTo>
                  <a:pt x="440631" y="793591"/>
                  <a:pt x="440044" y="791686"/>
                  <a:pt x="436553" y="791979"/>
                </a:cubicBezTo>
                <a:cubicBezTo>
                  <a:pt x="430839" y="792443"/>
                  <a:pt x="419191" y="800550"/>
                  <a:pt x="419704" y="810440"/>
                </a:cubicBezTo>
                <a:cubicBezTo>
                  <a:pt x="419447" y="813026"/>
                  <a:pt x="420114" y="815622"/>
                  <a:pt x="421584" y="817766"/>
                </a:cubicBezTo>
                <a:cubicBezTo>
                  <a:pt x="427445" y="824652"/>
                  <a:pt x="421340" y="825897"/>
                  <a:pt x="421730" y="830903"/>
                </a:cubicBezTo>
                <a:cubicBezTo>
                  <a:pt x="422170" y="836348"/>
                  <a:pt x="427078" y="835786"/>
                  <a:pt x="429715" y="852880"/>
                </a:cubicBezTo>
                <a:cubicBezTo>
                  <a:pt x="431107" y="861890"/>
                  <a:pt x="423733" y="861109"/>
                  <a:pt x="422683" y="865382"/>
                </a:cubicBezTo>
                <a:cubicBezTo>
                  <a:pt x="422243" y="867189"/>
                  <a:pt x="423489" y="868654"/>
                  <a:pt x="419093" y="871389"/>
                </a:cubicBezTo>
                <a:cubicBezTo>
                  <a:pt x="415626" y="873538"/>
                  <a:pt x="410962" y="871560"/>
                  <a:pt x="405565" y="875198"/>
                </a:cubicBezTo>
                <a:cubicBezTo>
                  <a:pt x="403123" y="876907"/>
                  <a:pt x="402489" y="879642"/>
                  <a:pt x="399143" y="880253"/>
                </a:cubicBezTo>
                <a:cubicBezTo>
                  <a:pt x="392453" y="881474"/>
                  <a:pt x="388326" y="874807"/>
                  <a:pt x="383735" y="871731"/>
                </a:cubicBezTo>
                <a:cubicBezTo>
                  <a:pt x="379145" y="868654"/>
                  <a:pt x="374920" y="872781"/>
                  <a:pt x="370574" y="873000"/>
                </a:cubicBezTo>
                <a:cubicBezTo>
                  <a:pt x="367961" y="873147"/>
                  <a:pt x="365690" y="871364"/>
                  <a:pt x="363077" y="871780"/>
                </a:cubicBezTo>
                <a:cubicBezTo>
                  <a:pt x="355507" y="872976"/>
                  <a:pt x="360098" y="881327"/>
                  <a:pt x="347571" y="887261"/>
                </a:cubicBezTo>
                <a:cubicBezTo>
                  <a:pt x="335044" y="893195"/>
                  <a:pt x="332285" y="883012"/>
                  <a:pt x="325961" y="882377"/>
                </a:cubicBezTo>
                <a:cubicBezTo>
                  <a:pt x="322884" y="882060"/>
                  <a:pt x="321883" y="885381"/>
                  <a:pt x="321419" y="887798"/>
                </a:cubicBezTo>
                <a:cubicBezTo>
                  <a:pt x="320393" y="893146"/>
                  <a:pt x="316389" y="896833"/>
                  <a:pt x="311969" y="900154"/>
                </a:cubicBezTo>
                <a:cubicBezTo>
                  <a:pt x="310089" y="901546"/>
                  <a:pt x="307085" y="901619"/>
                  <a:pt x="306108" y="903890"/>
                </a:cubicBezTo>
                <a:cubicBezTo>
                  <a:pt x="302836" y="910947"/>
                  <a:pt x="307354" y="915562"/>
                  <a:pt x="308550" y="917735"/>
                </a:cubicBezTo>
                <a:cubicBezTo>
                  <a:pt x="309495" y="920172"/>
                  <a:pt x="310223" y="922690"/>
                  <a:pt x="310723" y="925256"/>
                </a:cubicBezTo>
                <a:cubicBezTo>
                  <a:pt x="310845" y="925613"/>
                  <a:pt x="311019" y="925950"/>
                  <a:pt x="311236" y="926258"/>
                </a:cubicBezTo>
                <a:cubicBezTo>
                  <a:pt x="308081" y="928553"/>
                  <a:pt x="305205" y="931207"/>
                  <a:pt x="302665" y="934169"/>
                </a:cubicBezTo>
                <a:cubicBezTo>
                  <a:pt x="292898" y="944913"/>
                  <a:pt x="284205" y="942740"/>
                  <a:pt x="279590" y="943204"/>
                </a:cubicBezTo>
                <a:cubicBezTo>
                  <a:pt x="274779" y="943517"/>
                  <a:pt x="270850" y="947170"/>
                  <a:pt x="270188" y="951946"/>
                </a:cubicBezTo>
                <a:cubicBezTo>
                  <a:pt x="269651" y="954901"/>
                  <a:pt x="263571" y="956268"/>
                  <a:pt x="260641" y="956292"/>
                </a:cubicBezTo>
                <a:cubicBezTo>
                  <a:pt x="258087" y="956087"/>
                  <a:pt x="255559" y="955631"/>
                  <a:pt x="253095" y="954925"/>
                </a:cubicBezTo>
                <a:cubicBezTo>
                  <a:pt x="246307" y="953436"/>
                  <a:pt x="245477" y="950041"/>
                  <a:pt x="243108" y="943912"/>
                </a:cubicBezTo>
                <a:cubicBezTo>
                  <a:pt x="240740" y="937783"/>
                  <a:pt x="231583" y="932142"/>
                  <a:pt x="224794" y="936025"/>
                </a:cubicBezTo>
                <a:cubicBezTo>
                  <a:pt x="220863" y="938271"/>
                  <a:pt x="221669" y="943619"/>
                  <a:pt x="217151" y="945792"/>
                </a:cubicBezTo>
                <a:cubicBezTo>
                  <a:pt x="214953" y="946794"/>
                  <a:pt x="212267" y="947038"/>
                  <a:pt x="210729" y="949260"/>
                </a:cubicBezTo>
                <a:cubicBezTo>
                  <a:pt x="208067" y="953289"/>
                  <a:pt x="215149" y="960981"/>
                  <a:pt x="199252" y="960859"/>
                </a:cubicBezTo>
                <a:cubicBezTo>
                  <a:pt x="186237" y="960859"/>
                  <a:pt x="190828" y="946696"/>
                  <a:pt x="182330" y="945792"/>
                </a:cubicBezTo>
                <a:cubicBezTo>
                  <a:pt x="178203" y="945353"/>
                  <a:pt x="173857" y="947087"/>
                  <a:pt x="169706" y="945792"/>
                </a:cubicBezTo>
                <a:cubicBezTo>
                  <a:pt x="164016" y="944132"/>
                  <a:pt x="164676" y="939541"/>
                  <a:pt x="163967" y="934926"/>
                </a:cubicBezTo>
                <a:cubicBezTo>
                  <a:pt x="163430" y="931605"/>
                  <a:pt x="161306" y="924573"/>
                  <a:pt x="156935" y="926160"/>
                </a:cubicBezTo>
                <a:cubicBezTo>
                  <a:pt x="152564" y="927747"/>
                  <a:pt x="152662" y="935561"/>
                  <a:pt x="148510" y="942618"/>
                </a:cubicBezTo>
                <a:cubicBezTo>
                  <a:pt x="147412" y="937124"/>
                  <a:pt x="141600" y="936660"/>
                  <a:pt x="139524" y="931801"/>
                </a:cubicBezTo>
                <a:cubicBezTo>
                  <a:pt x="137170" y="927371"/>
                  <a:pt x="138855" y="921870"/>
                  <a:pt x="143285" y="919518"/>
                </a:cubicBezTo>
                <a:cubicBezTo>
                  <a:pt x="143429" y="919440"/>
                  <a:pt x="143575" y="919367"/>
                  <a:pt x="143724" y="919298"/>
                </a:cubicBezTo>
                <a:cubicBezTo>
                  <a:pt x="148413" y="917101"/>
                  <a:pt x="150879" y="918517"/>
                  <a:pt x="155519" y="918322"/>
                </a:cubicBezTo>
                <a:cubicBezTo>
                  <a:pt x="161086" y="918077"/>
                  <a:pt x="163772" y="913438"/>
                  <a:pt x="169755" y="914244"/>
                </a:cubicBezTo>
                <a:cubicBezTo>
                  <a:pt x="172685" y="914634"/>
                  <a:pt x="177324" y="917125"/>
                  <a:pt x="180255" y="915953"/>
                </a:cubicBezTo>
                <a:cubicBezTo>
                  <a:pt x="183185" y="914781"/>
                  <a:pt x="182355" y="911216"/>
                  <a:pt x="180059" y="908969"/>
                </a:cubicBezTo>
                <a:cubicBezTo>
                  <a:pt x="176909" y="905917"/>
                  <a:pt x="166824" y="898982"/>
                  <a:pt x="174443" y="894757"/>
                </a:cubicBezTo>
                <a:cubicBezTo>
                  <a:pt x="177398" y="893121"/>
                  <a:pt x="179986" y="894757"/>
                  <a:pt x="181427" y="891388"/>
                </a:cubicBezTo>
                <a:cubicBezTo>
                  <a:pt x="182379" y="889092"/>
                  <a:pt x="181720" y="886504"/>
                  <a:pt x="182916" y="884062"/>
                </a:cubicBezTo>
                <a:cubicBezTo>
                  <a:pt x="185993" y="877811"/>
                  <a:pt x="193026" y="879520"/>
                  <a:pt x="197567" y="875027"/>
                </a:cubicBezTo>
                <a:cubicBezTo>
                  <a:pt x="201255" y="871291"/>
                  <a:pt x="200547" y="864845"/>
                  <a:pt x="197226" y="860694"/>
                </a:cubicBezTo>
                <a:cubicBezTo>
                  <a:pt x="192977" y="855395"/>
                  <a:pt x="187141" y="858545"/>
                  <a:pt x="181891" y="855956"/>
                </a:cubicBezTo>
                <a:cubicBezTo>
                  <a:pt x="175688" y="852880"/>
                  <a:pt x="180743" y="846189"/>
                  <a:pt x="185212" y="844602"/>
                </a:cubicBezTo>
                <a:cubicBezTo>
                  <a:pt x="188191" y="843503"/>
                  <a:pt x="188948" y="842868"/>
                  <a:pt x="189705" y="839229"/>
                </a:cubicBezTo>
                <a:cubicBezTo>
                  <a:pt x="192806" y="824236"/>
                  <a:pt x="183917" y="825775"/>
                  <a:pt x="178496" y="821526"/>
                </a:cubicBezTo>
                <a:cubicBezTo>
                  <a:pt x="176201" y="819914"/>
                  <a:pt x="175080" y="817094"/>
                  <a:pt x="175639" y="814347"/>
                </a:cubicBezTo>
                <a:cubicBezTo>
                  <a:pt x="175627" y="814259"/>
                  <a:pt x="175627" y="814166"/>
                  <a:pt x="175639" y="814078"/>
                </a:cubicBezTo>
                <a:cubicBezTo>
                  <a:pt x="177446" y="809927"/>
                  <a:pt x="183893" y="808267"/>
                  <a:pt x="181793" y="802626"/>
                </a:cubicBezTo>
                <a:cubicBezTo>
                  <a:pt x="180401" y="798890"/>
                  <a:pt x="176030" y="799085"/>
                  <a:pt x="173637" y="796179"/>
                </a:cubicBezTo>
                <a:cubicBezTo>
                  <a:pt x="171244" y="793274"/>
                  <a:pt x="171806" y="788488"/>
                  <a:pt x="171537" y="784678"/>
                </a:cubicBezTo>
                <a:cubicBezTo>
                  <a:pt x="170951" y="776474"/>
                  <a:pt x="163650" y="771565"/>
                  <a:pt x="160475" y="764508"/>
                </a:cubicBezTo>
                <a:cubicBezTo>
                  <a:pt x="151245" y="744119"/>
                  <a:pt x="156617" y="740481"/>
                  <a:pt x="164285" y="731177"/>
                </a:cubicBezTo>
                <a:cubicBezTo>
                  <a:pt x="165652" y="729516"/>
                  <a:pt x="166385" y="727294"/>
                  <a:pt x="167777" y="725707"/>
                </a:cubicBezTo>
                <a:cubicBezTo>
                  <a:pt x="169413" y="723754"/>
                  <a:pt x="171171" y="722826"/>
                  <a:pt x="172197" y="720384"/>
                </a:cubicBezTo>
                <a:cubicBezTo>
                  <a:pt x="175346" y="712765"/>
                  <a:pt x="170756" y="705562"/>
                  <a:pt x="166678" y="699189"/>
                </a:cubicBezTo>
                <a:cubicBezTo>
                  <a:pt x="163452" y="695003"/>
                  <a:pt x="159758" y="691201"/>
                  <a:pt x="155665" y="687858"/>
                </a:cubicBezTo>
                <a:cubicBezTo>
                  <a:pt x="151904" y="684318"/>
                  <a:pt x="148974" y="684049"/>
                  <a:pt x="144262" y="682975"/>
                </a:cubicBezTo>
                <a:cubicBezTo>
                  <a:pt x="131661" y="680288"/>
                  <a:pt x="130929" y="678091"/>
                  <a:pt x="135398" y="667102"/>
                </a:cubicBezTo>
                <a:cubicBezTo>
                  <a:pt x="136960" y="663269"/>
                  <a:pt x="141185" y="659313"/>
                  <a:pt x="141527" y="655357"/>
                </a:cubicBezTo>
                <a:cubicBezTo>
                  <a:pt x="142186" y="647690"/>
                  <a:pt x="134616" y="642098"/>
                  <a:pt x="132516" y="635187"/>
                </a:cubicBezTo>
                <a:cubicBezTo>
                  <a:pt x="130074" y="626812"/>
                  <a:pt x="130538" y="617801"/>
                  <a:pt x="121796" y="613552"/>
                </a:cubicBezTo>
                <a:cubicBezTo>
                  <a:pt x="88270" y="597338"/>
                  <a:pt x="98354" y="604591"/>
                  <a:pt x="85974" y="594017"/>
                </a:cubicBezTo>
                <a:cubicBezTo>
                  <a:pt x="82263" y="590819"/>
                  <a:pt x="78136" y="588303"/>
                  <a:pt x="74595" y="584909"/>
                </a:cubicBezTo>
                <a:cubicBezTo>
                  <a:pt x="71763" y="582150"/>
                  <a:pt x="67538" y="580343"/>
                  <a:pt x="65316" y="576998"/>
                </a:cubicBezTo>
                <a:cubicBezTo>
                  <a:pt x="61726" y="571577"/>
                  <a:pt x="66073" y="561858"/>
                  <a:pt x="52374" y="555509"/>
                </a:cubicBezTo>
                <a:cubicBezTo>
                  <a:pt x="46172" y="552628"/>
                  <a:pt x="34207" y="549209"/>
                  <a:pt x="39335" y="540052"/>
                </a:cubicBezTo>
                <a:cubicBezTo>
                  <a:pt x="41947" y="535413"/>
                  <a:pt x="47784" y="533142"/>
                  <a:pt x="49566" y="527843"/>
                </a:cubicBezTo>
                <a:cubicBezTo>
                  <a:pt x="53497" y="516293"/>
                  <a:pt x="36722" y="514974"/>
                  <a:pt x="30397" y="518710"/>
                </a:cubicBezTo>
                <a:cubicBezTo>
                  <a:pt x="26612" y="520957"/>
                  <a:pt x="26661" y="524961"/>
                  <a:pt x="23633" y="527184"/>
                </a:cubicBezTo>
                <a:cubicBezTo>
                  <a:pt x="16528" y="532458"/>
                  <a:pt x="6272" y="519858"/>
                  <a:pt x="2853" y="514559"/>
                </a:cubicBezTo>
                <a:cubicBezTo>
                  <a:pt x="680" y="511165"/>
                  <a:pt x="680" y="506110"/>
                  <a:pt x="118" y="502179"/>
                </a:cubicBezTo>
                <a:cubicBezTo>
                  <a:pt x="-614" y="497051"/>
                  <a:pt x="2023" y="485403"/>
                  <a:pt x="8958" y="486478"/>
                </a:cubicBezTo>
                <a:cubicBezTo>
                  <a:pt x="11270" y="486927"/>
                  <a:pt x="13612" y="487203"/>
                  <a:pt x="15966" y="487308"/>
                </a:cubicBezTo>
                <a:cubicBezTo>
                  <a:pt x="17717" y="487410"/>
                  <a:pt x="19463" y="487039"/>
                  <a:pt x="21021" y="486233"/>
                </a:cubicBezTo>
                <a:cubicBezTo>
                  <a:pt x="24561" y="484158"/>
                  <a:pt x="23292" y="478029"/>
                  <a:pt x="25514" y="474781"/>
                </a:cubicBezTo>
                <a:cubicBezTo>
                  <a:pt x="28170" y="471707"/>
                  <a:pt x="31345" y="469121"/>
                  <a:pt x="34890" y="467138"/>
                </a:cubicBezTo>
                <a:cubicBezTo>
                  <a:pt x="40214" y="463597"/>
                  <a:pt x="46294" y="460887"/>
                  <a:pt x="51666" y="465160"/>
                </a:cubicBezTo>
                <a:cubicBezTo>
                  <a:pt x="55280" y="468042"/>
                  <a:pt x="71445" y="487137"/>
                  <a:pt x="75230" y="476857"/>
                </a:cubicBezTo>
                <a:cubicBezTo>
                  <a:pt x="77135" y="471582"/>
                  <a:pt x="75035" y="466064"/>
                  <a:pt x="80871" y="462743"/>
                </a:cubicBezTo>
                <a:cubicBezTo>
                  <a:pt x="84900" y="460447"/>
                  <a:pt x="88196" y="460472"/>
                  <a:pt x="88929" y="455051"/>
                </a:cubicBezTo>
                <a:cubicBezTo>
                  <a:pt x="89295" y="452047"/>
                  <a:pt x="90272" y="434979"/>
                  <a:pt x="97573" y="439887"/>
                </a:cubicBezTo>
                <a:cubicBezTo>
                  <a:pt x="99820" y="441401"/>
                  <a:pt x="100015" y="444771"/>
                  <a:pt x="102823" y="446040"/>
                </a:cubicBezTo>
                <a:cubicBezTo>
                  <a:pt x="108537" y="448848"/>
                  <a:pt x="112298" y="443599"/>
                  <a:pt x="116522" y="440717"/>
                </a:cubicBezTo>
                <a:cubicBezTo>
                  <a:pt x="121406" y="437299"/>
                  <a:pt x="126900" y="432195"/>
                  <a:pt x="133346" y="433147"/>
                </a:cubicBezTo>
                <a:cubicBezTo>
                  <a:pt x="145238" y="434905"/>
                  <a:pt x="140355" y="449312"/>
                  <a:pt x="141527" y="457566"/>
                </a:cubicBezTo>
                <a:cubicBezTo>
                  <a:pt x="142259" y="462840"/>
                  <a:pt x="148339" y="465819"/>
                  <a:pt x="147973" y="471192"/>
                </a:cubicBezTo>
                <a:cubicBezTo>
                  <a:pt x="147460" y="478688"/>
                  <a:pt x="135251" y="487357"/>
                  <a:pt x="154151" y="492827"/>
                </a:cubicBezTo>
                <a:cubicBezTo>
                  <a:pt x="158253" y="494023"/>
                  <a:pt x="163113" y="494487"/>
                  <a:pt x="166702" y="497271"/>
                </a:cubicBezTo>
                <a:cubicBezTo>
                  <a:pt x="170123" y="500345"/>
                  <a:pt x="174367" y="502355"/>
                  <a:pt x="178912" y="503058"/>
                </a:cubicBezTo>
                <a:cubicBezTo>
                  <a:pt x="182745" y="503449"/>
                  <a:pt x="191267" y="501837"/>
                  <a:pt x="190901" y="496587"/>
                </a:cubicBezTo>
                <a:cubicBezTo>
                  <a:pt x="190535" y="491337"/>
                  <a:pt x="182697" y="490849"/>
                  <a:pt x="181329" y="485672"/>
                </a:cubicBezTo>
                <a:cubicBezTo>
                  <a:pt x="179693" y="479494"/>
                  <a:pt x="185676" y="477272"/>
                  <a:pt x="191219" y="477833"/>
                </a:cubicBezTo>
                <a:cubicBezTo>
                  <a:pt x="196762" y="478395"/>
                  <a:pt x="200180" y="480446"/>
                  <a:pt x="204991" y="475953"/>
                </a:cubicBezTo>
                <a:cubicBezTo>
                  <a:pt x="207970" y="473170"/>
                  <a:pt x="213635" y="468628"/>
                  <a:pt x="218323" y="471875"/>
                </a:cubicBezTo>
                <a:cubicBezTo>
                  <a:pt x="222255" y="474561"/>
                  <a:pt x="221888" y="481643"/>
                  <a:pt x="223012" y="485672"/>
                </a:cubicBezTo>
                <a:cubicBezTo>
                  <a:pt x="225214" y="492428"/>
                  <a:pt x="229485" y="498323"/>
                  <a:pt x="235221" y="502521"/>
                </a:cubicBezTo>
                <a:cubicBezTo>
                  <a:pt x="237143" y="504486"/>
                  <a:pt x="239243" y="506269"/>
                  <a:pt x="241496" y="507844"/>
                </a:cubicBezTo>
                <a:cubicBezTo>
                  <a:pt x="245916" y="510164"/>
                  <a:pt x="252314" y="510530"/>
                  <a:pt x="256026" y="514242"/>
                </a:cubicBezTo>
                <a:cubicBezTo>
                  <a:pt x="259347" y="517538"/>
                  <a:pt x="257979" y="524693"/>
                  <a:pt x="257466" y="528893"/>
                </a:cubicBezTo>
                <a:cubicBezTo>
                  <a:pt x="256954" y="533093"/>
                  <a:pt x="251874" y="535608"/>
                  <a:pt x="251850" y="540565"/>
                </a:cubicBezTo>
                <a:cubicBezTo>
                  <a:pt x="251850" y="546767"/>
                  <a:pt x="257686" y="546938"/>
                  <a:pt x="261618" y="550577"/>
                </a:cubicBezTo>
                <a:cubicBezTo>
                  <a:pt x="265549" y="554215"/>
                  <a:pt x="266501" y="559807"/>
                  <a:pt x="270506" y="563079"/>
                </a:cubicBezTo>
                <a:cubicBezTo>
                  <a:pt x="274511" y="566351"/>
                  <a:pt x="279639" y="564471"/>
                  <a:pt x="284400" y="564764"/>
                </a:cubicBezTo>
                <a:cubicBezTo>
                  <a:pt x="291457" y="565228"/>
                  <a:pt x="290651" y="570551"/>
                  <a:pt x="292849" y="575362"/>
                </a:cubicBezTo>
                <a:cubicBezTo>
                  <a:pt x="295291" y="580660"/>
                  <a:pt x="302397" y="579220"/>
                  <a:pt x="306841" y="576973"/>
                </a:cubicBezTo>
                <a:cubicBezTo>
                  <a:pt x="315485" y="572553"/>
                  <a:pt x="312750" y="556559"/>
                  <a:pt x="327646" y="553873"/>
                </a:cubicBezTo>
                <a:cubicBezTo>
                  <a:pt x="332725" y="552970"/>
                  <a:pt x="337413" y="553018"/>
                  <a:pt x="339635" y="547475"/>
                </a:cubicBezTo>
                <a:cubicBezTo>
                  <a:pt x="341491" y="542592"/>
                  <a:pt x="341222" y="538294"/>
                  <a:pt x="344250" y="533752"/>
                </a:cubicBezTo>
                <a:cubicBezTo>
                  <a:pt x="350159" y="524839"/>
                  <a:pt x="359634" y="525547"/>
                  <a:pt x="363614" y="522007"/>
                </a:cubicBezTo>
                <a:cubicBezTo>
                  <a:pt x="366056" y="519907"/>
                  <a:pt x="367277" y="516781"/>
                  <a:pt x="369401" y="514486"/>
                </a:cubicBezTo>
                <a:cubicBezTo>
                  <a:pt x="376873" y="506428"/>
                  <a:pt x="385884" y="515463"/>
                  <a:pt x="396067" y="498199"/>
                </a:cubicBezTo>
                <a:cubicBezTo>
                  <a:pt x="399827" y="491874"/>
                  <a:pt x="404051" y="493315"/>
                  <a:pt x="409863" y="492240"/>
                </a:cubicBezTo>
                <a:cubicBezTo>
                  <a:pt x="416725" y="490849"/>
                  <a:pt x="415797" y="485550"/>
                  <a:pt x="413233" y="480910"/>
                </a:cubicBezTo>
                <a:cubicBezTo>
                  <a:pt x="410181" y="475416"/>
                  <a:pt x="412207" y="471802"/>
                  <a:pt x="415675" y="466918"/>
                </a:cubicBezTo>
                <a:cubicBezTo>
                  <a:pt x="421755" y="458347"/>
                  <a:pt x="415455" y="457737"/>
                  <a:pt x="417213" y="453024"/>
                </a:cubicBezTo>
                <a:cubicBezTo>
                  <a:pt x="419338" y="447286"/>
                  <a:pt x="425003" y="449776"/>
                  <a:pt x="429227" y="449019"/>
                </a:cubicBezTo>
                <a:cubicBezTo>
                  <a:pt x="435527" y="447921"/>
                  <a:pt x="438238" y="443135"/>
                  <a:pt x="439263" y="437054"/>
                </a:cubicBezTo>
                <a:cubicBezTo>
                  <a:pt x="443903" y="433733"/>
                  <a:pt x="446931" y="425651"/>
                  <a:pt x="458798" y="434930"/>
                </a:cubicBezTo>
                <a:cubicBezTo>
                  <a:pt x="462339" y="437689"/>
                  <a:pt x="465098" y="440058"/>
                  <a:pt x="467271" y="442256"/>
                </a:cubicBezTo>
                <a:cubicBezTo>
                  <a:pt x="468351" y="441611"/>
                  <a:pt x="469308" y="440785"/>
                  <a:pt x="470104" y="439814"/>
                </a:cubicBezTo>
                <a:cubicBezTo>
                  <a:pt x="471423" y="438178"/>
                  <a:pt x="471911" y="436395"/>
                  <a:pt x="473864" y="435418"/>
                </a:cubicBezTo>
                <a:cubicBezTo>
                  <a:pt x="477918" y="433416"/>
                  <a:pt x="482924" y="437079"/>
                  <a:pt x="486074" y="433147"/>
                </a:cubicBezTo>
                <a:cubicBezTo>
                  <a:pt x="491641" y="426164"/>
                  <a:pt x="497941" y="425651"/>
                  <a:pt x="499748" y="423917"/>
                </a:cubicBezTo>
                <a:cubicBezTo>
                  <a:pt x="502190" y="421622"/>
                  <a:pt x="504070" y="414150"/>
                  <a:pt x="509198" y="412050"/>
                </a:cubicBezTo>
                <a:cubicBezTo>
                  <a:pt x="514326" y="409950"/>
                  <a:pt x="522555" y="413954"/>
                  <a:pt x="525119" y="407483"/>
                </a:cubicBezTo>
                <a:cubicBezTo>
                  <a:pt x="527561" y="401598"/>
                  <a:pt x="522042" y="396641"/>
                  <a:pt x="525119" y="390634"/>
                </a:cubicBezTo>
                <a:cubicBezTo>
                  <a:pt x="526340" y="388315"/>
                  <a:pt x="528928" y="388632"/>
                  <a:pt x="531273" y="388754"/>
                </a:cubicBezTo>
                <a:cubicBezTo>
                  <a:pt x="536596" y="388974"/>
                  <a:pt x="541895" y="393174"/>
                  <a:pt x="545142" y="388901"/>
                </a:cubicBezTo>
                <a:cubicBezTo>
                  <a:pt x="547584" y="385751"/>
                  <a:pt x="546363" y="380257"/>
                  <a:pt x="549342" y="374445"/>
                </a:cubicBezTo>
                <a:cubicBezTo>
                  <a:pt x="556668" y="359989"/>
                  <a:pt x="561723" y="355423"/>
                  <a:pt x="553274" y="341846"/>
                </a:cubicBezTo>
                <a:cubicBezTo>
                  <a:pt x="550388" y="337365"/>
                  <a:pt x="551335" y="331434"/>
                  <a:pt x="555471" y="328074"/>
                </a:cubicBezTo>
                <a:cubicBezTo>
                  <a:pt x="558866" y="325119"/>
                  <a:pt x="561967" y="323190"/>
                  <a:pt x="561039" y="318306"/>
                </a:cubicBezTo>
                <a:cubicBezTo>
                  <a:pt x="559989" y="312788"/>
                  <a:pt x="559012" y="307196"/>
                  <a:pt x="565337" y="304852"/>
                </a:cubicBezTo>
                <a:cubicBezTo>
                  <a:pt x="568413" y="303704"/>
                  <a:pt x="572418" y="300627"/>
                  <a:pt x="572027" y="296965"/>
                </a:cubicBezTo>
                <a:cubicBezTo>
                  <a:pt x="571710" y="293815"/>
                  <a:pt x="568755" y="291299"/>
                  <a:pt x="568877" y="288052"/>
                </a:cubicBezTo>
                <a:cubicBezTo>
                  <a:pt x="569024" y="284316"/>
                  <a:pt x="573907" y="277991"/>
                  <a:pt x="580623" y="273767"/>
                </a:cubicBezTo>
                <a:cubicBezTo>
                  <a:pt x="579612" y="272233"/>
                  <a:pt x="578396" y="270846"/>
                  <a:pt x="577009" y="269640"/>
                </a:cubicBezTo>
                <a:cubicBezTo>
                  <a:pt x="574713" y="267613"/>
                  <a:pt x="571637" y="266905"/>
                  <a:pt x="569317" y="264878"/>
                </a:cubicBezTo>
                <a:cubicBezTo>
                  <a:pt x="564799" y="260971"/>
                  <a:pt x="568877" y="256918"/>
                  <a:pt x="562968" y="250447"/>
                </a:cubicBezTo>
                <a:cubicBezTo>
                  <a:pt x="558768" y="245832"/>
                  <a:pt x="560355" y="238604"/>
                  <a:pt x="564702" y="234624"/>
                </a:cubicBezTo>
                <a:cubicBezTo>
                  <a:pt x="566704" y="233195"/>
                  <a:pt x="568880" y="232023"/>
                  <a:pt x="571173" y="231132"/>
                </a:cubicBezTo>
                <a:cubicBezTo>
                  <a:pt x="573907" y="229667"/>
                  <a:pt x="575421" y="226810"/>
                  <a:pt x="577986" y="225125"/>
                </a:cubicBezTo>
                <a:cubicBezTo>
                  <a:pt x="582767" y="222991"/>
                  <a:pt x="588168" y="222702"/>
                  <a:pt x="593149" y="224319"/>
                </a:cubicBezTo>
                <a:cubicBezTo>
                  <a:pt x="595762" y="225540"/>
                  <a:pt x="597203" y="228739"/>
                  <a:pt x="599620" y="230424"/>
                </a:cubicBezTo>
                <a:cubicBezTo>
                  <a:pt x="602128" y="231762"/>
                  <a:pt x="604875" y="232592"/>
                  <a:pt x="607703" y="232866"/>
                </a:cubicBezTo>
                <a:cubicBezTo>
                  <a:pt x="610365" y="233403"/>
                  <a:pt x="613026" y="233916"/>
                  <a:pt x="614833" y="231278"/>
                </a:cubicBezTo>
                <a:cubicBezTo>
                  <a:pt x="617275" y="227689"/>
                  <a:pt x="615175" y="225833"/>
                  <a:pt x="615712" y="223831"/>
                </a:cubicBezTo>
                <a:cubicBezTo>
                  <a:pt x="616396" y="221389"/>
                  <a:pt x="620742" y="219069"/>
                  <a:pt x="623038" y="218532"/>
                </a:cubicBezTo>
                <a:cubicBezTo>
                  <a:pt x="626627" y="217726"/>
                  <a:pt x="628190" y="219264"/>
                  <a:pt x="629509" y="222341"/>
                </a:cubicBezTo>
                <a:cubicBezTo>
                  <a:pt x="632219" y="228617"/>
                  <a:pt x="637811" y="225271"/>
                  <a:pt x="642817" y="227225"/>
                </a:cubicBezTo>
                <a:cubicBezTo>
                  <a:pt x="647823" y="229178"/>
                  <a:pt x="647261" y="227689"/>
                  <a:pt x="650143" y="228617"/>
                </a:cubicBezTo>
                <a:cubicBezTo>
                  <a:pt x="652584" y="229374"/>
                  <a:pt x="656540" y="235771"/>
                  <a:pt x="662352" y="231962"/>
                </a:cubicBezTo>
                <a:cubicBezTo>
                  <a:pt x="664794" y="230302"/>
                  <a:pt x="667114" y="227835"/>
                  <a:pt x="670288" y="227493"/>
                </a:cubicBezTo>
                <a:cubicBezTo>
                  <a:pt x="674537" y="227029"/>
                  <a:pt x="677614" y="228568"/>
                  <a:pt x="681496" y="229520"/>
                </a:cubicBezTo>
                <a:cubicBezTo>
                  <a:pt x="686233" y="230643"/>
                  <a:pt x="687576" y="225931"/>
                  <a:pt x="689481" y="222536"/>
                </a:cubicBezTo>
                <a:cubicBezTo>
                  <a:pt x="691703" y="218532"/>
                  <a:pt x="696074" y="217799"/>
                  <a:pt x="698369" y="213746"/>
                </a:cubicBezTo>
                <a:cubicBezTo>
                  <a:pt x="705207" y="201536"/>
                  <a:pt x="696953" y="202586"/>
                  <a:pt x="699786" y="196995"/>
                </a:cubicBezTo>
                <a:cubicBezTo>
                  <a:pt x="702228" y="192379"/>
                  <a:pt x="696880" y="190841"/>
                  <a:pt x="692094" y="183711"/>
                </a:cubicBezTo>
                <a:cubicBezTo>
                  <a:pt x="690384" y="181269"/>
                  <a:pt x="689383" y="176190"/>
                  <a:pt x="691508" y="173650"/>
                </a:cubicBezTo>
                <a:cubicBezTo>
                  <a:pt x="692582" y="172332"/>
                  <a:pt x="693950" y="171624"/>
                  <a:pt x="694585" y="169841"/>
                </a:cubicBezTo>
                <a:cubicBezTo>
                  <a:pt x="695512" y="166740"/>
                  <a:pt x="692143" y="154628"/>
                  <a:pt x="698467" y="146790"/>
                </a:cubicBezTo>
                <a:cubicBezTo>
                  <a:pt x="700225" y="144665"/>
                  <a:pt x="705158" y="140710"/>
                  <a:pt x="707697" y="143347"/>
                </a:cubicBezTo>
                <a:cubicBezTo>
                  <a:pt x="709822" y="145544"/>
                  <a:pt x="711165" y="147278"/>
                  <a:pt x="714510" y="145960"/>
                </a:cubicBezTo>
                <a:cubicBezTo>
                  <a:pt x="717318" y="144861"/>
                  <a:pt x="718979" y="143322"/>
                  <a:pt x="721836" y="143518"/>
                </a:cubicBezTo>
                <a:cubicBezTo>
                  <a:pt x="726719" y="143957"/>
                  <a:pt x="730626" y="139977"/>
                  <a:pt x="733630" y="136803"/>
                </a:cubicBezTo>
                <a:cubicBezTo>
                  <a:pt x="735972" y="134742"/>
                  <a:pt x="738704" y="133174"/>
                  <a:pt x="741664" y="132187"/>
                </a:cubicBezTo>
                <a:cubicBezTo>
                  <a:pt x="742889" y="131665"/>
                  <a:pt x="744061" y="131018"/>
                  <a:pt x="745155" y="130258"/>
                </a:cubicBezTo>
                <a:cubicBezTo>
                  <a:pt x="746096" y="129352"/>
                  <a:pt x="747155" y="128581"/>
                  <a:pt x="748306" y="127963"/>
                </a:cubicBezTo>
                <a:cubicBezTo>
                  <a:pt x="762078" y="122640"/>
                  <a:pt x="755094" y="134971"/>
                  <a:pt x="779390" y="134996"/>
                </a:cubicBezTo>
                <a:cubicBezTo>
                  <a:pt x="794554" y="134996"/>
                  <a:pt x="792503" y="132261"/>
                  <a:pt x="799072" y="131186"/>
                </a:cubicBezTo>
                <a:cubicBezTo>
                  <a:pt x="805640" y="130112"/>
                  <a:pt x="813967" y="134092"/>
                  <a:pt x="825249" y="130210"/>
                </a:cubicBezTo>
                <a:cubicBezTo>
                  <a:pt x="826709" y="129470"/>
                  <a:pt x="828069" y="128552"/>
                  <a:pt x="829302" y="127475"/>
                </a:cubicBezTo>
                <a:cubicBezTo>
                  <a:pt x="847689" y="115778"/>
                  <a:pt x="843953" y="109698"/>
                  <a:pt x="849179" y="108135"/>
                </a:cubicBezTo>
                <a:cubicBezTo>
                  <a:pt x="852475" y="107109"/>
                  <a:pt x="854258" y="109722"/>
                  <a:pt x="857188" y="110577"/>
                </a:cubicBezTo>
                <a:cubicBezTo>
                  <a:pt x="863610" y="112408"/>
                  <a:pt x="870740" y="102519"/>
                  <a:pt x="878286" y="103886"/>
                </a:cubicBezTo>
                <a:cubicBezTo>
                  <a:pt x="882413" y="104643"/>
                  <a:pt x="884317" y="107085"/>
                  <a:pt x="888053" y="101005"/>
                </a:cubicBezTo>
                <a:cubicBezTo>
                  <a:pt x="889885" y="97952"/>
                  <a:pt x="891179" y="94729"/>
                  <a:pt x="894915" y="93679"/>
                </a:cubicBezTo>
                <a:cubicBezTo>
                  <a:pt x="897625" y="92898"/>
                  <a:pt x="899457" y="93362"/>
                  <a:pt x="901581" y="91091"/>
                </a:cubicBezTo>
                <a:cubicBezTo>
                  <a:pt x="909273" y="82813"/>
                  <a:pt x="906001" y="80444"/>
                  <a:pt x="916232" y="75268"/>
                </a:cubicBezTo>
                <a:cubicBezTo>
                  <a:pt x="921116" y="72826"/>
                  <a:pt x="920237" y="68748"/>
                  <a:pt x="923558" y="67429"/>
                </a:cubicBezTo>
                <a:cubicBezTo>
                  <a:pt x="932837" y="63693"/>
                  <a:pt x="931616" y="76318"/>
                  <a:pt x="939577" y="74193"/>
                </a:cubicBezTo>
                <a:cubicBezTo>
                  <a:pt x="941774" y="73632"/>
                  <a:pt x="941530" y="71287"/>
                  <a:pt x="942385" y="69627"/>
                </a:cubicBezTo>
                <a:cubicBezTo>
                  <a:pt x="944241" y="66037"/>
                  <a:pt x="948538" y="67185"/>
                  <a:pt x="950077" y="63547"/>
                </a:cubicBezTo>
                <a:cubicBezTo>
                  <a:pt x="951078" y="61105"/>
                  <a:pt x="950443" y="58492"/>
                  <a:pt x="951176" y="56026"/>
                </a:cubicBezTo>
                <a:cubicBezTo>
                  <a:pt x="952665" y="50971"/>
                  <a:pt x="957256" y="49775"/>
                  <a:pt x="962579" y="35368"/>
                </a:cubicBezTo>
                <a:cubicBezTo>
                  <a:pt x="963434" y="31856"/>
                  <a:pt x="963849" y="28259"/>
                  <a:pt x="963873" y="24648"/>
                </a:cubicBezTo>
                <a:cubicBezTo>
                  <a:pt x="964533" y="24389"/>
                  <a:pt x="965167" y="24071"/>
                  <a:pt x="965778" y="23695"/>
                </a:cubicBezTo>
                <a:cubicBezTo>
                  <a:pt x="966584" y="23197"/>
                  <a:pt x="967316" y="22609"/>
                  <a:pt x="967976" y="21937"/>
                </a:cubicBezTo>
                <a:cubicBezTo>
                  <a:pt x="971956" y="17908"/>
                  <a:pt x="978549" y="2036"/>
                  <a:pt x="998792" y="376"/>
                </a:cubicBezTo>
                <a:cubicBezTo>
                  <a:pt x="1003578" y="-357"/>
                  <a:pt x="1008486" y="-15"/>
                  <a:pt x="1013126" y="1377"/>
                </a:cubicBezTo>
                <a:cubicBezTo>
                  <a:pt x="1015787" y="2353"/>
                  <a:pt x="1020451" y="4600"/>
                  <a:pt x="1022112" y="7188"/>
                </a:cubicBezTo>
                <a:cubicBezTo>
                  <a:pt x="1026409" y="14367"/>
                  <a:pt x="1015177" y="17517"/>
                  <a:pt x="1012735" y="22230"/>
                </a:cubicBezTo>
                <a:cubicBezTo>
                  <a:pt x="1010611" y="26259"/>
                  <a:pt x="1016129" y="35880"/>
                  <a:pt x="1019743" y="38176"/>
                </a:cubicBezTo>
                <a:cubicBezTo>
                  <a:pt x="1028412" y="43670"/>
                  <a:pt x="1045969" y="25966"/>
                  <a:pt x="1042990" y="46478"/>
                </a:cubicBezTo>
                <a:cubicBezTo>
                  <a:pt x="1042330" y="49066"/>
                  <a:pt x="1041867" y="51704"/>
                  <a:pt x="1041622" y="54365"/>
                </a:cubicBezTo>
                <a:cubicBezTo>
                  <a:pt x="1041622" y="58101"/>
                  <a:pt x="1044601" y="61007"/>
                  <a:pt x="1046188" y="64133"/>
                </a:cubicBezTo>
                <a:cubicBezTo>
                  <a:pt x="1050096" y="72142"/>
                  <a:pt x="1047141" y="86940"/>
                  <a:pt x="1062818" y="101811"/>
                </a:cubicBezTo>
                <a:cubicBezTo>
                  <a:pt x="1067701" y="106572"/>
                  <a:pt x="1070143" y="104399"/>
                  <a:pt x="1076053" y="101493"/>
                </a:cubicBezTo>
                <a:cubicBezTo>
                  <a:pt x="1083720" y="97708"/>
                  <a:pt x="1092853" y="99051"/>
                  <a:pt x="1101301" y="100516"/>
                </a:cubicBezTo>
                <a:cubicBezTo>
                  <a:pt x="1105306" y="100834"/>
                  <a:pt x="1109115" y="102275"/>
                  <a:pt x="1112339" y="104668"/>
                </a:cubicBezTo>
                <a:cubicBezTo>
                  <a:pt x="1116734" y="108721"/>
                  <a:pt x="1119151" y="121053"/>
                  <a:pt x="1135414" y="126913"/>
                </a:cubicBezTo>
                <a:cubicBezTo>
                  <a:pt x="1142007" y="129355"/>
                  <a:pt x="1141006" y="130918"/>
                  <a:pt x="1139980" y="137730"/>
                </a:cubicBezTo>
                <a:cubicBezTo>
                  <a:pt x="1138515" y="147498"/>
                  <a:pt x="1147086" y="156044"/>
                  <a:pt x="1147648" y="165885"/>
                </a:cubicBezTo>
                <a:cubicBezTo>
                  <a:pt x="1148210" y="175726"/>
                  <a:pt x="1141739" y="185274"/>
                  <a:pt x="1163691" y="190719"/>
                </a:cubicBezTo>
                <a:cubicBezTo>
                  <a:pt x="1192041" y="197776"/>
                  <a:pt x="1186620" y="180268"/>
                  <a:pt x="1197877" y="178143"/>
                </a:cubicBezTo>
                <a:cubicBezTo>
                  <a:pt x="1202150" y="177338"/>
                  <a:pt x="1206106" y="180341"/>
                  <a:pt x="1210355" y="181245"/>
                </a:cubicBezTo>
                <a:cubicBezTo>
                  <a:pt x="1217681" y="182807"/>
                  <a:pt x="1225226" y="177899"/>
                  <a:pt x="1232649" y="179169"/>
                </a:cubicBezTo>
                <a:cubicBezTo>
                  <a:pt x="1241098" y="180585"/>
                  <a:pt x="1243100" y="186739"/>
                  <a:pt x="1245982" y="193503"/>
                </a:cubicBezTo>
                <a:cubicBezTo>
                  <a:pt x="1248863" y="200267"/>
                  <a:pt x="1253674" y="203588"/>
                  <a:pt x="1258045" y="220363"/>
                </a:cubicBezTo>
                <a:cubicBezTo>
                  <a:pt x="1260853" y="231059"/>
                  <a:pt x="1255212" y="230595"/>
                  <a:pt x="1254406" y="233793"/>
                </a:cubicBezTo>
                <a:cubicBezTo>
                  <a:pt x="1253601" y="236992"/>
                  <a:pt x="1258606" y="239068"/>
                  <a:pt x="1258386" y="242291"/>
                </a:cubicBezTo>
                <a:cubicBezTo>
                  <a:pt x="1258191" y="244733"/>
                  <a:pt x="1255285" y="245856"/>
                  <a:pt x="1252868" y="245930"/>
                </a:cubicBezTo>
                <a:cubicBezTo>
                  <a:pt x="1250450" y="246003"/>
                  <a:pt x="1247740" y="245710"/>
                  <a:pt x="1245884" y="247273"/>
                </a:cubicBezTo>
                <a:cubicBezTo>
                  <a:pt x="1242856" y="249836"/>
                  <a:pt x="1244907" y="255013"/>
                  <a:pt x="1248106" y="257382"/>
                </a:cubicBezTo>
                <a:cubicBezTo>
                  <a:pt x="1253112" y="260703"/>
                  <a:pt x="1268838" y="263999"/>
                  <a:pt x="1253381" y="285121"/>
                </a:cubicBezTo>
                <a:close/>
              </a:path>
            </a:pathLst>
          </a:custGeom>
          <a:solidFill>
            <a:schemeClr val="tx2">
              <a:alpha val="30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6" name="Freeform: Shape 521">
            <a:extLst>
              <a:ext uri="{FF2B5EF4-FFF2-40B4-BE49-F238E27FC236}">
                <a16:creationId xmlns:a16="http://schemas.microsoft.com/office/drawing/2014/main" id="{84F2DC52-C276-4A84-BBBA-19675D6F7122}"/>
              </a:ext>
            </a:extLst>
          </xdr:cNvPr>
          <xdr:cNvSpPr/>
        </xdr:nvSpPr>
        <xdr:spPr>
          <a:xfrm>
            <a:off x="4719737" y="8035432"/>
            <a:ext cx="551861" cy="647094"/>
          </a:xfrm>
          <a:custGeom>
            <a:avLst/>
            <a:gdLst>
              <a:gd name="connsiteX0" fmla="*/ 545728 w 551861"/>
              <a:gd name="connsiteY0" fmla="*/ 607463 h 647094"/>
              <a:gd name="connsiteX1" fmla="*/ 542920 w 551861"/>
              <a:gd name="connsiteY1" fmla="*/ 606388 h 647094"/>
              <a:gd name="connsiteX2" fmla="*/ 516499 w 551861"/>
              <a:gd name="connsiteY2" fmla="*/ 612542 h 647094"/>
              <a:gd name="connsiteX3" fmla="*/ 503948 w 551861"/>
              <a:gd name="connsiteY3" fmla="*/ 623237 h 647094"/>
              <a:gd name="connsiteX4" fmla="*/ 488198 w 551861"/>
              <a:gd name="connsiteY4" fmla="*/ 632150 h 647094"/>
              <a:gd name="connsiteX5" fmla="*/ 454964 w 551861"/>
              <a:gd name="connsiteY5" fmla="*/ 633176 h 647094"/>
              <a:gd name="connsiteX6" fmla="*/ 445709 w 551861"/>
              <a:gd name="connsiteY6" fmla="*/ 647631 h 647094"/>
              <a:gd name="connsiteX7" fmla="*/ 432719 w 551861"/>
              <a:gd name="connsiteY7" fmla="*/ 640452 h 647094"/>
              <a:gd name="connsiteX8" fmla="*/ 425393 w 551861"/>
              <a:gd name="connsiteY8" fmla="*/ 642577 h 647094"/>
              <a:gd name="connsiteX9" fmla="*/ 414624 w 551861"/>
              <a:gd name="connsiteY9" fmla="*/ 636570 h 647094"/>
              <a:gd name="connsiteX10" fmla="*/ 395944 w 551861"/>
              <a:gd name="connsiteY10" fmla="*/ 622358 h 647094"/>
              <a:gd name="connsiteX11" fmla="*/ 365909 w 551861"/>
              <a:gd name="connsiteY11" fmla="*/ 586658 h 647094"/>
              <a:gd name="connsiteX12" fmla="*/ 353260 w 551861"/>
              <a:gd name="connsiteY12" fmla="*/ 551593 h 647094"/>
              <a:gd name="connsiteX13" fmla="*/ 333017 w 551861"/>
              <a:gd name="connsiteY13" fmla="*/ 552106 h 647094"/>
              <a:gd name="connsiteX14" fmla="*/ 324349 w 551861"/>
              <a:gd name="connsiteY14" fmla="*/ 549395 h 647094"/>
              <a:gd name="connsiteX15" fmla="*/ 311309 w 551861"/>
              <a:gd name="connsiteY15" fmla="*/ 559505 h 647094"/>
              <a:gd name="connsiteX16" fmla="*/ 295046 w 551861"/>
              <a:gd name="connsiteY16" fmla="*/ 583337 h 647094"/>
              <a:gd name="connsiteX17" fmla="*/ 269993 w 551861"/>
              <a:gd name="connsiteY17" fmla="*/ 591786 h 647094"/>
              <a:gd name="connsiteX18" fmla="*/ 252216 w 551861"/>
              <a:gd name="connsiteY18" fmla="*/ 601944 h 647094"/>
              <a:gd name="connsiteX19" fmla="*/ 236442 w 551861"/>
              <a:gd name="connsiteY19" fmla="*/ 593862 h 647094"/>
              <a:gd name="connsiteX20" fmla="*/ 252069 w 551861"/>
              <a:gd name="connsiteY20" fmla="*/ 563021 h 647094"/>
              <a:gd name="connsiteX21" fmla="*/ 247186 w 551861"/>
              <a:gd name="connsiteY21" fmla="*/ 552618 h 647094"/>
              <a:gd name="connsiteX22" fmla="*/ 235538 w 551861"/>
              <a:gd name="connsiteY22" fmla="*/ 546270 h 647094"/>
              <a:gd name="connsiteX23" fmla="*/ 213805 w 551861"/>
              <a:gd name="connsiteY23" fmla="*/ 541606 h 647094"/>
              <a:gd name="connsiteX24" fmla="*/ 187140 w 551861"/>
              <a:gd name="connsiteY24" fmla="*/ 563851 h 647094"/>
              <a:gd name="connsiteX25" fmla="*/ 175956 w 551861"/>
              <a:gd name="connsiteY25" fmla="*/ 570591 h 647094"/>
              <a:gd name="connsiteX26" fmla="*/ 172123 w 551861"/>
              <a:gd name="connsiteY26" fmla="*/ 574131 h 647094"/>
              <a:gd name="connsiteX27" fmla="*/ 167239 w 551861"/>
              <a:gd name="connsiteY27" fmla="*/ 575474 h 647094"/>
              <a:gd name="connsiteX28" fmla="*/ 148388 w 551861"/>
              <a:gd name="connsiteY28" fmla="*/ 594326 h 647094"/>
              <a:gd name="connsiteX29" fmla="*/ 132076 w 551861"/>
              <a:gd name="connsiteY29" fmla="*/ 589051 h 647094"/>
              <a:gd name="connsiteX30" fmla="*/ 97719 w 551861"/>
              <a:gd name="connsiteY30" fmla="*/ 588660 h 647094"/>
              <a:gd name="connsiteX31" fmla="*/ 95912 w 551861"/>
              <a:gd name="connsiteY31" fmla="*/ 586365 h 647094"/>
              <a:gd name="connsiteX32" fmla="*/ 91468 w 551861"/>
              <a:gd name="connsiteY32" fmla="*/ 581262 h 647094"/>
              <a:gd name="connsiteX33" fmla="*/ 74155 w 551861"/>
              <a:gd name="connsiteY33" fmla="*/ 540287 h 647094"/>
              <a:gd name="connsiteX34" fmla="*/ 83556 w 551861"/>
              <a:gd name="connsiteY34" fmla="*/ 488642 h 647094"/>
              <a:gd name="connsiteX35" fmla="*/ 88294 w 551861"/>
              <a:gd name="connsiteY35" fmla="*/ 473404 h 647094"/>
              <a:gd name="connsiteX36" fmla="*/ 89881 w 551861"/>
              <a:gd name="connsiteY36" fmla="*/ 460072 h 647094"/>
              <a:gd name="connsiteX37" fmla="*/ 74692 w 551861"/>
              <a:gd name="connsiteY37" fmla="*/ 452575 h 647094"/>
              <a:gd name="connsiteX38" fmla="*/ 72788 w 551861"/>
              <a:gd name="connsiteY38" fmla="*/ 444371 h 647094"/>
              <a:gd name="connsiteX39" fmla="*/ 65169 w 551861"/>
              <a:gd name="connsiteY39" fmla="*/ 438583 h 647094"/>
              <a:gd name="connsiteX40" fmla="*/ 55402 w 551861"/>
              <a:gd name="connsiteY40" fmla="*/ 424347 h 647094"/>
              <a:gd name="connsiteX41" fmla="*/ 35867 w 551861"/>
              <a:gd name="connsiteY41" fmla="*/ 399001 h 647094"/>
              <a:gd name="connsiteX42" fmla="*/ 33156 w 551861"/>
              <a:gd name="connsiteY42" fmla="*/ 395778 h 647094"/>
              <a:gd name="connsiteX43" fmla="*/ 25489 w 551861"/>
              <a:gd name="connsiteY43" fmla="*/ 387255 h 647094"/>
              <a:gd name="connsiteX44" fmla="*/ 35964 w 551861"/>
              <a:gd name="connsiteY44" fmla="*/ 367305 h 647094"/>
              <a:gd name="connsiteX45" fmla="*/ 2022 w 551861"/>
              <a:gd name="connsiteY45" fmla="*/ 314244 h 647094"/>
              <a:gd name="connsiteX46" fmla="*/ 3854 w 551861"/>
              <a:gd name="connsiteY46" fmla="*/ 295612 h 647094"/>
              <a:gd name="connsiteX47" fmla="*/ 1412 w 551861"/>
              <a:gd name="connsiteY47" fmla="*/ 289092 h 647094"/>
              <a:gd name="connsiteX48" fmla="*/ 3854 w 551861"/>
              <a:gd name="connsiteY48" fmla="*/ 277396 h 647094"/>
              <a:gd name="connsiteX49" fmla="*/ 13060 w 551861"/>
              <a:gd name="connsiteY49" fmla="*/ 267628 h 647094"/>
              <a:gd name="connsiteX50" fmla="*/ 29298 w 551861"/>
              <a:gd name="connsiteY50" fmla="*/ 252660 h 647094"/>
              <a:gd name="connsiteX51" fmla="*/ 27247 w 551861"/>
              <a:gd name="connsiteY51" fmla="*/ 242502 h 647094"/>
              <a:gd name="connsiteX52" fmla="*/ 38675 w 551861"/>
              <a:gd name="connsiteY52" fmla="*/ 231293 h 647094"/>
              <a:gd name="connsiteX53" fmla="*/ 55768 w 551861"/>
              <a:gd name="connsiteY53" fmla="*/ 245798 h 647094"/>
              <a:gd name="connsiteX54" fmla="*/ 65535 w 551861"/>
              <a:gd name="connsiteY54" fmla="*/ 234028 h 647094"/>
              <a:gd name="connsiteX55" fmla="*/ 60652 w 551861"/>
              <a:gd name="connsiteY55" fmla="*/ 215788 h 647094"/>
              <a:gd name="connsiteX56" fmla="*/ 73227 w 551861"/>
              <a:gd name="connsiteY56" fmla="*/ 204531 h 647094"/>
              <a:gd name="connsiteX57" fmla="*/ 92176 w 551861"/>
              <a:gd name="connsiteY57" fmla="*/ 208413 h 647094"/>
              <a:gd name="connsiteX58" fmla="*/ 92665 w 551861"/>
              <a:gd name="connsiteY58" fmla="*/ 200404 h 647094"/>
              <a:gd name="connsiteX59" fmla="*/ 87488 w 551861"/>
              <a:gd name="connsiteY59" fmla="*/ 191491 h 647094"/>
              <a:gd name="connsiteX60" fmla="*/ 86169 w 551861"/>
              <a:gd name="connsiteY60" fmla="*/ 182090 h 647094"/>
              <a:gd name="connsiteX61" fmla="*/ 82531 w 551861"/>
              <a:gd name="connsiteY61" fmla="*/ 172322 h 647094"/>
              <a:gd name="connsiteX62" fmla="*/ 78770 w 551861"/>
              <a:gd name="connsiteY62" fmla="*/ 157378 h 647094"/>
              <a:gd name="connsiteX63" fmla="*/ 65389 w 551861"/>
              <a:gd name="connsiteY63" fmla="*/ 151103 h 647094"/>
              <a:gd name="connsiteX64" fmla="*/ 60700 w 551861"/>
              <a:gd name="connsiteY64" fmla="*/ 146976 h 647094"/>
              <a:gd name="connsiteX65" fmla="*/ 61213 w 551861"/>
              <a:gd name="connsiteY65" fmla="*/ 146976 h 647094"/>
              <a:gd name="connsiteX66" fmla="*/ 62678 w 551861"/>
              <a:gd name="connsiteY66" fmla="*/ 146512 h 647094"/>
              <a:gd name="connsiteX67" fmla="*/ 62678 w 551861"/>
              <a:gd name="connsiteY67" fmla="*/ 146512 h 647094"/>
              <a:gd name="connsiteX68" fmla="*/ 65120 w 551861"/>
              <a:gd name="connsiteY68" fmla="*/ 135304 h 647094"/>
              <a:gd name="connsiteX69" fmla="*/ 38089 w 551861"/>
              <a:gd name="connsiteY69" fmla="*/ 113718 h 647094"/>
              <a:gd name="connsiteX70" fmla="*/ 35647 w 551861"/>
              <a:gd name="connsiteY70" fmla="*/ 97919 h 647094"/>
              <a:gd name="connsiteX71" fmla="*/ 36306 w 551861"/>
              <a:gd name="connsiteY71" fmla="*/ 66443 h 647094"/>
              <a:gd name="connsiteX72" fmla="*/ 40018 w 551861"/>
              <a:gd name="connsiteY72" fmla="*/ 52647 h 647094"/>
              <a:gd name="connsiteX73" fmla="*/ 52227 w 551861"/>
              <a:gd name="connsiteY73" fmla="*/ 20902 h 647094"/>
              <a:gd name="connsiteX74" fmla="*/ 53424 w 551861"/>
              <a:gd name="connsiteY74" fmla="*/ 14065 h 647094"/>
              <a:gd name="connsiteX75" fmla="*/ 68417 w 551861"/>
              <a:gd name="connsiteY75" fmla="*/ 11794 h 647094"/>
              <a:gd name="connsiteX76" fmla="*/ 79112 w 551861"/>
              <a:gd name="connsiteY76" fmla="*/ 3052 h 647094"/>
              <a:gd name="connsiteX77" fmla="*/ 81359 w 551861"/>
              <a:gd name="connsiteY77" fmla="*/ 1148 h 647094"/>
              <a:gd name="connsiteX78" fmla="*/ 82897 w 551861"/>
              <a:gd name="connsiteY78" fmla="*/ 0 h 647094"/>
              <a:gd name="connsiteX79" fmla="*/ 100845 w 551861"/>
              <a:gd name="connsiteY79" fmla="*/ 22563 h 647094"/>
              <a:gd name="connsiteX80" fmla="*/ 106827 w 551861"/>
              <a:gd name="connsiteY80" fmla="*/ 26738 h 647094"/>
              <a:gd name="connsiteX81" fmla="*/ 111980 w 551861"/>
              <a:gd name="connsiteY81" fmla="*/ 26152 h 647094"/>
              <a:gd name="connsiteX82" fmla="*/ 123359 w 551861"/>
              <a:gd name="connsiteY82" fmla="*/ 29913 h 647094"/>
              <a:gd name="connsiteX83" fmla="*/ 110466 w 551861"/>
              <a:gd name="connsiteY83" fmla="*/ 60314 h 647094"/>
              <a:gd name="connsiteX84" fmla="*/ 102139 w 551861"/>
              <a:gd name="connsiteY84" fmla="*/ 64880 h 647094"/>
              <a:gd name="connsiteX85" fmla="*/ 104361 w 551861"/>
              <a:gd name="connsiteY85" fmla="*/ 80704 h 647094"/>
              <a:gd name="connsiteX86" fmla="*/ 115569 w 551861"/>
              <a:gd name="connsiteY86" fmla="*/ 91423 h 647094"/>
              <a:gd name="connsiteX87" fmla="*/ 124311 w 551861"/>
              <a:gd name="connsiteY87" fmla="*/ 103633 h 647094"/>
              <a:gd name="connsiteX88" fmla="*/ 134445 w 551861"/>
              <a:gd name="connsiteY88" fmla="*/ 113254 h 647094"/>
              <a:gd name="connsiteX89" fmla="*/ 136472 w 551861"/>
              <a:gd name="connsiteY89" fmla="*/ 119456 h 647094"/>
              <a:gd name="connsiteX90" fmla="*/ 142356 w 551861"/>
              <a:gd name="connsiteY90" fmla="*/ 122362 h 647094"/>
              <a:gd name="connsiteX91" fmla="*/ 154175 w 551861"/>
              <a:gd name="connsiteY91" fmla="*/ 131055 h 647094"/>
              <a:gd name="connsiteX92" fmla="*/ 166873 w 551861"/>
              <a:gd name="connsiteY92" fmla="*/ 126611 h 647094"/>
              <a:gd name="connsiteX93" fmla="*/ 182623 w 551861"/>
              <a:gd name="connsiteY93" fmla="*/ 129199 h 647094"/>
              <a:gd name="connsiteX94" fmla="*/ 197958 w 551861"/>
              <a:gd name="connsiteY94" fmla="*/ 130957 h 647094"/>
              <a:gd name="connsiteX95" fmla="*/ 211998 w 551861"/>
              <a:gd name="connsiteY95" fmla="*/ 141897 h 647094"/>
              <a:gd name="connsiteX96" fmla="*/ 242473 w 551861"/>
              <a:gd name="connsiteY96" fmla="*/ 137160 h 647094"/>
              <a:gd name="connsiteX97" fmla="*/ 259102 w 551861"/>
              <a:gd name="connsiteY97" fmla="*/ 147171 h 647094"/>
              <a:gd name="connsiteX98" fmla="*/ 279321 w 551861"/>
              <a:gd name="connsiteY98" fmla="*/ 145071 h 647094"/>
              <a:gd name="connsiteX99" fmla="*/ 288429 w 551861"/>
              <a:gd name="connsiteY99" fmla="*/ 152397 h 647094"/>
              <a:gd name="connsiteX100" fmla="*/ 281250 w 551861"/>
              <a:gd name="connsiteY100" fmla="*/ 162946 h 647094"/>
              <a:gd name="connsiteX101" fmla="*/ 285059 w 551861"/>
              <a:gd name="connsiteY101" fmla="*/ 173470 h 647094"/>
              <a:gd name="connsiteX102" fmla="*/ 294826 w 551861"/>
              <a:gd name="connsiteY102" fmla="*/ 202260 h 647094"/>
              <a:gd name="connsiteX103" fmla="*/ 308306 w 551861"/>
              <a:gd name="connsiteY103" fmla="*/ 219597 h 647094"/>
              <a:gd name="connsiteX104" fmla="*/ 316144 w 551861"/>
              <a:gd name="connsiteY104" fmla="*/ 213517 h 647094"/>
              <a:gd name="connsiteX105" fmla="*/ 308354 w 551861"/>
              <a:gd name="connsiteY105" fmla="*/ 204433 h 647094"/>
              <a:gd name="connsiteX106" fmla="*/ 317780 w 551861"/>
              <a:gd name="connsiteY106" fmla="*/ 199696 h 647094"/>
              <a:gd name="connsiteX107" fmla="*/ 325106 w 551861"/>
              <a:gd name="connsiteY107" fmla="*/ 191540 h 647094"/>
              <a:gd name="connsiteX108" fmla="*/ 339928 w 551861"/>
              <a:gd name="connsiteY108" fmla="*/ 191345 h 647094"/>
              <a:gd name="connsiteX109" fmla="*/ 345910 w 551861"/>
              <a:gd name="connsiteY109" fmla="*/ 190075 h 647094"/>
              <a:gd name="connsiteX110" fmla="*/ 347961 w 551861"/>
              <a:gd name="connsiteY110" fmla="*/ 195789 h 647094"/>
              <a:gd name="connsiteX111" fmla="*/ 355824 w 551861"/>
              <a:gd name="connsiteY111" fmla="*/ 206899 h 647094"/>
              <a:gd name="connsiteX112" fmla="*/ 352601 w 551861"/>
              <a:gd name="connsiteY112" fmla="*/ 217595 h 647094"/>
              <a:gd name="connsiteX113" fmla="*/ 357997 w 551861"/>
              <a:gd name="connsiteY113" fmla="*/ 227533 h 647094"/>
              <a:gd name="connsiteX114" fmla="*/ 359194 w 551861"/>
              <a:gd name="connsiteY114" fmla="*/ 232905 h 647094"/>
              <a:gd name="connsiteX115" fmla="*/ 372966 w 551861"/>
              <a:gd name="connsiteY115" fmla="*/ 247825 h 647094"/>
              <a:gd name="connsiteX116" fmla="*/ 386372 w 551861"/>
              <a:gd name="connsiteY116" fmla="*/ 280814 h 647094"/>
              <a:gd name="connsiteX117" fmla="*/ 379364 w 551861"/>
              <a:gd name="connsiteY117" fmla="*/ 279984 h 647094"/>
              <a:gd name="connsiteX118" fmla="*/ 370524 w 551861"/>
              <a:gd name="connsiteY118" fmla="*/ 295685 h 647094"/>
              <a:gd name="connsiteX119" fmla="*/ 373259 w 551861"/>
              <a:gd name="connsiteY119" fmla="*/ 308066 h 647094"/>
              <a:gd name="connsiteX120" fmla="*/ 394039 w 551861"/>
              <a:gd name="connsiteY120" fmla="*/ 320690 h 647094"/>
              <a:gd name="connsiteX121" fmla="*/ 400803 w 551861"/>
              <a:gd name="connsiteY121" fmla="*/ 312217 h 647094"/>
              <a:gd name="connsiteX122" fmla="*/ 419972 w 551861"/>
              <a:gd name="connsiteY122" fmla="*/ 321349 h 647094"/>
              <a:gd name="connsiteX123" fmla="*/ 409741 w 551861"/>
              <a:gd name="connsiteY123" fmla="*/ 333559 h 647094"/>
              <a:gd name="connsiteX124" fmla="*/ 422780 w 551861"/>
              <a:gd name="connsiteY124" fmla="*/ 349016 h 647094"/>
              <a:gd name="connsiteX125" fmla="*/ 435722 w 551861"/>
              <a:gd name="connsiteY125" fmla="*/ 370504 h 647094"/>
              <a:gd name="connsiteX126" fmla="*/ 445001 w 551861"/>
              <a:gd name="connsiteY126" fmla="*/ 378416 h 647094"/>
              <a:gd name="connsiteX127" fmla="*/ 456380 w 551861"/>
              <a:gd name="connsiteY127" fmla="*/ 387524 h 647094"/>
              <a:gd name="connsiteX128" fmla="*/ 492202 w 551861"/>
              <a:gd name="connsiteY128" fmla="*/ 407059 h 647094"/>
              <a:gd name="connsiteX129" fmla="*/ 502922 w 551861"/>
              <a:gd name="connsiteY129" fmla="*/ 428694 h 647094"/>
              <a:gd name="connsiteX130" fmla="*/ 511933 w 551861"/>
              <a:gd name="connsiteY130" fmla="*/ 448864 h 647094"/>
              <a:gd name="connsiteX131" fmla="*/ 505804 w 551861"/>
              <a:gd name="connsiteY131" fmla="*/ 460609 h 647094"/>
              <a:gd name="connsiteX132" fmla="*/ 514668 w 551861"/>
              <a:gd name="connsiteY132" fmla="*/ 476481 h 647094"/>
              <a:gd name="connsiteX133" fmla="*/ 526071 w 551861"/>
              <a:gd name="connsiteY133" fmla="*/ 481365 h 647094"/>
              <a:gd name="connsiteX134" fmla="*/ 537084 w 551861"/>
              <a:gd name="connsiteY134" fmla="*/ 492695 h 647094"/>
              <a:gd name="connsiteX135" fmla="*/ 542602 w 551861"/>
              <a:gd name="connsiteY135" fmla="*/ 513891 h 647094"/>
              <a:gd name="connsiteX136" fmla="*/ 538183 w 551861"/>
              <a:gd name="connsiteY136" fmla="*/ 519214 h 647094"/>
              <a:gd name="connsiteX137" fmla="*/ 534691 w 551861"/>
              <a:gd name="connsiteY137" fmla="*/ 524684 h 647094"/>
              <a:gd name="connsiteX138" fmla="*/ 530881 w 551861"/>
              <a:gd name="connsiteY138" fmla="*/ 558015 h 647094"/>
              <a:gd name="connsiteX139" fmla="*/ 541943 w 551861"/>
              <a:gd name="connsiteY139" fmla="*/ 578185 h 647094"/>
              <a:gd name="connsiteX140" fmla="*/ 544043 w 551861"/>
              <a:gd name="connsiteY140" fmla="*/ 589686 h 647094"/>
              <a:gd name="connsiteX141" fmla="*/ 552199 w 551861"/>
              <a:gd name="connsiteY141" fmla="*/ 596133 h 647094"/>
              <a:gd name="connsiteX142" fmla="*/ 545728 w 551861"/>
              <a:gd name="connsiteY142" fmla="*/ 607463 h 6470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Lst>
            <a:rect l="l" t="t" r="r" b="b"/>
            <a:pathLst>
              <a:path w="551861" h="647094">
                <a:moveTo>
                  <a:pt x="545728" y="607463"/>
                </a:moveTo>
                <a:lnTo>
                  <a:pt x="542920" y="606388"/>
                </a:lnTo>
                <a:cubicBezTo>
                  <a:pt x="528269" y="600381"/>
                  <a:pt x="530515" y="613714"/>
                  <a:pt x="516499" y="612542"/>
                </a:cubicBezTo>
                <a:cubicBezTo>
                  <a:pt x="510516" y="611980"/>
                  <a:pt x="505218" y="617816"/>
                  <a:pt x="503948" y="623237"/>
                </a:cubicBezTo>
                <a:cubicBezTo>
                  <a:pt x="503117" y="626851"/>
                  <a:pt x="505779" y="640721"/>
                  <a:pt x="488198" y="632150"/>
                </a:cubicBezTo>
                <a:cubicBezTo>
                  <a:pt x="479944" y="628145"/>
                  <a:pt x="457772" y="605290"/>
                  <a:pt x="454964" y="633176"/>
                </a:cubicBezTo>
                <a:cubicBezTo>
                  <a:pt x="454476" y="638059"/>
                  <a:pt x="453670" y="650269"/>
                  <a:pt x="445709" y="647631"/>
                </a:cubicBezTo>
                <a:cubicBezTo>
                  <a:pt x="438994" y="645361"/>
                  <a:pt x="441656" y="637669"/>
                  <a:pt x="432719" y="640452"/>
                </a:cubicBezTo>
                <a:cubicBezTo>
                  <a:pt x="430081" y="641283"/>
                  <a:pt x="428225" y="642894"/>
                  <a:pt x="425393" y="642577"/>
                </a:cubicBezTo>
                <a:cubicBezTo>
                  <a:pt x="421105" y="642225"/>
                  <a:pt x="417179" y="640032"/>
                  <a:pt x="414624" y="636570"/>
                </a:cubicBezTo>
                <a:cubicBezTo>
                  <a:pt x="404857" y="624361"/>
                  <a:pt x="404637" y="628072"/>
                  <a:pt x="395944" y="622358"/>
                </a:cubicBezTo>
                <a:cubicBezTo>
                  <a:pt x="375213" y="608733"/>
                  <a:pt x="376800" y="608147"/>
                  <a:pt x="365909" y="586658"/>
                </a:cubicBezTo>
                <a:cubicBezTo>
                  <a:pt x="358193" y="571470"/>
                  <a:pt x="360732" y="558503"/>
                  <a:pt x="353260" y="551593"/>
                </a:cubicBezTo>
                <a:cubicBezTo>
                  <a:pt x="347082" y="545855"/>
                  <a:pt x="341906" y="553082"/>
                  <a:pt x="333017" y="552106"/>
                </a:cubicBezTo>
                <a:cubicBezTo>
                  <a:pt x="329989" y="551788"/>
                  <a:pt x="327328" y="549859"/>
                  <a:pt x="324349" y="549395"/>
                </a:cubicBezTo>
                <a:cubicBezTo>
                  <a:pt x="317682" y="548345"/>
                  <a:pt x="313311" y="553669"/>
                  <a:pt x="311309" y="559505"/>
                </a:cubicBezTo>
                <a:cubicBezTo>
                  <a:pt x="308721" y="566977"/>
                  <a:pt x="312139" y="584705"/>
                  <a:pt x="295046" y="583337"/>
                </a:cubicBezTo>
                <a:cubicBezTo>
                  <a:pt x="290529" y="582971"/>
                  <a:pt x="288673" y="579406"/>
                  <a:pt x="269993" y="591786"/>
                </a:cubicBezTo>
                <a:cubicBezTo>
                  <a:pt x="264352" y="595522"/>
                  <a:pt x="258052" y="598428"/>
                  <a:pt x="252216" y="601944"/>
                </a:cubicBezTo>
                <a:cubicBezTo>
                  <a:pt x="246380" y="605460"/>
                  <a:pt x="237076" y="600577"/>
                  <a:pt x="236442" y="593862"/>
                </a:cubicBezTo>
                <a:cubicBezTo>
                  <a:pt x="234683" y="575450"/>
                  <a:pt x="252143" y="571225"/>
                  <a:pt x="252069" y="563021"/>
                </a:cubicBezTo>
                <a:cubicBezTo>
                  <a:pt x="251742" y="559080"/>
                  <a:pt x="250008" y="555388"/>
                  <a:pt x="247186" y="552618"/>
                </a:cubicBezTo>
                <a:cubicBezTo>
                  <a:pt x="240031" y="546270"/>
                  <a:pt x="241203" y="549029"/>
                  <a:pt x="235538" y="546270"/>
                </a:cubicBezTo>
                <a:cubicBezTo>
                  <a:pt x="227382" y="542314"/>
                  <a:pt x="222498" y="535941"/>
                  <a:pt x="213805" y="541606"/>
                </a:cubicBezTo>
                <a:cubicBezTo>
                  <a:pt x="198544" y="551593"/>
                  <a:pt x="215881" y="563851"/>
                  <a:pt x="187140" y="563851"/>
                </a:cubicBezTo>
                <a:cubicBezTo>
                  <a:pt x="181622" y="563851"/>
                  <a:pt x="179961" y="567636"/>
                  <a:pt x="175956" y="570591"/>
                </a:cubicBezTo>
                <a:cubicBezTo>
                  <a:pt x="174565" y="571616"/>
                  <a:pt x="173515" y="573228"/>
                  <a:pt x="172123" y="574131"/>
                </a:cubicBezTo>
                <a:cubicBezTo>
                  <a:pt x="170565" y="574805"/>
                  <a:pt x="168922" y="575257"/>
                  <a:pt x="167239" y="575474"/>
                </a:cubicBezTo>
                <a:cubicBezTo>
                  <a:pt x="155030" y="578600"/>
                  <a:pt x="159059" y="591127"/>
                  <a:pt x="148388" y="594326"/>
                </a:cubicBezTo>
                <a:cubicBezTo>
                  <a:pt x="142388" y="595844"/>
                  <a:pt x="136049" y="593796"/>
                  <a:pt x="132076" y="589051"/>
                </a:cubicBezTo>
                <a:cubicBezTo>
                  <a:pt x="124751" y="579284"/>
                  <a:pt x="109880" y="581579"/>
                  <a:pt x="97719" y="588660"/>
                </a:cubicBezTo>
                <a:cubicBezTo>
                  <a:pt x="97060" y="587903"/>
                  <a:pt x="96474" y="587146"/>
                  <a:pt x="95912" y="586365"/>
                </a:cubicBezTo>
                <a:cubicBezTo>
                  <a:pt x="94530" y="584580"/>
                  <a:pt x="93045" y="582876"/>
                  <a:pt x="91468" y="581262"/>
                </a:cubicBezTo>
                <a:cubicBezTo>
                  <a:pt x="76206" y="564706"/>
                  <a:pt x="78795" y="563778"/>
                  <a:pt x="74155" y="540287"/>
                </a:cubicBezTo>
                <a:cubicBezTo>
                  <a:pt x="69857" y="518481"/>
                  <a:pt x="66268" y="517382"/>
                  <a:pt x="83556" y="488642"/>
                </a:cubicBezTo>
                <a:cubicBezTo>
                  <a:pt x="86015" y="483880"/>
                  <a:pt x="87620" y="478723"/>
                  <a:pt x="88294" y="473404"/>
                </a:cubicBezTo>
                <a:cubicBezTo>
                  <a:pt x="88660" y="471256"/>
                  <a:pt x="94716" y="457068"/>
                  <a:pt x="89881" y="460072"/>
                </a:cubicBezTo>
                <a:cubicBezTo>
                  <a:pt x="86511" y="452600"/>
                  <a:pt x="77378" y="463246"/>
                  <a:pt x="74692" y="452575"/>
                </a:cubicBezTo>
                <a:cubicBezTo>
                  <a:pt x="74033" y="449987"/>
                  <a:pt x="74497" y="446739"/>
                  <a:pt x="72788" y="444371"/>
                </a:cubicBezTo>
                <a:cubicBezTo>
                  <a:pt x="70468" y="441147"/>
                  <a:pt x="66927" y="442246"/>
                  <a:pt x="65169" y="438583"/>
                </a:cubicBezTo>
                <a:cubicBezTo>
                  <a:pt x="61970" y="431917"/>
                  <a:pt x="63045" y="427986"/>
                  <a:pt x="55402" y="424347"/>
                </a:cubicBezTo>
                <a:cubicBezTo>
                  <a:pt x="45317" y="419464"/>
                  <a:pt x="41874" y="407474"/>
                  <a:pt x="35867" y="399001"/>
                </a:cubicBezTo>
                <a:cubicBezTo>
                  <a:pt x="35105" y="397814"/>
                  <a:pt x="34194" y="396730"/>
                  <a:pt x="33156" y="395778"/>
                </a:cubicBezTo>
                <a:cubicBezTo>
                  <a:pt x="30373" y="393336"/>
                  <a:pt x="26368" y="391089"/>
                  <a:pt x="25489" y="387255"/>
                </a:cubicBezTo>
                <a:cubicBezTo>
                  <a:pt x="23804" y="379930"/>
                  <a:pt x="34426" y="373850"/>
                  <a:pt x="35964" y="367305"/>
                </a:cubicBezTo>
                <a:cubicBezTo>
                  <a:pt x="42191" y="341104"/>
                  <a:pt x="11546" y="337393"/>
                  <a:pt x="2022" y="314244"/>
                </a:cubicBezTo>
                <a:cubicBezTo>
                  <a:pt x="-981" y="306918"/>
                  <a:pt x="3195" y="302523"/>
                  <a:pt x="3854" y="295612"/>
                </a:cubicBezTo>
                <a:cubicBezTo>
                  <a:pt x="3869" y="293212"/>
                  <a:pt x="2999" y="290892"/>
                  <a:pt x="1412" y="289092"/>
                </a:cubicBezTo>
                <a:cubicBezTo>
                  <a:pt x="-273" y="286382"/>
                  <a:pt x="-1421" y="283549"/>
                  <a:pt x="3854" y="277396"/>
                </a:cubicBezTo>
                <a:cubicBezTo>
                  <a:pt x="6691" y="273931"/>
                  <a:pt x="9768" y="270666"/>
                  <a:pt x="13060" y="267628"/>
                </a:cubicBezTo>
                <a:cubicBezTo>
                  <a:pt x="16600" y="264552"/>
                  <a:pt x="25928" y="261768"/>
                  <a:pt x="29298" y="252660"/>
                </a:cubicBezTo>
                <a:cubicBezTo>
                  <a:pt x="30934" y="248240"/>
                  <a:pt x="28785" y="246482"/>
                  <a:pt x="27247" y="242502"/>
                </a:cubicBezTo>
                <a:cubicBezTo>
                  <a:pt x="24317" y="234956"/>
                  <a:pt x="30983" y="228534"/>
                  <a:pt x="38675" y="231293"/>
                </a:cubicBezTo>
                <a:cubicBezTo>
                  <a:pt x="46367" y="234053"/>
                  <a:pt x="47295" y="243942"/>
                  <a:pt x="55768" y="245798"/>
                </a:cubicBezTo>
                <a:cubicBezTo>
                  <a:pt x="63094" y="247385"/>
                  <a:pt x="65877" y="240328"/>
                  <a:pt x="65535" y="234028"/>
                </a:cubicBezTo>
                <a:cubicBezTo>
                  <a:pt x="65194" y="227728"/>
                  <a:pt x="60896" y="222185"/>
                  <a:pt x="60652" y="215788"/>
                </a:cubicBezTo>
                <a:cubicBezTo>
                  <a:pt x="60407" y="207827"/>
                  <a:pt x="66024" y="204970"/>
                  <a:pt x="73227" y="204531"/>
                </a:cubicBezTo>
                <a:cubicBezTo>
                  <a:pt x="79356" y="204189"/>
                  <a:pt x="86218" y="211221"/>
                  <a:pt x="92176" y="208413"/>
                </a:cubicBezTo>
                <a:cubicBezTo>
                  <a:pt x="95790" y="206704"/>
                  <a:pt x="94765" y="202943"/>
                  <a:pt x="92665" y="200404"/>
                </a:cubicBezTo>
                <a:cubicBezTo>
                  <a:pt x="89612" y="196717"/>
                  <a:pt x="86999" y="196863"/>
                  <a:pt x="87488" y="191491"/>
                </a:cubicBezTo>
                <a:cubicBezTo>
                  <a:pt x="87878" y="187340"/>
                  <a:pt x="88635" y="185557"/>
                  <a:pt x="86169" y="182090"/>
                </a:cubicBezTo>
                <a:cubicBezTo>
                  <a:pt x="83703" y="178622"/>
                  <a:pt x="82311" y="177011"/>
                  <a:pt x="82531" y="172322"/>
                </a:cubicBezTo>
                <a:cubicBezTo>
                  <a:pt x="82824" y="166291"/>
                  <a:pt x="84020" y="161749"/>
                  <a:pt x="78770" y="157378"/>
                </a:cubicBezTo>
                <a:cubicBezTo>
                  <a:pt x="74961" y="154179"/>
                  <a:pt x="69491" y="153813"/>
                  <a:pt x="65389" y="151103"/>
                </a:cubicBezTo>
                <a:cubicBezTo>
                  <a:pt x="63677" y="149906"/>
                  <a:pt x="62105" y="148522"/>
                  <a:pt x="60700" y="146976"/>
                </a:cubicBezTo>
                <a:lnTo>
                  <a:pt x="61213" y="146976"/>
                </a:lnTo>
                <a:cubicBezTo>
                  <a:pt x="61714" y="146861"/>
                  <a:pt x="62205" y="146707"/>
                  <a:pt x="62678" y="146512"/>
                </a:cubicBezTo>
                <a:lnTo>
                  <a:pt x="62678" y="146512"/>
                </a:lnTo>
                <a:cubicBezTo>
                  <a:pt x="67562" y="144534"/>
                  <a:pt x="69369" y="139040"/>
                  <a:pt x="65120" y="135304"/>
                </a:cubicBezTo>
                <a:cubicBezTo>
                  <a:pt x="56281" y="127636"/>
                  <a:pt x="43778" y="124804"/>
                  <a:pt x="38089" y="113718"/>
                </a:cubicBezTo>
                <a:cubicBezTo>
                  <a:pt x="35647" y="109078"/>
                  <a:pt x="36111" y="102998"/>
                  <a:pt x="35647" y="97919"/>
                </a:cubicBezTo>
                <a:cubicBezTo>
                  <a:pt x="33205" y="73769"/>
                  <a:pt x="33718" y="83927"/>
                  <a:pt x="36306" y="66443"/>
                </a:cubicBezTo>
                <a:cubicBezTo>
                  <a:pt x="36763" y="61669"/>
                  <a:pt x="38018" y="57005"/>
                  <a:pt x="40018" y="52647"/>
                </a:cubicBezTo>
                <a:cubicBezTo>
                  <a:pt x="45512" y="41927"/>
                  <a:pt x="59138" y="44393"/>
                  <a:pt x="52227" y="20902"/>
                </a:cubicBezTo>
                <a:cubicBezTo>
                  <a:pt x="51299" y="17728"/>
                  <a:pt x="50884" y="16458"/>
                  <a:pt x="53424" y="14065"/>
                </a:cubicBezTo>
                <a:cubicBezTo>
                  <a:pt x="57697" y="10060"/>
                  <a:pt x="63191" y="12551"/>
                  <a:pt x="68417" y="11794"/>
                </a:cubicBezTo>
                <a:cubicBezTo>
                  <a:pt x="73642" y="11037"/>
                  <a:pt x="75254" y="6593"/>
                  <a:pt x="79112" y="3052"/>
                </a:cubicBezTo>
                <a:cubicBezTo>
                  <a:pt x="79723" y="2491"/>
                  <a:pt x="80504" y="1831"/>
                  <a:pt x="81359" y="1148"/>
                </a:cubicBezTo>
                <a:cubicBezTo>
                  <a:pt x="82213" y="464"/>
                  <a:pt x="82360" y="366"/>
                  <a:pt x="82897" y="0"/>
                </a:cubicBezTo>
                <a:cubicBezTo>
                  <a:pt x="98012" y="11281"/>
                  <a:pt x="94398" y="16947"/>
                  <a:pt x="100845" y="22563"/>
                </a:cubicBezTo>
                <a:cubicBezTo>
                  <a:pt x="102581" y="24292"/>
                  <a:pt x="104605" y="25703"/>
                  <a:pt x="106827" y="26738"/>
                </a:cubicBezTo>
                <a:cubicBezTo>
                  <a:pt x="109416" y="27764"/>
                  <a:pt x="109880" y="27154"/>
                  <a:pt x="111980" y="26152"/>
                </a:cubicBezTo>
                <a:cubicBezTo>
                  <a:pt x="115642" y="24394"/>
                  <a:pt x="121918" y="25688"/>
                  <a:pt x="123359" y="29913"/>
                </a:cubicBezTo>
                <a:cubicBezTo>
                  <a:pt x="126167" y="38142"/>
                  <a:pt x="121918" y="53208"/>
                  <a:pt x="110466" y="60314"/>
                </a:cubicBezTo>
                <a:cubicBezTo>
                  <a:pt x="107804" y="61950"/>
                  <a:pt x="104361" y="62561"/>
                  <a:pt x="102139" y="64880"/>
                </a:cubicBezTo>
                <a:cubicBezTo>
                  <a:pt x="97402" y="69764"/>
                  <a:pt x="100454" y="76308"/>
                  <a:pt x="104361" y="80704"/>
                </a:cubicBezTo>
                <a:cubicBezTo>
                  <a:pt x="107902" y="84684"/>
                  <a:pt x="113030" y="86808"/>
                  <a:pt x="115569" y="91423"/>
                </a:cubicBezTo>
                <a:cubicBezTo>
                  <a:pt x="118109" y="96039"/>
                  <a:pt x="119623" y="101191"/>
                  <a:pt x="124311" y="103633"/>
                </a:cubicBezTo>
                <a:cubicBezTo>
                  <a:pt x="128999" y="106075"/>
                  <a:pt x="132711" y="107540"/>
                  <a:pt x="134445" y="113254"/>
                </a:cubicBezTo>
                <a:cubicBezTo>
                  <a:pt x="134748" y="115425"/>
                  <a:pt x="135434" y="117525"/>
                  <a:pt x="136472" y="119456"/>
                </a:cubicBezTo>
                <a:cubicBezTo>
                  <a:pt x="137961" y="121410"/>
                  <a:pt x="140379" y="121483"/>
                  <a:pt x="142356" y="122362"/>
                </a:cubicBezTo>
                <a:cubicBezTo>
                  <a:pt x="147729" y="124804"/>
                  <a:pt x="143040" y="128857"/>
                  <a:pt x="154175" y="131055"/>
                </a:cubicBezTo>
                <a:cubicBezTo>
                  <a:pt x="159352" y="132105"/>
                  <a:pt x="161818" y="127001"/>
                  <a:pt x="166873" y="126611"/>
                </a:cubicBezTo>
                <a:cubicBezTo>
                  <a:pt x="172489" y="126196"/>
                  <a:pt x="177177" y="128931"/>
                  <a:pt x="182623" y="129199"/>
                </a:cubicBezTo>
                <a:cubicBezTo>
                  <a:pt x="188068" y="129468"/>
                  <a:pt x="193220" y="127587"/>
                  <a:pt x="197958" y="130957"/>
                </a:cubicBezTo>
                <a:cubicBezTo>
                  <a:pt x="202695" y="134327"/>
                  <a:pt x="205772" y="140407"/>
                  <a:pt x="211998" y="141897"/>
                </a:cubicBezTo>
                <a:cubicBezTo>
                  <a:pt x="226845" y="145462"/>
                  <a:pt x="232632" y="137575"/>
                  <a:pt x="242473" y="137160"/>
                </a:cubicBezTo>
                <a:cubicBezTo>
                  <a:pt x="253339" y="136696"/>
                  <a:pt x="252753" y="145315"/>
                  <a:pt x="259102" y="147171"/>
                </a:cubicBezTo>
                <a:cubicBezTo>
                  <a:pt x="269333" y="150150"/>
                  <a:pt x="272142" y="142849"/>
                  <a:pt x="279321" y="145071"/>
                </a:cubicBezTo>
                <a:cubicBezTo>
                  <a:pt x="282324" y="145999"/>
                  <a:pt x="287598" y="149247"/>
                  <a:pt x="288429" y="152397"/>
                </a:cubicBezTo>
                <a:cubicBezTo>
                  <a:pt x="289552" y="156914"/>
                  <a:pt x="282837" y="159039"/>
                  <a:pt x="281250" y="162946"/>
                </a:cubicBezTo>
                <a:cubicBezTo>
                  <a:pt x="279557" y="166909"/>
                  <a:pt x="281223" y="171507"/>
                  <a:pt x="285059" y="173470"/>
                </a:cubicBezTo>
                <a:cubicBezTo>
                  <a:pt x="302665" y="182432"/>
                  <a:pt x="274559" y="192541"/>
                  <a:pt x="294826" y="202260"/>
                </a:cubicBezTo>
                <a:cubicBezTo>
                  <a:pt x="302469" y="205923"/>
                  <a:pt x="298416" y="218571"/>
                  <a:pt x="308306" y="219597"/>
                </a:cubicBezTo>
                <a:cubicBezTo>
                  <a:pt x="311675" y="219963"/>
                  <a:pt x="316217" y="217302"/>
                  <a:pt x="316144" y="213517"/>
                </a:cubicBezTo>
                <a:cubicBezTo>
                  <a:pt x="316144" y="208633"/>
                  <a:pt x="309087" y="208877"/>
                  <a:pt x="308354" y="204433"/>
                </a:cubicBezTo>
                <a:cubicBezTo>
                  <a:pt x="307622" y="199989"/>
                  <a:pt x="314947" y="199769"/>
                  <a:pt x="317780" y="199696"/>
                </a:cubicBezTo>
                <a:cubicBezTo>
                  <a:pt x="323347" y="199549"/>
                  <a:pt x="322297" y="195056"/>
                  <a:pt x="325106" y="191540"/>
                </a:cubicBezTo>
                <a:cubicBezTo>
                  <a:pt x="328768" y="186827"/>
                  <a:pt x="335337" y="190563"/>
                  <a:pt x="339928" y="191345"/>
                </a:cubicBezTo>
                <a:cubicBezTo>
                  <a:pt x="342011" y="191813"/>
                  <a:pt x="344196" y="191349"/>
                  <a:pt x="345910" y="190075"/>
                </a:cubicBezTo>
                <a:cubicBezTo>
                  <a:pt x="346252" y="192084"/>
                  <a:pt x="346948" y="194018"/>
                  <a:pt x="347961" y="195789"/>
                </a:cubicBezTo>
                <a:cubicBezTo>
                  <a:pt x="350696" y="200111"/>
                  <a:pt x="355727" y="201039"/>
                  <a:pt x="355824" y="206899"/>
                </a:cubicBezTo>
                <a:cubicBezTo>
                  <a:pt x="355824" y="210904"/>
                  <a:pt x="353138" y="213712"/>
                  <a:pt x="352601" y="217595"/>
                </a:cubicBezTo>
                <a:cubicBezTo>
                  <a:pt x="351966" y="222283"/>
                  <a:pt x="356313" y="223748"/>
                  <a:pt x="357997" y="227533"/>
                </a:cubicBezTo>
                <a:cubicBezTo>
                  <a:pt x="358803" y="229316"/>
                  <a:pt x="358583" y="231245"/>
                  <a:pt x="359194" y="232905"/>
                </a:cubicBezTo>
                <a:cubicBezTo>
                  <a:pt x="360854" y="237300"/>
                  <a:pt x="368473" y="239254"/>
                  <a:pt x="372966" y="247825"/>
                </a:cubicBezTo>
                <a:cubicBezTo>
                  <a:pt x="378045" y="257592"/>
                  <a:pt x="377386" y="271780"/>
                  <a:pt x="386372" y="280814"/>
                </a:cubicBezTo>
                <a:cubicBezTo>
                  <a:pt x="384018" y="280709"/>
                  <a:pt x="381676" y="280434"/>
                  <a:pt x="379364" y="279984"/>
                </a:cubicBezTo>
                <a:cubicBezTo>
                  <a:pt x="372429" y="278910"/>
                  <a:pt x="369792" y="290558"/>
                  <a:pt x="370524" y="295685"/>
                </a:cubicBezTo>
                <a:cubicBezTo>
                  <a:pt x="371086" y="299617"/>
                  <a:pt x="371086" y="304672"/>
                  <a:pt x="373259" y="308066"/>
                </a:cubicBezTo>
                <a:cubicBezTo>
                  <a:pt x="376678" y="313365"/>
                  <a:pt x="386934" y="325965"/>
                  <a:pt x="394039" y="320690"/>
                </a:cubicBezTo>
                <a:cubicBezTo>
                  <a:pt x="397067" y="318468"/>
                  <a:pt x="397019" y="314463"/>
                  <a:pt x="400803" y="312217"/>
                </a:cubicBezTo>
                <a:cubicBezTo>
                  <a:pt x="407128" y="308481"/>
                  <a:pt x="423903" y="309775"/>
                  <a:pt x="419972" y="321349"/>
                </a:cubicBezTo>
                <a:cubicBezTo>
                  <a:pt x="418189" y="326575"/>
                  <a:pt x="412353" y="328846"/>
                  <a:pt x="409741" y="333559"/>
                </a:cubicBezTo>
                <a:cubicBezTo>
                  <a:pt x="404613" y="342716"/>
                  <a:pt x="416578" y="346134"/>
                  <a:pt x="422780" y="349016"/>
                </a:cubicBezTo>
                <a:cubicBezTo>
                  <a:pt x="436479" y="355365"/>
                  <a:pt x="432132" y="365083"/>
                  <a:pt x="435722" y="370504"/>
                </a:cubicBezTo>
                <a:cubicBezTo>
                  <a:pt x="437944" y="373850"/>
                  <a:pt x="442169" y="375657"/>
                  <a:pt x="445001" y="378416"/>
                </a:cubicBezTo>
                <a:cubicBezTo>
                  <a:pt x="448542" y="381810"/>
                  <a:pt x="452669" y="384325"/>
                  <a:pt x="456380" y="387524"/>
                </a:cubicBezTo>
                <a:cubicBezTo>
                  <a:pt x="468760" y="398171"/>
                  <a:pt x="458676" y="390918"/>
                  <a:pt x="492202" y="407059"/>
                </a:cubicBezTo>
                <a:cubicBezTo>
                  <a:pt x="500944" y="411308"/>
                  <a:pt x="500383" y="420318"/>
                  <a:pt x="502922" y="428694"/>
                </a:cubicBezTo>
                <a:cubicBezTo>
                  <a:pt x="505022" y="435604"/>
                  <a:pt x="512690" y="441196"/>
                  <a:pt x="511933" y="448864"/>
                </a:cubicBezTo>
                <a:cubicBezTo>
                  <a:pt x="511591" y="452819"/>
                  <a:pt x="507366" y="456775"/>
                  <a:pt x="505804" y="460609"/>
                </a:cubicBezTo>
                <a:cubicBezTo>
                  <a:pt x="501335" y="471524"/>
                  <a:pt x="502067" y="473795"/>
                  <a:pt x="514668" y="476481"/>
                </a:cubicBezTo>
                <a:cubicBezTo>
                  <a:pt x="519380" y="477458"/>
                  <a:pt x="522311" y="477727"/>
                  <a:pt x="526071" y="481365"/>
                </a:cubicBezTo>
                <a:cubicBezTo>
                  <a:pt x="530164" y="484708"/>
                  <a:pt x="533858" y="488510"/>
                  <a:pt x="537084" y="492695"/>
                </a:cubicBezTo>
                <a:cubicBezTo>
                  <a:pt x="541162" y="499068"/>
                  <a:pt x="545752" y="506272"/>
                  <a:pt x="542602" y="513891"/>
                </a:cubicBezTo>
                <a:cubicBezTo>
                  <a:pt x="541577" y="516332"/>
                  <a:pt x="539819" y="517260"/>
                  <a:pt x="538183" y="519214"/>
                </a:cubicBezTo>
                <a:cubicBezTo>
                  <a:pt x="536791" y="520801"/>
                  <a:pt x="536058" y="523023"/>
                  <a:pt x="534691" y="524684"/>
                </a:cubicBezTo>
                <a:cubicBezTo>
                  <a:pt x="527023" y="533987"/>
                  <a:pt x="521651" y="537625"/>
                  <a:pt x="530881" y="558015"/>
                </a:cubicBezTo>
                <a:cubicBezTo>
                  <a:pt x="534056" y="565072"/>
                  <a:pt x="541357" y="569980"/>
                  <a:pt x="541943" y="578185"/>
                </a:cubicBezTo>
                <a:cubicBezTo>
                  <a:pt x="542212" y="581994"/>
                  <a:pt x="541455" y="586512"/>
                  <a:pt x="544043" y="589686"/>
                </a:cubicBezTo>
                <a:cubicBezTo>
                  <a:pt x="546631" y="592860"/>
                  <a:pt x="550807" y="592396"/>
                  <a:pt x="552199" y="596133"/>
                </a:cubicBezTo>
                <a:cubicBezTo>
                  <a:pt x="553982" y="601651"/>
                  <a:pt x="547535" y="603312"/>
                  <a:pt x="545728" y="607463"/>
                </a:cubicBezTo>
                <a:close/>
              </a:path>
            </a:pathLst>
          </a:custGeom>
          <a:solidFill>
            <a:schemeClr val="tx2"/>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7" name="Freeform: Shape 522">
            <a:extLst>
              <a:ext uri="{FF2B5EF4-FFF2-40B4-BE49-F238E27FC236}">
                <a16:creationId xmlns:a16="http://schemas.microsoft.com/office/drawing/2014/main" id="{450DDA20-733C-4DB2-8D6C-B7011B251A97}"/>
              </a:ext>
            </a:extLst>
          </xdr:cNvPr>
          <xdr:cNvSpPr/>
        </xdr:nvSpPr>
        <xdr:spPr>
          <a:xfrm>
            <a:off x="4084574" y="8177595"/>
            <a:ext cx="739885" cy="651978"/>
          </a:xfrm>
          <a:custGeom>
            <a:avLst/>
            <a:gdLst>
              <a:gd name="connsiteX0" fmla="*/ 740232 w 739884"/>
              <a:gd name="connsiteY0" fmla="*/ 506665 h 651977"/>
              <a:gd name="connsiteX1" fmla="*/ 726045 w 739884"/>
              <a:gd name="connsiteY1" fmla="*/ 547590 h 651977"/>
              <a:gd name="connsiteX2" fmla="*/ 723163 w 739884"/>
              <a:gd name="connsiteY2" fmla="*/ 558481 h 651977"/>
              <a:gd name="connsiteX3" fmla="*/ 716790 w 739884"/>
              <a:gd name="connsiteY3" fmla="*/ 558335 h 651977"/>
              <a:gd name="connsiteX4" fmla="*/ 705924 w 739884"/>
              <a:gd name="connsiteY4" fmla="*/ 569469 h 651977"/>
              <a:gd name="connsiteX5" fmla="*/ 689368 w 739884"/>
              <a:gd name="connsiteY5" fmla="*/ 589004 h 651977"/>
              <a:gd name="connsiteX6" fmla="*/ 675938 w 739884"/>
              <a:gd name="connsiteY6" fmla="*/ 598259 h 651977"/>
              <a:gd name="connsiteX7" fmla="*/ 672959 w 739884"/>
              <a:gd name="connsiteY7" fmla="*/ 604339 h 651977"/>
              <a:gd name="connsiteX8" fmla="*/ 658552 w 739884"/>
              <a:gd name="connsiteY8" fmla="*/ 607709 h 651977"/>
              <a:gd name="connsiteX9" fmla="*/ 647588 w 739884"/>
              <a:gd name="connsiteY9" fmla="*/ 615230 h 651977"/>
              <a:gd name="connsiteX10" fmla="*/ 649492 w 739884"/>
              <a:gd name="connsiteY10" fmla="*/ 629417 h 651977"/>
              <a:gd name="connsiteX11" fmla="*/ 637454 w 739884"/>
              <a:gd name="connsiteY11" fmla="*/ 640894 h 651977"/>
              <a:gd name="connsiteX12" fmla="*/ 634133 w 739884"/>
              <a:gd name="connsiteY12" fmla="*/ 646022 h 651977"/>
              <a:gd name="connsiteX13" fmla="*/ 628810 w 739884"/>
              <a:gd name="connsiteY13" fmla="*/ 648879 h 651977"/>
              <a:gd name="connsiteX14" fmla="*/ 614158 w 739884"/>
              <a:gd name="connsiteY14" fmla="*/ 653225 h 651977"/>
              <a:gd name="connsiteX15" fmla="*/ 609275 w 739884"/>
              <a:gd name="connsiteY15" fmla="*/ 645558 h 651977"/>
              <a:gd name="connsiteX16" fmla="*/ 608347 w 739884"/>
              <a:gd name="connsiteY16" fmla="*/ 638403 h 651977"/>
              <a:gd name="connsiteX17" fmla="*/ 603658 w 739884"/>
              <a:gd name="connsiteY17" fmla="*/ 622067 h 651977"/>
              <a:gd name="connsiteX18" fmla="*/ 588348 w 739884"/>
              <a:gd name="connsiteY18" fmla="*/ 608490 h 651977"/>
              <a:gd name="connsiteX19" fmla="*/ 577750 w 739884"/>
              <a:gd name="connsiteY19" fmla="*/ 601385 h 651977"/>
              <a:gd name="connsiteX20" fmla="*/ 563880 w 739884"/>
              <a:gd name="connsiteY20" fmla="*/ 609516 h 651977"/>
              <a:gd name="connsiteX21" fmla="*/ 562464 w 739884"/>
              <a:gd name="connsiteY21" fmla="*/ 617916 h 651977"/>
              <a:gd name="connsiteX22" fmla="*/ 556848 w 739884"/>
              <a:gd name="connsiteY22" fmla="*/ 621701 h 651977"/>
              <a:gd name="connsiteX23" fmla="*/ 535067 w 739884"/>
              <a:gd name="connsiteY23" fmla="*/ 620040 h 651977"/>
              <a:gd name="connsiteX24" fmla="*/ 527985 w 739884"/>
              <a:gd name="connsiteY24" fmla="*/ 607074 h 651977"/>
              <a:gd name="connsiteX25" fmla="*/ 516899 w 739884"/>
              <a:gd name="connsiteY25" fmla="*/ 594230 h 651977"/>
              <a:gd name="connsiteX26" fmla="*/ 505593 w 739884"/>
              <a:gd name="connsiteY26" fmla="*/ 597673 h 651977"/>
              <a:gd name="connsiteX27" fmla="*/ 489965 w 739884"/>
              <a:gd name="connsiteY27" fmla="*/ 592789 h 651977"/>
              <a:gd name="connsiteX28" fmla="*/ 485594 w 739884"/>
              <a:gd name="connsiteY28" fmla="*/ 581703 h 651977"/>
              <a:gd name="connsiteX29" fmla="*/ 460541 w 739884"/>
              <a:gd name="connsiteY29" fmla="*/ 594157 h 651977"/>
              <a:gd name="connsiteX30" fmla="*/ 444840 w 739884"/>
              <a:gd name="connsiteY30" fmla="*/ 597893 h 651977"/>
              <a:gd name="connsiteX31" fmla="*/ 440786 w 739884"/>
              <a:gd name="connsiteY31" fmla="*/ 587442 h 651977"/>
              <a:gd name="connsiteX32" fmla="*/ 440640 w 739884"/>
              <a:gd name="connsiteY32" fmla="*/ 563023 h 651977"/>
              <a:gd name="connsiteX33" fmla="*/ 440347 w 739884"/>
              <a:gd name="connsiteY33" fmla="*/ 547077 h 651977"/>
              <a:gd name="connsiteX34" fmla="*/ 443228 w 739884"/>
              <a:gd name="connsiteY34" fmla="*/ 539581 h 651977"/>
              <a:gd name="connsiteX35" fmla="*/ 438344 w 739884"/>
              <a:gd name="connsiteY35" fmla="*/ 516969 h 651977"/>
              <a:gd name="connsiteX36" fmla="*/ 430726 w 739884"/>
              <a:gd name="connsiteY36" fmla="*/ 503857 h 651977"/>
              <a:gd name="connsiteX37" fmla="*/ 429895 w 739884"/>
              <a:gd name="connsiteY37" fmla="*/ 503393 h 651977"/>
              <a:gd name="connsiteX38" fmla="*/ 415464 w 739884"/>
              <a:gd name="connsiteY38" fmla="*/ 499046 h 651977"/>
              <a:gd name="connsiteX39" fmla="*/ 380765 w 739884"/>
              <a:gd name="connsiteY39" fmla="*/ 494748 h 651977"/>
              <a:gd name="connsiteX40" fmla="*/ 372438 w 739884"/>
              <a:gd name="connsiteY40" fmla="*/ 499461 h 651977"/>
              <a:gd name="connsiteX41" fmla="*/ 363770 w 739884"/>
              <a:gd name="connsiteY41" fmla="*/ 500584 h 651977"/>
              <a:gd name="connsiteX42" fmla="*/ 356249 w 739884"/>
              <a:gd name="connsiteY42" fmla="*/ 503954 h 651977"/>
              <a:gd name="connsiteX43" fmla="*/ 348923 w 739884"/>
              <a:gd name="connsiteY43" fmla="*/ 507666 h 651977"/>
              <a:gd name="connsiteX44" fmla="*/ 343600 w 739884"/>
              <a:gd name="connsiteY44" fmla="*/ 512550 h 651977"/>
              <a:gd name="connsiteX45" fmla="*/ 325066 w 739884"/>
              <a:gd name="connsiteY45" fmla="*/ 519265 h 651977"/>
              <a:gd name="connsiteX46" fmla="*/ 325677 w 739884"/>
              <a:gd name="connsiteY46" fmla="*/ 531279 h 651977"/>
              <a:gd name="connsiteX47" fmla="*/ 321159 w 739884"/>
              <a:gd name="connsiteY47" fmla="*/ 537164 h 651977"/>
              <a:gd name="connsiteX48" fmla="*/ 305238 w 739884"/>
              <a:gd name="connsiteY48" fmla="*/ 545075 h 651977"/>
              <a:gd name="connsiteX49" fmla="*/ 290587 w 739884"/>
              <a:gd name="connsiteY49" fmla="*/ 547077 h 651977"/>
              <a:gd name="connsiteX50" fmla="*/ 281039 w 739884"/>
              <a:gd name="connsiteY50" fmla="*/ 555087 h 651977"/>
              <a:gd name="connsiteX51" fmla="*/ 265070 w 739884"/>
              <a:gd name="connsiteY51" fmla="*/ 559336 h 651977"/>
              <a:gd name="connsiteX52" fmla="*/ 238820 w 739884"/>
              <a:gd name="connsiteY52" fmla="*/ 571545 h 651977"/>
              <a:gd name="connsiteX53" fmla="*/ 198822 w 739884"/>
              <a:gd name="connsiteY53" fmla="*/ 590225 h 651977"/>
              <a:gd name="connsiteX54" fmla="*/ 181118 w 739884"/>
              <a:gd name="connsiteY54" fmla="*/ 595109 h 651977"/>
              <a:gd name="connsiteX55" fmla="*/ 165417 w 739884"/>
              <a:gd name="connsiteY55" fmla="*/ 607709 h 651977"/>
              <a:gd name="connsiteX56" fmla="*/ 132281 w 739884"/>
              <a:gd name="connsiteY56" fmla="*/ 611640 h 651977"/>
              <a:gd name="connsiteX57" fmla="*/ 131524 w 739884"/>
              <a:gd name="connsiteY57" fmla="*/ 611225 h 651977"/>
              <a:gd name="connsiteX58" fmla="*/ 122709 w 739884"/>
              <a:gd name="connsiteY58" fmla="*/ 599016 h 651977"/>
              <a:gd name="connsiteX59" fmla="*/ 109059 w 739884"/>
              <a:gd name="connsiteY59" fmla="*/ 589249 h 651977"/>
              <a:gd name="connsiteX60" fmla="*/ 102661 w 739884"/>
              <a:gd name="connsiteY60" fmla="*/ 573303 h 651977"/>
              <a:gd name="connsiteX61" fmla="*/ 94676 w 739884"/>
              <a:gd name="connsiteY61" fmla="*/ 557578 h 651977"/>
              <a:gd name="connsiteX62" fmla="*/ 94188 w 739884"/>
              <a:gd name="connsiteY62" fmla="*/ 532719 h 651977"/>
              <a:gd name="connsiteX63" fmla="*/ 89304 w 739884"/>
              <a:gd name="connsiteY63" fmla="*/ 525394 h 651977"/>
              <a:gd name="connsiteX64" fmla="*/ 78487 w 739884"/>
              <a:gd name="connsiteY64" fmla="*/ 515773 h 651977"/>
              <a:gd name="connsiteX65" fmla="*/ 61394 w 739884"/>
              <a:gd name="connsiteY65" fmla="*/ 513331 h 651977"/>
              <a:gd name="connsiteX66" fmla="*/ 61394 w 739884"/>
              <a:gd name="connsiteY66" fmla="*/ 497752 h 651977"/>
              <a:gd name="connsiteX67" fmla="*/ 63836 w 739884"/>
              <a:gd name="connsiteY67" fmla="*/ 484590 h 651977"/>
              <a:gd name="connsiteX68" fmla="*/ 55435 w 739884"/>
              <a:gd name="connsiteY68" fmla="*/ 469817 h 651977"/>
              <a:gd name="connsiteX69" fmla="*/ 26939 w 739884"/>
              <a:gd name="connsiteY69" fmla="*/ 467131 h 651977"/>
              <a:gd name="connsiteX70" fmla="*/ 22763 w 739884"/>
              <a:gd name="connsiteY70" fmla="*/ 461368 h 651977"/>
              <a:gd name="connsiteX71" fmla="*/ 14949 w 739884"/>
              <a:gd name="connsiteY71" fmla="*/ 454311 h 651977"/>
              <a:gd name="connsiteX72" fmla="*/ 738 w 739884"/>
              <a:gd name="connsiteY72" fmla="*/ 445545 h 651977"/>
              <a:gd name="connsiteX73" fmla="*/ 738 w 739884"/>
              <a:gd name="connsiteY73" fmla="*/ 445545 h 651977"/>
              <a:gd name="connsiteX74" fmla="*/ 1153 w 739884"/>
              <a:gd name="connsiteY74" fmla="*/ 437975 h 651977"/>
              <a:gd name="connsiteX75" fmla="*/ 17025 w 739884"/>
              <a:gd name="connsiteY75" fmla="*/ 432847 h 651977"/>
              <a:gd name="connsiteX76" fmla="*/ 33239 w 739884"/>
              <a:gd name="connsiteY76" fmla="*/ 429258 h 651977"/>
              <a:gd name="connsiteX77" fmla="*/ 43397 w 739884"/>
              <a:gd name="connsiteY77" fmla="*/ 434141 h 651977"/>
              <a:gd name="connsiteX78" fmla="*/ 52554 w 739884"/>
              <a:gd name="connsiteY78" fmla="*/ 432163 h 651977"/>
              <a:gd name="connsiteX79" fmla="*/ 58097 w 739884"/>
              <a:gd name="connsiteY79" fmla="*/ 424838 h 651977"/>
              <a:gd name="connsiteX80" fmla="*/ 56388 w 739884"/>
              <a:gd name="connsiteY80" fmla="*/ 417317 h 651977"/>
              <a:gd name="connsiteX81" fmla="*/ 55094 w 739884"/>
              <a:gd name="connsiteY81" fmla="*/ 399540 h 651977"/>
              <a:gd name="connsiteX82" fmla="*/ 49599 w 739884"/>
              <a:gd name="connsiteY82" fmla="*/ 379468 h 651977"/>
              <a:gd name="connsiteX83" fmla="*/ 55338 w 739884"/>
              <a:gd name="connsiteY83" fmla="*/ 363889 h 651977"/>
              <a:gd name="connsiteX84" fmla="*/ 54727 w 739884"/>
              <a:gd name="connsiteY84" fmla="*/ 359005 h 651977"/>
              <a:gd name="connsiteX85" fmla="*/ 55802 w 739884"/>
              <a:gd name="connsiteY85" fmla="*/ 355025 h 651977"/>
              <a:gd name="connsiteX86" fmla="*/ 54776 w 739884"/>
              <a:gd name="connsiteY86" fmla="*/ 329923 h 651977"/>
              <a:gd name="connsiteX87" fmla="*/ 51211 w 739884"/>
              <a:gd name="connsiteY87" fmla="*/ 320619 h 651977"/>
              <a:gd name="connsiteX88" fmla="*/ 60979 w 739884"/>
              <a:gd name="connsiteY88" fmla="*/ 306749 h 651977"/>
              <a:gd name="connsiteX89" fmla="*/ 76875 w 739884"/>
              <a:gd name="connsiteY89" fmla="*/ 292538 h 651977"/>
              <a:gd name="connsiteX90" fmla="*/ 85739 w 739884"/>
              <a:gd name="connsiteY90" fmla="*/ 282306 h 651977"/>
              <a:gd name="connsiteX91" fmla="*/ 69208 w 739884"/>
              <a:gd name="connsiteY91" fmla="*/ 272294 h 651977"/>
              <a:gd name="connsiteX92" fmla="*/ 52261 w 739884"/>
              <a:gd name="connsiteY92" fmla="*/ 253883 h 651977"/>
              <a:gd name="connsiteX93" fmla="*/ 47573 w 739884"/>
              <a:gd name="connsiteY93" fmla="*/ 238426 h 651977"/>
              <a:gd name="connsiteX94" fmla="*/ 41517 w 739884"/>
              <a:gd name="connsiteY94" fmla="*/ 223091 h 651977"/>
              <a:gd name="connsiteX95" fmla="*/ 43788 w 739884"/>
              <a:gd name="connsiteY95" fmla="*/ 222309 h 651977"/>
              <a:gd name="connsiteX96" fmla="*/ 56681 w 739884"/>
              <a:gd name="connsiteY96" fmla="*/ 219086 h 651977"/>
              <a:gd name="connsiteX97" fmla="*/ 60588 w 739884"/>
              <a:gd name="connsiteY97" fmla="*/ 218866 h 651977"/>
              <a:gd name="connsiteX98" fmla="*/ 93993 w 739884"/>
              <a:gd name="connsiteY98" fmla="*/ 221723 h 651977"/>
              <a:gd name="connsiteX99" fmla="*/ 114748 w 739884"/>
              <a:gd name="connsiteY99" fmla="*/ 219282 h 651977"/>
              <a:gd name="connsiteX100" fmla="*/ 132525 w 739884"/>
              <a:gd name="connsiteY100" fmla="*/ 196450 h 651977"/>
              <a:gd name="connsiteX101" fmla="*/ 140534 w 739884"/>
              <a:gd name="connsiteY101" fmla="*/ 207194 h 651977"/>
              <a:gd name="connsiteX102" fmla="*/ 145027 w 739884"/>
              <a:gd name="connsiteY102" fmla="*/ 212078 h 651977"/>
              <a:gd name="connsiteX103" fmla="*/ 150082 w 739884"/>
              <a:gd name="connsiteY103" fmla="*/ 226729 h 651977"/>
              <a:gd name="connsiteX104" fmla="*/ 168933 w 739884"/>
              <a:gd name="connsiteY104" fmla="*/ 221211 h 651977"/>
              <a:gd name="connsiteX105" fmla="*/ 178261 w 739884"/>
              <a:gd name="connsiteY105" fmla="*/ 206315 h 651977"/>
              <a:gd name="connsiteX106" fmla="*/ 185587 w 739884"/>
              <a:gd name="connsiteY106" fmla="*/ 212103 h 651977"/>
              <a:gd name="connsiteX107" fmla="*/ 196160 w 739884"/>
              <a:gd name="connsiteY107" fmla="*/ 217401 h 651977"/>
              <a:gd name="connsiteX108" fmla="*/ 200385 w 739884"/>
              <a:gd name="connsiteY108" fmla="*/ 207902 h 651977"/>
              <a:gd name="connsiteX109" fmla="*/ 230883 w 739884"/>
              <a:gd name="connsiteY109" fmla="*/ 212103 h 651977"/>
              <a:gd name="connsiteX110" fmla="*/ 238697 w 739884"/>
              <a:gd name="connsiteY110" fmla="*/ 206999 h 651977"/>
              <a:gd name="connsiteX111" fmla="*/ 260357 w 739884"/>
              <a:gd name="connsiteY111" fmla="*/ 207219 h 651977"/>
              <a:gd name="connsiteX112" fmla="*/ 269441 w 739884"/>
              <a:gd name="connsiteY112" fmla="*/ 211492 h 651977"/>
              <a:gd name="connsiteX113" fmla="*/ 276937 w 739884"/>
              <a:gd name="connsiteY113" fmla="*/ 230734 h 651977"/>
              <a:gd name="connsiteX114" fmla="*/ 280966 w 739884"/>
              <a:gd name="connsiteY114" fmla="*/ 247241 h 651977"/>
              <a:gd name="connsiteX115" fmla="*/ 280966 w 739884"/>
              <a:gd name="connsiteY115" fmla="*/ 252955 h 651977"/>
              <a:gd name="connsiteX116" fmla="*/ 272224 w 739884"/>
              <a:gd name="connsiteY116" fmla="*/ 260280 h 651977"/>
              <a:gd name="connsiteX117" fmla="*/ 257109 w 739884"/>
              <a:gd name="connsiteY117" fmla="*/ 271098 h 651977"/>
              <a:gd name="connsiteX118" fmla="*/ 256792 w 739884"/>
              <a:gd name="connsiteY118" fmla="*/ 290755 h 651977"/>
              <a:gd name="connsiteX119" fmla="*/ 263653 w 739884"/>
              <a:gd name="connsiteY119" fmla="*/ 293392 h 651977"/>
              <a:gd name="connsiteX120" fmla="*/ 269953 w 739884"/>
              <a:gd name="connsiteY120" fmla="*/ 302378 h 651977"/>
              <a:gd name="connsiteX121" fmla="*/ 277279 w 739884"/>
              <a:gd name="connsiteY121" fmla="*/ 318934 h 651977"/>
              <a:gd name="connsiteX122" fmla="*/ 279721 w 739884"/>
              <a:gd name="connsiteY122" fmla="*/ 305748 h 651977"/>
              <a:gd name="connsiteX123" fmla="*/ 280380 w 739884"/>
              <a:gd name="connsiteY123" fmla="*/ 292147 h 651977"/>
              <a:gd name="connsiteX124" fmla="*/ 290392 w 739884"/>
              <a:gd name="connsiteY124" fmla="*/ 291536 h 651977"/>
              <a:gd name="connsiteX125" fmla="*/ 294445 w 739884"/>
              <a:gd name="connsiteY125" fmla="*/ 286775 h 651977"/>
              <a:gd name="connsiteX126" fmla="*/ 299158 w 739884"/>
              <a:gd name="connsiteY126" fmla="*/ 273735 h 651977"/>
              <a:gd name="connsiteX127" fmla="*/ 301820 w 739884"/>
              <a:gd name="connsiteY127" fmla="*/ 261526 h 651977"/>
              <a:gd name="connsiteX128" fmla="*/ 308120 w 739884"/>
              <a:gd name="connsiteY128" fmla="*/ 258693 h 651977"/>
              <a:gd name="connsiteX129" fmla="*/ 326287 w 739884"/>
              <a:gd name="connsiteY129" fmla="*/ 251368 h 651977"/>
              <a:gd name="connsiteX130" fmla="*/ 326556 w 739884"/>
              <a:gd name="connsiteY130" fmla="*/ 251001 h 651977"/>
              <a:gd name="connsiteX131" fmla="*/ 315128 w 739884"/>
              <a:gd name="connsiteY131" fmla="*/ 242797 h 651977"/>
              <a:gd name="connsiteX132" fmla="*/ 319352 w 739884"/>
              <a:gd name="connsiteY132" fmla="*/ 214788 h 651977"/>
              <a:gd name="connsiteX133" fmla="*/ 313956 w 739884"/>
              <a:gd name="connsiteY133" fmla="*/ 204337 h 651977"/>
              <a:gd name="connsiteX134" fmla="*/ 324871 w 739884"/>
              <a:gd name="connsiteY134" fmla="*/ 186219 h 651977"/>
              <a:gd name="connsiteX135" fmla="*/ 319987 w 739884"/>
              <a:gd name="connsiteY135" fmla="*/ 167783 h 651977"/>
              <a:gd name="connsiteX136" fmla="*/ 325872 w 739884"/>
              <a:gd name="connsiteY136" fmla="*/ 160457 h 651977"/>
              <a:gd name="connsiteX137" fmla="*/ 336250 w 739884"/>
              <a:gd name="connsiteY137" fmla="*/ 157795 h 651977"/>
              <a:gd name="connsiteX138" fmla="*/ 331806 w 739884"/>
              <a:gd name="connsiteY138" fmla="*/ 149640 h 651977"/>
              <a:gd name="connsiteX139" fmla="*/ 334663 w 739884"/>
              <a:gd name="connsiteY139" fmla="*/ 118140 h 651977"/>
              <a:gd name="connsiteX140" fmla="*/ 324749 w 739884"/>
              <a:gd name="connsiteY140" fmla="*/ 107713 h 651977"/>
              <a:gd name="connsiteX141" fmla="*/ 326727 w 739884"/>
              <a:gd name="connsiteY141" fmla="*/ 84002 h 651977"/>
              <a:gd name="connsiteX142" fmla="*/ 327459 w 739884"/>
              <a:gd name="connsiteY142" fmla="*/ 49328 h 651977"/>
              <a:gd name="connsiteX143" fmla="*/ 329315 w 739884"/>
              <a:gd name="connsiteY143" fmla="*/ 49132 h 651977"/>
              <a:gd name="connsiteX144" fmla="*/ 345041 w 739884"/>
              <a:gd name="connsiteY144" fmla="*/ 40537 h 651977"/>
              <a:gd name="connsiteX145" fmla="*/ 370534 w 739884"/>
              <a:gd name="connsiteY145" fmla="*/ 43931 h 651977"/>
              <a:gd name="connsiteX146" fmla="*/ 415244 w 739884"/>
              <a:gd name="connsiteY146" fmla="*/ 38754 h 651977"/>
              <a:gd name="connsiteX147" fmla="*/ 428528 w 739884"/>
              <a:gd name="connsiteY147" fmla="*/ 45225 h 651977"/>
              <a:gd name="connsiteX148" fmla="*/ 479807 w 739884"/>
              <a:gd name="connsiteY148" fmla="*/ 48204 h 651977"/>
              <a:gd name="connsiteX149" fmla="*/ 494287 w 739884"/>
              <a:gd name="connsiteY149" fmla="*/ 50817 h 651977"/>
              <a:gd name="connsiteX150" fmla="*/ 528254 w 739884"/>
              <a:gd name="connsiteY150" fmla="*/ 41587 h 651977"/>
              <a:gd name="connsiteX151" fmla="*/ 553820 w 739884"/>
              <a:gd name="connsiteY151" fmla="*/ 40439 h 651977"/>
              <a:gd name="connsiteX152" fmla="*/ 586492 w 739884"/>
              <a:gd name="connsiteY152" fmla="*/ 33651 h 651977"/>
              <a:gd name="connsiteX153" fmla="*/ 627589 w 739884"/>
              <a:gd name="connsiteY153" fmla="*/ 43028 h 651977"/>
              <a:gd name="connsiteX154" fmla="*/ 637356 w 739884"/>
              <a:gd name="connsiteY154" fmla="*/ 32528 h 651977"/>
              <a:gd name="connsiteX155" fmla="*/ 648857 w 739884"/>
              <a:gd name="connsiteY155" fmla="*/ 23542 h 651977"/>
              <a:gd name="connsiteX156" fmla="*/ 651690 w 739884"/>
              <a:gd name="connsiteY156" fmla="*/ 9379 h 651977"/>
              <a:gd name="connsiteX157" fmla="*/ 664314 w 739884"/>
              <a:gd name="connsiteY157" fmla="*/ 246 h 651977"/>
              <a:gd name="connsiteX158" fmla="*/ 693812 w 739884"/>
              <a:gd name="connsiteY158" fmla="*/ 4764 h 651977"/>
              <a:gd name="connsiteX159" fmla="*/ 696254 w 739884"/>
              <a:gd name="connsiteY159" fmla="*/ 4593 h 651977"/>
              <a:gd name="connsiteX160" fmla="*/ 696254 w 739884"/>
              <a:gd name="connsiteY160" fmla="*/ 4593 h 651977"/>
              <a:gd name="connsiteX161" fmla="*/ 700942 w 739884"/>
              <a:gd name="connsiteY161" fmla="*/ 8720 h 651977"/>
              <a:gd name="connsiteX162" fmla="*/ 714324 w 739884"/>
              <a:gd name="connsiteY162" fmla="*/ 14995 h 651977"/>
              <a:gd name="connsiteX163" fmla="*/ 718084 w 739884"/>
              <a:gd name="connsiteY163" fmla="*/ 29939 h 651977"/>
              <a:gd name="connsiteX164" fmla="*/ 721723 w 739884"/>
              <a:gd name="connsiteY164" fmla="*/ 39707 h 651977"/>
              <a:gd name="connsiteX165" fmla="*/ 723041 w 739884"/>
              <a:gd name="connsiteY165" fmla="*/ 49108 h 651977"/>
              <a:gd name="connsiteX166" fmla="*/ 728218 w 739884"/>
              <a:gd name="connsiteY166" fmla="*/ 58021 h 651977"/>
              <a:gd name="connsiteX167" fmla="*/ 727729 w 739884"/>
              <a:gd name="connsiteY167" fmla="*/ 66030 h 651977"/>
              <a:gd name="connsiteX168" fmla="*/ 708781 w 739884"/>
              <a:gd name="connsiteY168" fmla="*/ 62148 h 651977"/>
              <a:gd name="connsiteX169" fmla="*/ 696205 w 739884"/>
              <a:gd name="connsiteY169" fmla="*/ 73405 h 651977"/>
              <a:gd name="connsiteX170" fmla="*/ 701089 w 739884"/>
              <a:gd name="connsiteY170" fmla="*/ 91645 h 651977"/>
              <a:gd name="connsiteX171" fmla="*/ 691321 w 739884"/>
              <a:gd name="connsiteY171" fmla="*/ 103415 h 651977"/>
              <a:gd name="connsiteX172" fmla="*/ 674228 w 739884"/>
              <a:gd name="connsiteY172" fmla="*/ 88910 h 651977"/>
              <a:gd name="connsiteX173" fmla="*/ 662800 w 739884"/>
              <a:gd name="connsiteY173" fmla="*/ 100119 h 651977"/>
              <a:gd name="connsiteX174" fmla="*/ 664852 w 739884"/>
              <a:gd name="connsiteY174" fmla="*/ 110277 h 651977"/>
              <a:gd name="connsiteX175" fmla="*/ 648613 w 739884"/>
              <a:gd name="connsiteY175" fmla="*/ 125245 h 651977"/>
              <a:gd name="connsiteX176" fmla="*/ 639407 w 739884"/>
              <a:gd name="connsiteY176" fmla="*/ 135013 h 651977"/>
              <a:gd name="connsiteX177" fmla="*/ 636965 w 739884"/>
              <a:gd name="connsiteY177" fmla="*/ 146709 h 651977"/>
              <a:gd name="connsiteX178" fmla="*/ 639407 w 739884"/>
              <a:gd name="connsiteY178" fmla="*/ 153229 h 651977"/>
              <a:gd name="connsiteX179" fmla="*/ 637576 w 739884"/>
              <a:gd name="connsiteY179" fmla="*/ 171861 h 651977"/>
              <a:gd name="connsiteX180" fmla="*/ 671518 w 739884"/>
              <a:gd name="connsiteY180" fmla="*/ 224922 h 651977"/>
              <a:gd name="connsiteX181" fmla="*/ 661042 w 739884"/>
              <a:gd name="connsiteY181" fmla="*/ 244872 h 651977"/>
              <a:gd name="connsiteX182" fmla="*/ 668710 w 739884"/>
              <a:gd name="connsiteY182" fmla="*/ 253394 h 651977"/>
              <a:gd name="connsiteX183" fmla="*/ 671420 w 739884"/>
              <a:gd name="connsiteY183" fmla="*/ 256618 h 651977"/>
              <a:gd name="connsiteX184" fmla="*/ 690955 w 739884"/>
              <a:gd name="connsiteY184" fmla="*/ 281964 h 651977"/>
              <a:gd name="connsiteX185" fmla="*/ 700723 w 739884"/>
              <a:gd name="connsiteY185" fmla="*/ 296200 h 651977"/>
              <a:gd name="connsiteX186" fmla="*/ 708341 w 739884"/>
              <a:gd name="connsiteY186" fmla="*/ 301988 h 651977"/>
              <a:gd name="connsiteX187" fmla="*/ 710246 w 739884"/>
              <a:gd name="connsiteY187" fmla="*/ 310192 h 651977"/>
              <a:gd name="connsiteX188" fmla="*/ 725434 w 739884"/>
              <a:gd name="connsiteY188" fmla="*/ 317689 h 651977"/>
              <a:gd name="connsiteX189" fmla="*/ 723847 w 739884"/>
              <a:gd name="connsiteY189" fmla="*/ 331021 h 651977"/>
              <a:gd name="connsiteX190" fmla="*/ 719110 w 739884"/>
              <a:gd name="connsiteY190" fmla="*/ 346259 h 651977"/>
              <a:gd name="connsiteX191" fmla="*/ 709709 w 739884"/>
              <a:gd name="connsiteY191" fmla="*/ 397904 h 651977"/>
              <a:gd name="connsiteX192" fmla="*/ 727021 w 739884"/>
              <a:gd name="connsiteY192" fmla="*/ 438879 h 651977"/>
              <a:gd name="connsiteX193" fmla="*/ 731466 w 739884"/>
              <a:gd name="connsiteY193" fmla="*/ 443982 h 651977"/>
              <a:gd name="connsiteX194" fmla="*/ 733273 w 739884"/>
              <a:gd name="connsiteY194" fmla="*/ 446277 h 651977"/>
              <a:gd name="connsiteX195" fmla="*/ 741892 w 739884"/>
              <a:gd name="connsiteY195" fmla="*/ 460269 h 651977"/>
              <a:gd name="connsiteX196" fmla="*/ 734738 w 739884"/>
              <a:gd name="connsiteY196" fmla="*/ 476068 h 651977"/>
              <a:gd name="connsiteX197" fmla="*/ 740232 w 739884"/>
              <a:gd name="connsiteY197" fmla="*/ 506665 h 651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Lst>
            <a:rect l="l" t="t" r="r" b="b"/>
            <a:pathLst>
              <a:path w="739884" h="651977">
                <a:moveTo>
                  <a:pt x="740232" y="506665"/>
                </a:moveTo>
                <a:cubicBezTo>
                  <a:pt x="743260" y="527054"/>
                  <a:pt x="736862" y="533916"/>
                  <a:pt x="726045" y="547590"/>
                </a:cubicBezTo>
                <a:cubicBezTo>
                  <a:pt x="723749" y="550728"/>
                  <a:pt x="722719" y="554618"/>
                  <a:pt x="723163" y="558481"/>
                </a:cubicBezTo>
                <a:cubicBezTo>
                  <a:pt x="721454" y="558481"/>
                  <a:pt x="719354" y="558335"/>
                  <a:pt x="716790" y="558335"/>
                </a:cubicBezTo>
                <a:cubicBezTo>
                  <a:pt x="703116" y="558335"/>
                  <a:pt x="707023" y="564781"/>
                  <a:pt x="705924" y="569469"/>
                </a:cubicBezTo>
                <a:cubicBezTo>
                  <a:pt x="702505" y="583046"/>
                  <a:pt x="695814" y="584292"/>
                  <a:pt x="689368" y="589004"/>
                </a:cubicBezTo>
                <a:cubicBezTo>
                  <a:pt x="684802" y="592325"/>
                  <a:pt x="678380" y="592203"/>
                  <a:pt x="675938" y="598259"/>
                </a:cubicBezTo>
                <a:cubicBezTo>
                  <a:pt x="675010" y="600554"/>
                  <a:pt x="675083" y="602679"/>
                  <a:pt x="672959" y="604339"/>
                </a:cubicBezTo>
                <a:cubicBezTo>
                  <a:pt x="668588" y="607733"/>
                  <a:pt x="663509" y="606928"/>
                  <a:pt x="658552" y="607709"/>
                </a:cubicBezTo>
                <a:cubicBezTo>
                  <a:pt x="654156" y="608393"/>
                  <a:pt x="649199" y="610688"/>
                  <a:pt x="647588" y="615230"/>
                </a:cubicBezTo>
                <a:cubicBezTo>
                  <a:pt x="645976" y="619772"/>
                  <a:pt x="649199" y="624753"/>
                  <a:pt x="649492" y="629417"/>
                </a:cubicBezTo>
                <a:cubicBezTo>
                  <a:pt x="649981" y="637573"/>
                  <a:pt x="642020" y="634789"/>
                  <a:pt x="637454" y="640894"/>
                </a:cubicBezTo>
                <a:cubicBezTo>
                  <a:pt x="636257" y="642506"/>
                  <a:pt x="635867" y="644777"/>
                  <a:pt x="634133" y="646022"/>
                </a:cubicBezTo>
                <a:cubicBezTo>
                  <a:pt x="632399" y="647267"/>
                  <a:pt x="630495" y="647609"/>
                  <a:pt x="628810" y="648879"/>
                </a:cubicBezTo>
                <a:cubicBezTo>
                  <a:pt x="624659" y="652053"/>
                  <a:pt x="619384" y="656204"/>
                  <a:pt x="614158" y="653225"/>
                </a:cubicBezTo>
                <a:cubicBezTo>
                  <a:pt x="611172" y="651843"/>
                  <a:pt x="609265" y="648847"/>
                  <a:pt x="609275" y="645558"/>
                </a:cubicBezTo>
                <a:cubicBezTo>
                  <a:pt x="609275" y="643116"/>
                  <a:pt x="608591" y="640821"/>
                  <a:pt x="608347" y="638403"/>
                </a:cubicBezTo>
                <a:cubicBezTo>
                  <a:pt x="607834" y="633202"/>
                  <a:pt x="607907" y="625608"/>
                  <a:pt x="603658" y="622067"/>
                </a:cubicBezTo>
                <a:cubicBezTo>
                  <a:pt x="598262" y="617599"/>
                  <a:pt x="591669" y="615084"/>
                  <a:pt x="588348" y="608490"/>
                </a:cubicBezTo>
                <a:cubicBezTo>
                  <a:pt x="586297" y="604461"/>
                  <a:pt x="582658" y="600896"/>
                  <a:pt x="577750" y="601385"/>
                </a:cubicBezTo>
                <a:cubicBezTo>
                  <a:pt x="575162" y="601653"/>
                  <a:pt x="565956" y="604925"/>
                  <a:pt x="563880" y="609516"/>
                </a:cubicBezTo>
                <a:cubicBezTo>
                  <a:pt x="562684" y="612153"/>
                  <a:pt x="563880" y="615499"/>
                  <a:pt x="562464" y="617916"/>
                </a:cubicBezTo>
                <a:cubicBezTo>
                  <a:pt x="560994" y="619691"/>
                  <a:pt x="559046" y="621005"/>
                  <a:pt x="556848" y="621701"/>
                </a:cubicBezTo>
                <a:cubicBezTo>
                  <a:pt x="546226" y="626585"/>
                  <a:pt x="542661" y="626731"/>
                  <a:pt x="535067" y="620040"/>
                </a:cubicBezTo>
                <a:cubicBezTo>
                  <a:pt x="530036" y="615572"/>
                  <a:pt x="530329" y="618966"/>
                  <a:pt x="527985" y="607074"/>
                </a:cubicBezTo>
                <a:cubicBezTo>
                  <a:pt x="527375" y="603924"/>
                  <a:pt x="521221" y="595964"/>
                  <a:pt x="516899" y="594230"/>
                </a:cubicBezTo>
                <a:cubicBezTo>
                  <a:pt x="512577" y="592496"/>
                  <a:pt x="509305" y="596159"/>
                  <a:pt x="505593" y="597673"/>
                </a:cubicBezTo>
                <a:cubicBezTo>
                  <a:pt x="500905" y="599602"/>
                  <a:pt x="492676" y="597233"/>
                  <a:pt x="489965" y="592789"/>
                </a:cubicBezTo>
                <a:cubicBezTo>
                  <a:pt x="487841" y="589395"/>
                  <a:pt x="488866" y="584511"/>
                  <a:pt x="485594" y="581703"/>
                </a:cubicBezTo>
                <a:cubicBezTo>
                  <a:pt x="477463" y="574744"/>
                  <a:pt x="466401" y="591226"/>
                  <a:pt x="460541" y="594157"/>
                </a:cubicBezTo>
                <a:cubicBezTo>
                  <a:pt x="456902" y="595964"/>
                  <a:pt x="450773" y="596745"/>
                  <a:pt x="444840" y="597893"/>
                </a:cubicBezTo>
                <a:cubicBezTo>
                  <a:pt x="442893" y="594670"/>
                  <a:pt x="441521" y="591134"/>
                  <a:pt x="440786" y="587442"/>
                </a:cubicBezTo>
                <a:cubicBezTo>
                  <a:pt x="436366" y="572595"/>
                  <a:pt x="439809" y="573718"/>
                  <a:pt x="440640" y="563023"/>
                </a:cubicBezTo>
                <a:cubicBezTo>
                  <a:pt x="441055" y="557578"/>
                  <a:pt x="439297" y="552474"/>
                  <a:pt x="440347" y="547077"/>
                </a:cubicBezTo>
                <a:cubicBezTo>
                  <a:pt x="440884" y="544367"/>
                  <a:pt x="442520" y="542194"/>
                  <a:pt x="443228" y="539581"/>
                </a:cubicBezTo>
                <a:cubicBezTo>
                  <a:pt x="446305" y="528446"/>
                  <a:pt x="441519" y="526053"/>
                  <a:pt x="438344" y="516969"/>
                </a:cubicBezTo>
                <a:cubicBezTo>
                  <a:pt x="436733" y="512281"/>
                  <a:pt x="435292" y="506372"/>
                  <a:pt x="430726" y="503857"/>
                </a:cubicBezTo>
                <a:lnTo>
                  <a:pt x="429895" y="503393"/>
                </a:lnTo>
                <a:cubicBezTo>
                  <a:pt x="425012" y="500682"/>
                  <a:pt x="421398" y="498509"/>
                  <a:pt x="415464" y="499046"/>
                </a:cubicBezTo>
                <a:cubicBezTo>
                  <a:pt x="403621" y="500218"/>
                  <a:pt x="396344" y="484761"/>
                  <a:pt x="380765" y="494748"/>
                </a:cubicBezTo>
                <a:cubicBezTo>
                  <a:pt x="378226" y="496704"/>
                  <a:pt x="375422" y="498292"/>
                  <a:pt x="372438" y="499461"/>
                </a:cubicBezTo>
                <a:cubicBezTo>
                  <a:pt x="369630" y="500243"/>
                  <a:pt x="366505" y="499705"/>
                  <a:pt x="363770" y="500584"/>
                </a:cubicBezTo>
                <a:cubicBezTo>
                  <a:pt x="361035" y="501463"/>
                  <a:pt x="358739" y="503026"/>
                  <a:pt x="356249" y="503954"/>
                </a:cubicBezTo>
                <a:cubicBezTo>
                  <a:pt x="353616" y="504775"/>
                  <a:pt x="351140" y="506030"/>
                  <a:pt x="348923" y="507666"/>
                </a:cubicBezTo>
                <a:cubicBezTo>
                  <a:pt x="347141" y="509351"/>
                  <a:pt x="346042" y="511500"/>
                  <a:pt x="343600" y="512550"/>
                </a:cubicBezTo>
                <a:cubicBezTo>
                  <a:pt x="338716" y="514405"/>
                  <a:pt x="327435" y="513502"/>
                  <a:pt x="325066" y="519265"/>
                </a:cubicBezTo>
                <a:cubicBezTo>
                  <a:pt x="323357" y="523489"/>
                  <a:pt x="326971" y="527298"/>
                  <a:pt x="325677" y="531279"/>
                </a:cubicBezTo>
                <a:cubicBezTo>
                  <a:pt x="324944" y="533525"/>
                  <a:pt x="322551" y="535357"/>
                  <a:pt x="321159" y="537164"/>
                </a:cubicBezTo>
                <a:cubicBezTo>
                  <a:pt x="316910" y="542707"/>
                  <a:pt x="312784" y="546662"/>
                  <a:pt x="305238" y="545075"/>
                </a:cubicBezTo>
                <a:cubicBezTo>
                  <a:pt x="301063" y="544196"/>
                  <a:pt x="298450" y="540631"/>
                  <a:pt x="290587" y="547077"/>
                </a:cubicBezTo>
                <a:cubicBezTo>
                  <a:pt x="287242" y="549813"/>
                  <a:pt x="285239" y="553280"/>
                  <a:pt x="281039" y="555087"/>
                </a:cubicBezTo>
                <a:cubicBezTo>
                  <a:pt x="275985" y="557370"/>
                  <a:pt x="270591" y="558806"/>
                  <a:pt x="265070" y="559336"/>
                </a:cubicBezTo>
                <a:cubicBezTo>
                  <a:pt x="254252" y="559995"/>
                  <a:pt x="252250" y="564634"/>
                  <a:pt x="238820" y="571545"/>
                </a:cubicBezTo>
                <a:cubicBezTo>
                  <a:pt x="227685" y="577161"/>
                  <a:pt x="221726" y="583535"/>
                  <a:pt x="198822" y="590225"/>
                </a:cubicBezTo>
                <a:cubicBezTo>
                  <a:pt x="185221" y="594206"/>
                  <a:pt x="184171" y="593351"/>
                  <a:pt x="181118" y="595109"/>
                </a:cubicBezTo>
                <a:cubicBezTo>
                  <a:pt x="172743" y="599993"/>
                  <a:pt x="169739" y="605389"/>
                  <a:pt x="165417" y="607709"/>
                </a:cubicBezTo>
                <a:cubicBezTo>
                  <a:pt x="156089" y="612593"/>
                  <a:pt x="141462" y="616622"/>
                  <a:pt x="132281" y="611640"/>
                </a:cubicBezTo>
                <a:cubicBezTo>
                  <a:pt x="132020" y="611516"/>
                  <a:pt x="131768" y="611379"/>
                  <a:pt x="131524" y="611225"/>
                </a:cubicBezTo>
                <a:cubicBezTo>
                  <a:pt x="126640" y="608295"/>
                  <a:pt x="126005" y="603143"/>
                  <a:pt x="122709" y="599016"/>
                </a:cubicBezTo>
                <a:cubicBezTo>
                  <a:pt x="119022" y="594279"/>
                  <a:pt x="113137" y="593302"/>
                  <a:pt x="109059" y="589249"/>
                </a:cubicBezTo>
                <a:cubicBezTo>
                  <a:pt x="104981" y="585195"/>
                  <a:pt x="105787" y="578065"/>
                  <a:pt x="102661" y="573303"/>
                </a:cubicBezTo>
                <a:cubicBezTo>
                  <a:pt x="99096" y="567907"/>
                  <a:pt x="93113" y="565172"/>
                  <a:pt x="94676" y="557578"/>
                </a:cubicBezTo>
                <a:cubicBezTo>
                  <a:pt x="96991" y="549427"/>
                  <a:pt x="96820" y="540773"/>
                  <a:pt x="94188" y="532719"/>
                </a:cubicBezTo>
                <a:cubicBezTo>
                  <a:pt x="93196" y="529909"/>
                  <a:pt x="91516" y="527391"/>
                  <a:pt x="89304" y="525394"/>
                </a:cubicBezTo>
                <a:cubicBezTo>
                  <a:pt x="85837" y="521682"/>
                  <a:pt x="84030" y="516066"/>
                  <a:pt x="78487" y="515773"/>
                </a:cubicBezTo>
                <a:cubicBezTo>
                  <a:pt x="72333" y="515455"/>
                  <a:pt x="66863" y="517238"/>
                  <a:pt x="61394" y="513331"/>
                </a:cubicBezTo>
                <a:cubicBezTo>
                  <a:pt x="55240" y="508960"/>
                  <a:pt x="58097" y="503295"/>
                  <a:pt x="61394" y="497752"/>
                </a:cubicBezTo>
                <a:cubicBezTo>
                  <a:pt x="64055" y="493112"/>
                  <a:pt x="65423" y="489938"/>
                  <a:pt x="63836" y="484590"/>
                </a:cubicBezTo>
                <a:cubicBezTo>
                  <a:pt x="62387" y="479010"/>
                  <a:pt x="59489" y="473914"/>
                  <a:pt x="55435" y="469817"/>
                </a:cubicBezTo>
                <a:cubicBezTo>
                  <a:pt x="46083" y="460977"/>
                  <a:pt x="40784" y="477265"/>
                  <a:pt x="26939" y="467131"/>
                </a:cubicBezTo>
                <a:cubicBezTo>
                  <a:pt x="24644" y="465446"/>
                  <a:pt x="24497" y="463517"/>
                  <a:pt x="22763" y="461368"/>
                </a:cubicBezTo>
                <a:cubicBezTo>
                  <a:pt x="20397" y="458765"/>
                  <a:pt x="17779" y="456401"/>
                  <a:pt x="14949" y="454311"/>
                </a:cubicBezTo>
                <a:cubicBezTo>
                  <a:pt x="10661" y="450717"/>
                  <a:pt x="5875" y="447762"/>
                  <a:pt x="738" y="445545"/>
                </a:cubicBezTo>
                <a:lnTo>
                  <a:pt x="738" y="445545"/>
                </a:lnTo>
                <a:cubicBezTo>
                  <a:pt x="-376" y="443108"/>
                  <a:pt x="-222" y="440278"/>
                  <a:pt x="1153" y="437975"/>
                </a:cubicBezTo>
                <a:cubicBezTo>
                  <a:pt x="4376" y="433970"/>
                  <a:pt x="12630" y="434630"/>
                  <a:pt x="17025" y="432847"/>
                </a:cubicBezTo>
                <a:cubicBezTo>
                  <a:pt x="22324" y="430674"/>
                  <a:pt x="27427" y="425717"/>
                  <a:pt x="33239" y="429258"/>
                </a:cubicBezTo>
                <a:cubicBezTo>
                  <a:pt x="36413" y="431292"/>
                  <a:pt x="39825" y="432933"/>
                  <a:pt x="43397" y="434141"/>
                </a:cubicBezTo>
                <a:cubicBezTo>
                  <a:pt x="46554" y="435538"/>
                  <a:pt x="50254" y="434740"/>
                  <a:pt x="52554" y="432163"/>
                </a:cubicBezTo>
                <a:cubicBezTo>
                  <a:pt x="54849" y="429941"/>
                  <a:pt x="57609" y="428208"/>
                  <a:pt x="58097" y="424838"/>
                </a:cubicBezTo>
                <a:cubicBezTo>
                  <a:pt x="58227" y="422223"/>
                  <a:pt x="57636" y="419620"/>
                  <a:pt x="56388" y="417317"/>
                </a:cubicBezTo>
                <a:cubicBezTo>
                  <a:pt x="53946" y="411115"/>
                  <a:pt x="58463" y="405254"/>
                  <a:pt x="55094" y="399540"/>
                </a:cubicBezTo>
                <a:cubicBezTo>
                  <a:pt x="52017" y="394363"/>
                  <a:pt x="44935" y="389968"/>
                  <a:pt x="49599" y="379468"/>
                </a:cubicBezTo>
                <a:cubicBezTo>
                  <a:pt x="52285" y="373412"/>
                  <a:pt x="55851" y="372142"/>
                  <a:pt x="55338" y="363889"/>
                </a:cubicBezTo>
                <a:cubicBezTo>
                  <a:pt x="54935" y="362292"/>
                  <a:pt x="54730" y="360651"/>
                  <a:pt x="54727" y="359005"/>
                </a:cubicBezTo>
                <a:cubicBezTo>
                  <a:pt x="54972" y="357638"/>
                  <a:pt x="55631" y="356563"/>
                  <a:pt x="55802" y="355025"/>
                </a:cubicBezTo>
                <a:cubicBezTo>
                  <a:pt x="56217" y="351582"/>
                  <a:pt x="58927" y="339861"/>
                  <a:pt x="54776" y="329923"/>
                </a:cubicBezTo>
                <a:cubicBezTo>
                  <a:pt x="53458" y="326724"/>
                  <a:pt x="50845" y="324355"/>
                  <a:pt x="51211" y="320619"/>
                </a:cubicBezTo>
                <a:cubicBezTo>
                  <a:pt x="52066" y="312146"/>
                  <a:pt x="59391" y="312341"/>
                  <a:pt x="60979" y="306749"/>
                </a:cubicBezTo>
                <a:cubicBezTo>
                  <a:pt x="61955" y="303086"/>
                  <a:pt x="59904" y="291976"/>
                  <a:pt x="76875" y="292538"/>
                </a:cubicBezTo>
                <a:cubicBezTo>
                  <a:pt x="86227" y="292855"/>
                  <a:pt x="88645" y="286970"/>
                  <a:pt x="85739" y="282306"/>
                </a:cubicBezTo>
                <a:cubicBezTo>
                  <a:pt x="82052" y="276348"/>
                  <a:pt x="75141" y="275176"/>
                  <a:pt x="69208" y="272294"/>
                </a:cubicBezTo>
                <a:cubicBezTo>
                  <a:pt x="62297" y="268925"/>
                  <a:pt x="50918" y="261428"/>
                  <a:pt x="52261" y="253883"/>
                </a:cubicBezTo>
                <a:cubicBezTo>
                  <a:pt x="54215" y="242870"/>
                  <a:pt x="52261" y="244848"/>
                  <a:pt x="47573" y="238426"/>
                </a:cubicBezTo>
                <a:cubicBezTo>
                  <a:pt x="44323" y="233891"/>
                  <a:pt x="42242" y="228624"/>
                  <a:pt x="41517" y="223091"/>
                </a:cubicBezTo>
                <a:cubicBezTo>
                  <a:pt x="42286" y="222871"/>
                  <a:pt x="43045" y="222610"/>
                  <a:pt x="43788" y="222309"/>
                </a:cubicBezTo>
                <a:cubicBezTo>
                  <a:pt x="52579" y="218866"/>
                  <a:pt x="53555" y="219282"/>
                  <a:pt x="56681" y="219086"/>
                </a:cubicBezTo>
                <a:cubicBezTo>
                  <a:pt x="57968" y="218832"/>
                  <a:pt x="59281" y="218759"/>
                  <a:pt x="60588" y="218866"/>
                </a:cubicBezTo>
                <a:cubicBezTo>
                  <a:pt x="72797" y="221308"/>
                  <a:pt x="78853" y="229122"/>
                  <a:pt x="93993" y="221723"/>
                </a:cubicBezTo>
                <a:cubicBezTo>
                  <a:pt x="104712" y="216522"/>
                  <a:pt x="109694" y="220454"/>
                  <a:pt x="114748" y="219282"/>
                </a:cubicBezTo>
                <a:cubicBezTo>
                  <a:pt x="124736" y="216840"/>
                  <a:pt x="122513" y="196255"/>
                  <a:pt x="132525" y="196450"/>
                </a:cubicBezTo>
                <a:cubicBezTo>
                  <a:pt x="138630" y="196572"/>
                  <a:pt x="138630" y="203116"/>
                  <a:pt x="140534" y="207194"/>
                </a:cubicBezTo>
                <a:cubicBezTo>
                  <a:pt x="141609" y="209465"/>
                  <a:pt x="143611" y="210271"/>
                  <a:pt x="145027" y="212078"/>
                </a:cubicBezTo>
                <a:cubicBezTo>
                  <a:pt x="148007" y="216058"/>
                  <a:pt x="145711" y="223140"/>
                  <a:pt x="150082" y="226729"/>
                </a:cubicBezTo>
                <a:cubicBezTo>
                  <a:pt x="154453" y="230319"/>
                  <a:pt x="163976" y="230246"/>
                  <a:pt x="168933" y="221211"/>
                </a:cubicBezTo>
                <a:cubicBezTo>
                  <a:pt x="171668" y="216327"/>
                  <a:pt x="171253" y="207634"/>
                  <a:pt x="178261" y="206315"/>
                </a:cubicBezTo>
                <a:cubicBezTo>
                  <a:pt x="181802" y="205632"/>
                  <a:pt x="183707" y="209734"/>
                  <a:pt x="185587" y="212103"/>
                </a:cubicBezTo>
                <a:cubicBezTo>
                  <a:pt x="187467" y="214471"/>
                  <a:pt x="192326" y="220820"/>
                  <a:pt x="196160" y="217401"/>
                </a:cubicBezTo>
                <a:cubicBezTo>
                  <a:pt x="198993" y="214959"/>
                  <a:pt x="198016" y="210613"/>
                  <a:pt x="200385" y="207902"/>
                </a:cubicBezTo>
                <a:cubicBezTo>
                  <a:pt x="207710" y="199527"/>
                  <a:pt x="220945" y="215716"/>
                  <a:pt x="230883" y="212103"/>
                </a:cubicBezTo>
                <a:cubicBezTo>
                  <a:pt x="233325" y="211248"/>
                  <a:pt x="231152" y="211028"/>
                  <a:pt x="238697" y="206999"/>
                </a:cubicBezTo>
                <a:cubicBezTo>
                  <a:pt x="246243" y="202970"/>
                  <a:pt x="249197" y="213055"/>
                  <a:pt x="260357" y="207219"/>
                </a:cubicBezTo>
                <a:cubicBezTo>
                  <a:pt x="263726" y="205461"/>
                  <a:pt x="268122" y="208391"/>
                  <a:pt x="269441" y="211492"/>
                </a:cubicBezTo>
                <a:cubicBezTo>
                  <a:pt x="272151" y="217865"/>
                  <a:pt x="272249" y="227193"/>
                  <a:pt x="276937" y="230734"/>
                </a:cubicBezTo>
                <a:cubicBezTo>
                  <a:pt x="282163" y="234690"/>
                  <a:pt x="281039" y="241503"/>
                  <a:pt x="280966" y="247241"/>
                </a:cubicBezTo>
                <a:cubicBezTo>
                  <a:pt x="281137" y="249141"/>
                  <a:pt x="281137" y="251055"/>
                  <a:pt x="280966" y="252955"/>
                </a:cubicBezTo>
                <a:cubicBezTo>
                  <a:pt x="279965" y="257326"/>
                  <a:pt x="273641" y="256056"/>
                  <a:pt x="272224" y="260280"/>
                </a:cubicBezTo>
                <a:cubicBezTo>
                  <a:pt x="268708" y="269926"/>
                  <a:pt x="261456" y="265653"/>
                  <a:pt x="257109" y="271098"/>
                </a:cubicBezTo>
                <a:cubicBezTo>
                  <a:pt x="252819" y="276910"/>
                  <a:pt x="252689" y="284807"/>
                  <a:pt x="256792" y="290755"/>
                </a:cubicBezTo>
                <a:cubicBezTo>
                  <a:pt x="258696" y="293197"/>
                  <a:pt x="261016" y="292684"/>
                  <a:pt x="263653" y="293392"/>
                </a:cubicBezTo>
                <a:cubicBezTo>
                  <a:pt x="267599" y="294540"/>
                  <a:pt x="270219" y="298276"/>
                  <a:pt x="269953" y="302378"/>
                </a:cubicBezTo>
                <a:cubicBezTo>
                  <a:pt x="269709" y="307775"/>
                  <a:pt x="269221" y="318763"/>
                  <a:pt x="277279" y="318934"/>
                </a:cubicBezTo>
                <a:cubicBezTo>
                  <a:pt x="283994" y="319105"/>
                  <a:pt x="280917" y="309338"/>
                  <a:pt x="279721" y="305748"/>
                </a:cubicBezTo>
                <a:cubicBezTo>
                  <a:pt x="278182" y="301524"/>
                  <a:pt x="275228" y="295126"/>
                  <a:pt x="280380" y="292147"/>
                </a:cubicBezTo>
                <a:cubicBezTo>
                  <a:pt x="283554" y="290315"/>
                  <a:pt x="287071" y="292733"/>
                  <a:pt x="290392" y="291536"/>
                </a:cubicBezTo>
                <a:cubicBezTo>
                  <a:pt x="292296" y="290853"/>
                  <a:pt x="292834" y="288142"/>
                  <a:pt x="294445" y="286775"/>
                </a:cubicBezTo>
                <a:cubicBezTo>
                  <a:pt x="296887" y="284724"/>
                  <a:pt x="301307" y="283869"/>
                  <a:pt x="299158" y="273735"/>
                </a:cubicBezTo>
                <a:cubicBezTo>
                  <a:pt x="298254" y="269437"/>
                  <a:pt x="297717" y="264480"/>
                  <a:pt x="301820" y="261526"/>
                </a:cubicBezTo>
                <a:cubicBezTo>
                  <a:pt x="303712" y="260178"/>
                  <a:pt x="305854" y="259213"/>
                  <a:pt x="308120" y="258693"/>
                </a:cubicBezTo>
                <a:cubicBezTo>
                  <a:pt x="309487" y="258400"/>
                  <a:pt x="321354" y="258327"/>
                  <a:pt x="326287" y="251368"/>
                </a:cubicBezTo>
                <a:lnTo>
                  <a:pt x="326556" y="251001"/>
                </a:lnTo>
                <a:cubicBezTo>
                  <a:pt x="320475" y="251685"/>
                  <a:pt x="314346" y="250708"/>
                  <a:pt x="315128" y="242797"/>
                </a:cubicBezTo>
                <a:cubicBezTo>
                  <a:pt x="316593" y="227022"/>
                  <a:pt x="328021" y="233982"/>
                  <a:pt x="319352" y="214788"/>
                </a:cubicBezTo>
                <a:cubicBezTo>
                  <a:pt x="317716" y="211175"/>
                  <a:pt x="314468" y="208537"/>
                  <a:pt x="313956" y="204337"/>
                </a:cubicBezTo>
                <a:cubicBezTo>
                  <a:pt x="313003" y="196597"/>
                  <a:pt x="322038" y="192519"/>
                  <a:pt x="324871" y="186219"/>
                </a:cubicBezTo>
                <a:cubicBezTo>
                  <a:pt x="330365" y="174009"/>
                  <a:pt x="319279" y="173863"/>
                  <a:pt x="319987" y="167783"/>
                </a:cubicBezTo>
                <a:cubicBezTo>
                  <a:pt x="320715" y="164564"/>
                  <a:pt x="322886" y="161861"/>
                  <a:pt x="325872" y="160457"/>
                </a:cubicBezTo>
                <a:cubicBezTo>
                  <a:pt x="328973" y="159676"/>
                  <a:pt x="334370" y="161702"/>
                  <a:pt x="336250" y="157795"/>
                </a:cubicBezTo>
                <a:cubicBezTo>
                  <a:pt x="337642" y="154938"/>
                  <a:pt x="332905" y="152204"/>
                  <a:pt x="331806" y="149640"/>
                </a:cubicBezTo>
                <a:cubicBezTo>
                  <a:pt x="326604" y="137430"/>
                  <a:pt x="343673" y="128810"/>
                  <a:pt x="334663" y="118140"/>
                </a:cubicBezTo>
                <a:cubicBezTo>
                  <a:pt x="331391" y="114233"/>
                  <a:pt x="326727" y="112865"/>
                  <a:pt x="324749" y="107713"/>
                </a:cubicBezTo>
                <a:cubicBezTo>
                  <a:pt x="321525" y="99313"/>
                  <a:pt x="329120" y="92231"/>
                  <a:pt x="326727" y="84002"/>
                </a:cubicBezTo>
                <a:cubicBezTo>
                  <a:pt x="324285" y="75407"/>
                  <a:pt x="326165" y="61220"/>
                  <a:pt x="327459" y="49328"/>
                </a:cubicBezTo>
                <a:cubicBezTo>
                  <a:pt x="328082" y="49306"/>
                  <a:pt x="328702" y="49240"/>
                  <a:pt x="329315" y="49132"/>
                </a:cubicBezTo>
                <a:cubicBezTo>
                  <a:pt x="335859" y="48107"/>
                  <a:pt x="336641" y="43614"/>
                  <a:pt x="345041" y="40537"/>
                </a:cubicBezTo>
                <a:cubicBezTo>
                  <a:pt x="356444" y="36288"/>
                  <a:pt x="358349" y="41392"/>
                  <a:pt x="370534" y="43931"/>
                </a:cubicBezTo>
                <a:cubicBezTo>
                  <a:pt x="385185" y="47008"/>
                  <a:pt x="390069" y="30379"/>
                  <a:pt x="415244" y="38754"/>
                </a:cubicBezTo>
                <a:cubicBezTo>
                  <a:pt x="419908" y="40293"/>
                  <a:pt x="423840" y="43638"/>
                  <a:pt x="428528" y="45225"/>
                </a:cubicBezTo>
                <a:cubicBezTo>
                  <a:pt x="458148" y="55774"/>
                  <a:pt x="470040" y="48082"/>
                  <a:pt x="479807" y="48204"/>
                </a:cubicBezTo>
                <a:cubicBezTo>
                  <a:pt x="484935" y="48204"/>
                  <a:pt x="489306" y="50109"/>
                  <a:pt x="494287" y="50817"/>
                </a:cubicBezTo>
                <a:cubicBezTo>
                  <a:pt x="506716" y="52551"/>
                  <a:pt x="516972" y="45006"/>
                  <a:pt x="528254" y="41587"/>
                </a:cubicBezTo>
                <a:cubicBezTo>
                  <a:pt x="535213" y="39487"/>
                  <a:pt x="547251" y="35629"/>
                  <a:pt x="553820" y="40439"/>
                </a:cubicBezTo>
                <a:cubicBezTo>
                  <a:pt x="564222" y="48058"/>
                  <a:pt x="573916" y="34139"/>
                  <a:pt x="586492" y="33651"/>
                </a:cubicBezTo>
                <a:cubicBezTo>
                  <a:pt x="601143" y="33065"/>
                  <a:pt x="616674" y="46275"/>
                  <a:pt x="627589" y="43028"/>
                </a:cubicBezTo>
                <a:cubicBezTo>
                  <a:pt x="633254" y="41367"/>
                  <a:pt x="634035" y="36777"/>
                  <a:pt x="637356" y="32528"/>
                </a:cubicBezTo>
                <a:cubicBezTo>
                  <a:pt x="640677" y="28279"/>
                  <a:pt x="644682" y="26545"/>
                  <a:pt x="648857" y="23542"/>
                </a:cubicBezTo>
                <a:cubicBezTo>
                  <a:pt x="654938" y="19195"/>
                  <a:pt x="650835" y="15044"/>
                  <a:pt x="651690" y="9379"/>
                </a:cubicBezTo>
                <a:cubicBezTo>
                  <a:pt x="652618" y="3201"/>
                  <a:pt x="658869" y="1199"/>
                  <a:pt x="664314" y="246"/>
                </a:cubicBezTo>
                <a:cubicBezTo>
                  <a:pt x="673154" y="-1268"/>
                  <a:pt x="685510" y="4690"/>
                  <a:pt x="693812" y="4764"/>
                </a:cubicBezTo>
                <a:cubicBezTo>
                  <a:pt x="694630" y="4773"/>
                  <a:pt x="695446" y="4717"/>
                  <a:pt x="696254" y="4593"/>
                </a:cubicBezTo>
                <a:lnTo>
                  <a:pt x="696254" y="4593"/>
                </a:lnTo>
                <a:cubicBezTo>
                  <a:pt x="697658" y="6138"/>
                  <a:pt x="699231" y="7523"/>
                  <a:pt x="700942" y="8720"/>
                </a:cubicBezTo>
                <a:cubicBezTo>
                  <a:pt x="705045" y="11430"/>
                  <a:pt x="710514" y="11796"/>
                  <a:pt x="714324" y="14995"/>
                </a:cubicBezTo>
                <a:cubicBezTo>
                  <a:pt x="719574" y="19366"/>
                  <a:pt x="718377" y="23908"/>
                  <a:pt x="718084" y="29939"/>
                </a:cubicBezTo>
                <a:cubicBezTo>
                  <a:pt x="717864" y="34506"/>
                  <a:pt x="719232" y="36044"/>
                  <a:pt x="721723" y="39707"/>
                </a:cubicBezTo>
                <a:cubicBezTo>
                  <a:pt x="724213" y="43370"/>
                  <a:pt x="723432" y="44957"/>
                  <a:pt x="723041" y="49108"/>
                </a:cubicBezTo>
                <a:cubicBezTo>
                  <a:pt x="722553" y="54480"/>
                  <a:pt x="725166" y="54334"/>
                  <a:pt x="728218" y="58021"/>
                </a:cubicBezTo>
                <a:cubicBezTo>
                  <a:pt x="730318" y="60463"/>
                  <a:pt x="731344" y="64321"/>
                  <a:pt x="727729" y="66030"/>
                </a:cubicBezTo>
                <a:cubicBezTo>
                  <a:pt x="721771" y="68838"/>
                  <a:pt x="714910" y="61806"/>
                  <a:pt x="708781" y="62148"/>
                </a:cubicBezTo>
                <a:cubicBezTo>
                  <a:pt x="701577" y="62587"/>
                  <a:pt x="695961" y="65444"/>
                  <a:pt x="696205" y="73405"/>
                </a:cubicBezTo>
                <a:cubicBezTo>
                  <a:pt x="696425" y="79802"/>
                  <a:pt x="700674" y="85199"/>
                  <a:pt x="701089" y="91645"/>
                </a:cubicBezTo>
                <a:cubicBezTo>
                  <a:pt x="701504" y="98092"/>
                  <a:pt x="698647" y="105002"/>
                  <a:pt x="691321" y="103415"/>
                </a:cubicBezTo>
                <a:cubicBezTo>
                  <a:pt x="682921" y="101559"/>
                  <a:pt x="681847" y="91621"/>
                  <a:pt x="674228" y="88910"/>
                </a:cubicBezTo>
                <a:cubicBezTo>
                  <a:pt x="666610" y="86200"/>
                  <a:pt x="659870" y="92573"/>
                  <a:pt x="662800" y="100119"/>
                </a:cubicBezTo>
                <a:cubicBezTo>
                  <a:pt x="664339" y="104099"/>
                  <a:pt x="666488" y="105857"/>
                  <a:pt x="664852" y="110277"/>
                </a:cubicBezTo>
                <a:cubicBezTo>
                  <a:pt x="661482" y="119385"/>
                  <a:pt x="652154" y="122169"/>
                  <a:pt x="648613" y="125245"/>
                </a:cubicBezTo>
                <a:cubicBezTo>
                  <a:pt x="645322" y="128283"/>
                  <a:pt x="642245" y="131548"/>
                  <a:pt x="639407" y="135013"/>
                </a:cubicBezTo>
                <a:cubicBezTo>
                  <a:pt x="634109" y="141166"/>
                  <a:pt x="635256" y="143999"/>
                  <a:pt x="636965" y="146709"/>
                </a:cubicBezTo>
                <a:cubicBezTo>
                  <a:pt x="638553" y="148509"/>
                  <a:pt x="639422" y="150829"/>
                  <a:pt x="639407" y="153229"/>
                </a:cubicBezTo>
                <a:cubicBezTo>
                  <a:pt x="638748" y="160140"/>
                  <a:pt x="634524" y="164608"/>
                  <a:pt x="637576" y="171861"/>
                </a:cubicBezTo>
                <a:cubicBezTo>
                  <a:pt x="647197" y="195009"/>
                  <a:pt x="677745" y="198721"/>
                  <a:pt x="671518" y="224922"/>
                </a:cubicBezTo>
                <a:cubicBezTo>
                  <a:pt x="669980" y="231466"/>
                  <a:pt x="659308" y="237596"/>
                  <a:pt x="661042" y="244872"/>
                </a:cubicBezTo>
                <a:cubicBezTo>
                  <a:pt x="661921" y="248706"/>
                  <a:pt x="665926" y="251075"/>
                  <a:pt x="668710" y="253394"/>
                </a:cubicBezTo>
                <a:cubicBezTo>
                  <a:pt x="669748" y="254347"/>
                  <a:pt x="670658" y="255431"/>
                  <a:pt x="671420" y="256618"/>
                </a:cubicBezTo>
                <a:cubicBezTo>
                  <a:pt x="677427" y="265091"/>
                  <a:pt x="680870" y="277154"/>
                  <a:pt x="690955" y="281964"/>
                </a:cubicBezTo>
                <a:cubicBezTo>
                  <a:pt x="698549" y="285603"/>
                  <a:pt x="697475" y="289534"/>
                  <a:pt x="700723" y="296200"/>
                </a:cubicBezTo>
                <a:cubicBezTo>
                  <a:pt x="702481" y="299863"/>
                  <a:pt x="706021" y="298764"/>
                  <a:pt x="708341" y="301988"/>
                </a:cubicBezTo>
                <a:cubicBezTo>
                  <a:pt x="710050" y="304429"/>
                  <a:pt x="709586" y="307604"/>
                  <a:pt x="710246" y="310192"/>
                </a:cubicBezTo>
                <a:cubicBezTo>
                  <a:pt x="712932" y="320863"/>
                  <a:pt x="722065" y="310192"/>
                  <a:pt x="725434" y="317689"/>
                </a:cubicBezTo>
                <a:cubicBezTo>
                  <a:pt x="730318" y="314685"/>
                  <a:pt x="724213" y="328872"/>
                  <a:pt x="723847" y="331021"/>
                </a:cubicBezTo>
                <a:cubicBezTo>
                  <a:pt x="723173" y="336340"/>
                  <a:pt x="721569" y="341497"/>
                  <a:pt x="719110" y="346259"/>
                </a:cubicBezTo>
                <a:cubicBezTo>
                  <a:pt x="701821" y="374999"/>
                  <a:pt x="705411" y="376098"/>
                  <a:pt x="709709" y="397904"/>
                </a:cubicBezTo>
                <a:cubicBezTo>
                  <a:pt x="714348" y="421395"/>
                  <a:pt x="711760" y="422323"/>
                  <a:pt x="727021" y="438879"/>
                </a:cubicBezTo>
                <a:cubicBezTo>
                  <a:pt x="728599" y="440493"/>
                  <a:pt x="730084" y="442197"/>
                  <a:pt x="731466" y="443982"/>
                </a:cubicBezTo>
                <a:cubicBezTo>
                  <a:pt x="732027" y="444763"/>
                  <a:pt x="732613" y="445520"/>
                  <a:pt x="733273" y="446277"/>
                </a:cubicBezTo>
                <a:cubicBezTo>
                  <a:pt x="736740" y="450477"/>
                  <a:pt x="741062" y="454824"/>
                  <a:pt x="741892" y="460269"/>
                </a:cubicBezTo>
                <a:cubicBezTo>
                  <a:pt x="743138" y="468669"/>
                  <a:pt x="736423" y="470525"/>
                  <a:pt x="734738" y="476068"/>
                </a:cubicBezTo>
                <a:cubicBezTo>
                  <a:pt x="730538" y="488180"/>
                  <a:pt x="738474" y="495261"/>
                  <a:pt x="740232" y="506665"/>
                </a:cubicBezTo>
                <a:close/>
              </a:path>
            </a:pathLst>
          </a:custGeom>
          <a:solidFill>
            <a:schemeClr val="tx2">
              <a:alpha val="30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8" name="Freeform: Shape 523">
            <a:extLst>
              <a:ext uri="{FF2B5EF4-FFF2-40B4-BE49-F238E27FC236}">
                <a16:creationId xmlns:a16="http://schemas.microsoft.com/office/drawing/2014/main" id="{BE00E54A-CC45-499B-B078-4E34BAA7E956}"/>
              </a:ext>
            </a:extLst>
          </xdr:cNvPr>
          <xdr:cNvSpPr/>
        </xdr:nvSpPr>
        <xdr:spPr>
          <a:xfrm>
            <a:off x="4015209" y="8669014"/>
            <a:ext cx="825350" cy="698373"/>
          </a:xfrm>
          <a:custGeom>
            <a:avLst/>
            <a:gdLst>
              <a:gd name="connsiteX0" fmla="*/ 819730 w 825350"/>
              <a:gd name="connsiteY0" fmla="*/ 172013 h 698373"/>
              <a:gd name="connsiteX1" fmla="*/ 800195 w 825350"/>
              <a:gd name="connsiteY1" fmla="*/ 185687 h 698373"/>
              <a:gd name="connsiteX2" fmla="*/ 787986 w 825350"/>
              <a:gd name="connsiteY2" fmla="*/ 189448 h 698373"/>
              <a:gd name="connsiteX3" fmla="*/ 776216 w 825350"/>
              <a:gd name="connsiteY3" fmla="*/ 190205 h 698373"/>
              <a:gd name="connsiteX4" fmla="*/ 768451 w 825350"/>
              <a:gd name="connsiteY4" fmla="*/ 201193 h 698373"/>
              <a:gd name="connsiteX5" fmla="*/ 767010 w 825350"/>
              <a:gd name="connsiteY5" fmla="*/ 213744 h 698373"/>
              <a:gd name="connsiteX6" fmla="*/ 782516 w 825350"/>
              <a:gd name="connsiteY6" fmla="*/ 235404 h 698373"/>
              <a:gd name="connsiteX7" fmla="*/ 781710 w 825350"/>
              <a:gd name="connsiteY7" fmla="*/ 259309 h 698373"/>
              <a:gd name="connsiteX8" fmla="*/ 793040 w 825350"/>
              <a:gd name="connsiteY8" fmla="*/ 283411 h 698373"/>
              <a:gd name="connsiteX9" fmla="*/ 784323 w 825350"/>
              <a:gd name="connsiteY9" fmla="*/ 308171 h 698373"/>
              <a:gd name="connsiteX10" fmla="*/ 782101 w 825350"/>
              <a:gd name="connsiteY10" fmla="*/ 343358 h 698373"/>
              <a:gd name="connsiteX11" fmla="*/ 782101 w 825350"/>
              <a:gd name="connsiteY11" fmla="*/ 356642 h 698373"/>
              <a:gd name="connsiteX12" fmla="*/ 791722 w 825350"/>
              <a:gd name="connsiteY12" fmla="*/ 382062 h 698373"/>
              <a:gd name="connsiteX13" fmla="*/ 778511 w 825350"/>
              <a:gd name="connsiteY13" fmla="*/ 404332 h 698373"/>
              <a:gd name="connsiteX14" fmla="*/ 768573 w 825350"/>
              <a:gd name="connsiteY14" fmla="*/ 413953 h 698373"/>
              <a:gd name="connsiteX15" fmla="*/ 755289 w 825350"/>
              <a:gd name="connsiteY15" fmla="*/ 435051 h 698373"/>
              <a:gd name="connsiteX16" fmla="*/ 767108 w 825350"/>
              <a:gd name="connsiteY16" fmla="*/ 442620 h 698373"/>
              <a:gd name="connsiteX17" fmla="*/ 757609 w 825350"/>
              <a:gd name="connsiteY17" fmla="*/ 458883 h 698373"/>
              <a:gd name="connsiteX18" fmla="*/ 753507 w 825350"/>
              <a:gd name="connsiteY18" fmla="*/ 480103 h 698373"/>
              <a:gd name="connsiteX19" fmla="*/ 737561 w 825350"/>
              <a:gd name="connsiteY19" fmla="*/ 490725 h 698373"/>
              <a:gd name="connsiteX20" fmla="*/ 737561 w 825350"/>
              <a:gd name="connsiteY20" fmla="*/ 490725 h 698373"/>
              <a:gd name="connsiteX21" fmla="*/ 730236 w 825350"/>
              <a:gd name="connsiteY21" fmla="*/ 505962 h 698373"/>
              <a:gd name="connsiteX22" fmla="*/ 719125 w 825350"/>
              <a:gd name="connsiteY22" fmla="*/ 517317 h 698373"/>
              <a:gd name="connsiteX23" fmla="*/ 729479 w 825350"/>
              <a:gd name="connsiteY23" fmla="*/ 540222 h 698373"/>
              <a:gd name="connsiteX24" fmla="*/ 743153 w 825350"/>
              <a:gd name="connsiteY24" fmla="*/ 540100 h 698373"/>
              <a:gd name="connsiteX25" fmla="*/ 757804 w 825350"/>
              <a:gd name="connsiteY25" fmla="*/ 534019 h 698373"/>
              <a:gd name="connsiteX26" fmla="*/ 766302 w 825350"/>
              <a:gd name="connsiteY26" fmla="*/ 547083 h 698373"/>
              <a:gd name="connsiteX27" fmla="*/ 756999 w 825350"/>
              <a:gd name="connsiteY27" fmla="*/ 559659 h 698373"/>
              <a:gd name="connsiteX28" fmla="*/ 757414 w 825350"/>
              <a:gd name="connsiteY28" fmla="*/ 584761 h 698373"/>
              <a:gd name="connsiteX29" fmla="*/ 749307 w 825350"/>
              <a:gd name="connsiteY29" fmla="*/ 607226 h 698373"/>
              <a:gd name="connsiteX30" fmla="*/ 748086 w 825350"/>
              <a:gd name="connsiteY30" fmla="*/ 609107 h 698373"/>
              <a:gd name="connsiteX31" fmla="*/ 747768 w 825350"/>
              <a:gd name="connsiteY31" fmla="*/ 609693 h 698373"/>
              <a:gd name="connsiteX32" fmla="*/ 747768 w 825350"/>
              <a:gd name="connsiteY32" fmla="*/ 609693 h 698373"/>
              <a:gd name="connsiteX33" fmla="*/ 740882 w 825350"/>
              <a:gd name="connsiteY33" fmla="*/ 622439 h 698373"/>
              <a:gd name="connsiteX34" fmla="*/ 719296 w 825350"/>
              <a:gd name="connsiteY34" fmla="*/ 615114 h 698373"/>
              <a:gd name="connsiteX35" fmla="*/ 689579 w 825350"/>
              <a:gd name="connsiteY35" fmla="*/ 608325 h 698373"/>
              <a:gd name="connsiteX36" fmla="*/ 686771 w 825350"/>
              <a:gd name="connsiteY36" fmla="*/ 624173 h 698373"/>
              <a:gd name="connsiteX37" fmla="*/ 674561 w 825350"/>
              <a:gd name="connsiteY37" fmla="*/ 634526 h 698373"/>
              <a:gd name="connsiteX38" fmla="*/ 664012 w 825350"/>
              <a:gd name="connsiteY38" fmla="*/ 652083 h 698373"/>
              <a:gd name="connsiteX39" fmla="*/ 654245 w 825350"/>
              <a:gd name="connsiteY39" fmla="*/ 669176 h 698373"/>
              <a:gd name="connsiteX40" fmla="*/ 644600 w 825350"/>
              <a:gd name="connsiteY40" fmla="*/ 673328 h 698373"/>
              <a:gd name="connsiteX41" fmla="*/ 634148 w 825350"/>
              <a:gd name="connsiteY41" fmla="*/ 672400 h 698373"/>
              <a:gd name="connsiteX42" fmla="*/ 618081 w 825350"/>
              <a:gd name="connsiteY42" fmla="*/ 682949 h 698373"/>
              <a:gd name="connsiteX43" fmla="*/ 586117 w 825350"/>
              <a:gd name="connsiteY43" fmla="*/ 693205 h 698373"/>
              <a:gd name="connsiteX44" fmla="*/ 535106 w 825350"/>
              <a:gd name="connsiteY44" fmla="*/ 696184 h 698373"/>
              <a:gd name="connsiteX45" fmla="*/ 521017 w 825350"/>
              <a:gd name="connsiteY45" fmla="*/ 683974 h 698373"/>
              <a:gd name="connsiteX46" fmla="*/ 494156 w 825350"/>
              <a:gd name="connsiteY46" fmla="*/ 676795 h 698373"/>
              <a:gd name="connsiteX47" fmla="*/ 468273 w 825350"/>
              <a:gd name="connsiteY47" fmla="*/ 687857 h 698373"/>
              <a:gd name="connsiteX48" fmla="*/ 443659 w 825350"/>
              <a:gd name="connsiteY48" fmla="*/ 674671 h 698373"/>
              <a:gd name="connsiteX49" fmla="*/ 429691 w 825350"/>
              <a:gd name="connsiteY49" fmla="*/ 673645 h 698373"/>
              <a:gd name="connsiteX50" fmla="*/ 416163 w 825350"/>
              <a:gd name="connsiteY50" fmla="*/ 668102 h 698373"/>
              <a:gd name="connsiteX51" fmla="*/ 378778 w 825350"/>
              <a:gd name="connsiteY51" fmla="*/ 681703 h 698373"/>
              <a:gd name="connsiteX52" fmla="*/ 370476 w 825350"/>
              <a:gd name="connsiteY52" fmla="*/ 669738 h 698373"/>
              <a:gd name="connsiteX53" fmla="*/ 349427 w 825350"/>
              <a:gd name="connsiteY53" fmla="*/ 661021 h 698373"/>
              <a:gd name="connsiteX54" fmla="*/ 322566 w 825350"/>
              <a:gd name="connsiteY54" fmla="*/ 646370 h 698373"/>
              <a:gd name="connsiteX55" fmla="*/ 307183 w 825350"/>
              <a:gd name="connsiteY55" fmla="*/ 641706 h 698373"/>
              <a:gd name="connsiteX56" fmla="*/ 292654 w 825350"/>
              <a:gd name="connsiteY56" fmla="*/ 620168 h 698373"/>
              <a:gd name="connsiteX57" fmla="*/ 292654 w 825350"/>
              <a:gd name="connsiteY57" fmla="*/ 620168 h 698373"/>
              <a:gd name="connsiteX58" fmla="*/ 291701 w 825350"/>
              <a:gd name="connsiteY58" fmla="*/ 617946 h 698373"/>
              <a:gd name="connsiteX59" fmla="*/ 290773 w 825350"/>
              <a:gd name="connsiteY59" fmla="*/ 615749 h 698373"/>
              <a:gd name="connsiteX60" fmla="*/ 287941 w 825350"/>
              <a:gd name="connsiteY60" fmla="*/ 609375 h 698373"/>
              <a:gd name="connsiteX61" fmla="*/ 263034 w 825350"/>
              <a:gd name="connsiteY61" fmla="*/ 589694 h 698373"/>
              <a:gd name="connsiteX62" fmla="*/ 247186 w 825350"/>
              <a:gd name="connsiteY62" fmla="*/ 584297 h 698373"/>
              <a:gd name="connsiteX63" fmla="*/ 216663 w 825350"/>
              <a:gd name="connsiteY63" fmla="*/ 586226 h 698373"/>
              <a:gd name="connsiteX64" fmla="*/ 216101 w 825350"/>
              <a:gd name="connsiteY64" fmla="*/ 592697 h 698373"/>
              <a:gd name="connsiteX65" fmla="*/ 191683 w 825350"/>
              <a:gd name="connsiteY65" fmla="*/ 587350 h 698373"/>
              <a:gd name="connsiteX66" fmla="*/ 188923 w 825350"/>
              <a:gd name="connsiteY66" fmla="*/ 564128 h 698373"/>
              <a:gd name="connsiteX67" fmla="*/ 157301 w 825350"/>
              <a:gd name="connsiteY67" fmla="*/ 560098 h 698373"/>
              <a:gd name="connsiteX68" fmla="*/ 144603 w 825350"/>
              <a:gd name="connsiteY68" fmla="*/ 546986 h 698373"/>
              <a:gd name="connsiteX69" fmla="*/ 143627 w 825350"/>
              <a:gd name="connsiteY69" fmla="*/ 522030 h 698373"/>
              <a:gd name="connsiteX70" fmla="*/ 128976 w 825350"/>
              <a:gd name="connsiteY70" fmla="*/ 497953 h 698373"/>
              <a:gd name="connsiteX71" fmla="*/ 114862 w 825350"/>
              <a:gd name="connsiteY71" fmla="*/ 485915 h 698373"/>
              <a:gd name="connsiteX72" fmla="*/ 114227 w 825350"/>
              <a:gd name="connsiteY72" fmla="*/ 471727 h 698373"/>
              <a:gd name="connsiteX73" fmla="*/ 72910 w 825350"/>
              <a:gd name="connsiteY73" fmla="*/ 445404 h 698373"/>
              <a:gd name="connsiteX74" fmla="*/ 50103 w 825350"/>
              <a:gd name="connsiteY74" fmla="*/ 427115 h 698373"/>
              <a:gd name="connsiteX75" fmla="*/ 23487 w 825350"/>
              <a:gd name="connsiteY75" fmla="*/ 412781 h 698373"/>
              <a:gd name="connsiteX76" fmla="*/ 11766 w 825350"/>
              <a:gd name="connsiteY76" fmla="*/ 394662 h 698373"/>
              <a:gd name="connsiteX77" fmla="*/ 1559 w 825350"/>
              <a:gd name="connsiteY77" fmla="*/ 385529 h 698373"/>
              <a:gd name="connsiteX78" fmla="*/ 509 w 825350"/>
              <a:gd name="connsiteY78" fmla="*/ 370610 h 698373"/>
              <a:gd name="connsiteX79" fmla="*/ 680 w 825350"/>
              <a:gd name="connsiteY79" fmla="*/ 368754 h 698373"/>
              <a:gd name="connsiteX80" fmla="*/ 9886 w 825350"/>
              <a:gd name="connsiteY80" fmla="*/ 370243 h 698373"/>
              <a:gd name="connsiteX81" fmla="*/ 16625 w 825350"/>
              <a:gd name="connsiteY81" fmla="*/ 384089 h 698373"/>
              <a:gd name="connsiteX82" fmla="*/ 29616 w 825350"/>
              <a:gd name="connsiteY82" fmla="*/ 376324 h 698373"/>
              <a:gd name="connsiteX83" fmla="*/ 50347 w 825350"/>
              <a:gd name="connsiteY83" fmla="*/ 376324 h 698373"/>
              <a:gd name="connsiteX84" fmla="*/ 54670 w 825350"/>
              <a:gd name="connsiteY84" fmla="*/ 371440 h 698373"/>
              <a:gd name="connsiteX85" fmla="*/ 57893 w 825350"/>
              <a:gd name="connsiteY85" fmla="*/ 361843 h 698373"/>
              <a:gd name="connsiteX86" fmla="*/ 57258 w 825350"/>
              <a:gd name="connsiteY86" fmla="*/ 338963 h 698373"/>
              <a:gd name="connsiteX87" fmla="*/ 59089 w 825350"/>
              <a:gd name="connsiteY87" fmla="*/ 314911 h 698373"/>
              <a:gd name="connsiteX88" fmla="*/ 66415 w 825350"/>
              <a:gd name="connsiteY88" fmla="*/ 318915 h 698373"/>
              <a:gd name="connsiteX89" fmla="*/ 75084 w 825350"/>
              <a:gd name="connsiteY89" fmla="*/ 314300 h 698373"/>
              <a:gd name="connsiteX90" fmla="*/ 83093 w 825350"/>
              <a:gd name="connsiteY90" fmla="*/ 314300 h 698373"/>
              <a:gd name="connsiteX91" fmla="*/ 90418 w 825350"/>
              <a:gd name="connsiteY91" fmla="*/ 319990 h 698373"/>
              <a:gd name="connsiteX92" fmla="*/ 103141 w 825350"/>
              <a:gd name="connsiteY92" fmla="*/ 308171 h 698373"/>
              <a:gd name="connsiteX93" fmla="*/ 115643 w 825350"/>
              <a:gd name="connsiteY93" fmla="*/ 304118 h 698373"/>
              <a:gd name="connsiteX94" fmla="*/ 118549 w 825350"/>
              <a:gd name="connsiteY94" fmla="*/ 276720 h 698373"/>
              <a:gd name="connsiteX95" fmla="*/ 131076 w 825350"/>
              <a:gd name="connsiteY95" fmla="*/ 227516 h 698373"/>
              <a:gd name="connsiteX96" fmla="*/ 130026 w 825350"/>
              <a:gd name="connsiteY96" fmla="*/ 186762 h 698373"/>
              <a:gd name="connsiteX97" fmla="*/ 130026 w 825350"/>
              <a:gd name="connsiteY97" fmla="*/ 178288 h 698373"/>
              <a:gd name="connsiteX98" fmla="*/ 146239 w 825350"/>
              <a:gd name="connsiteY98" fmla="*/ 160878 h 698373"/>
              <a:gd name="connsiteX99" fmla="*/ 149438 w 825350"/>
              <a:gd name="connsiteY99" fmla="*/ 143614 h 698373"/>
              <a:gd name="connsiteX100" fmla="*/ 188337 w 825350"/>
              <a:gd name="connsiteY100" fmla="*/ 137558 h 698373"/>
              <a:gd name="connsiteX101" fmla="*/ 201181 w 825350"/>
              <a:gd name="connsiteY101" fmla="*/ 119952 h 698373"/>
              <a:gd name="connsiteX102" fmla="*/ 234318 w 825350"/>
              <a:gd name="connsiteY102" fmla="*/ 116021 h 698373"/>
              <a:gd name="connsiteX103" fmla="*/ 250019 w 825350"/>
              <a:gd name="connsiteY103" fmla="*/ 103421 h 698373"/>
              <a:gd name="connsiteX104" fmla="*/ 267722 w 825350"/>
              <a:gd name="connsiteY104" fmla="*/ 98537 h 698373"/>
              <a:gd name="connsiteX105" fmla="*/ 307720 w 825350"/>
              <a:gd name="connsiteY105" fmla="*/ 79857 h 698373"/>
              <a:gd name="connsiteX106" fmla="*/ 333970 w 825350"/>
              <a:gd name="connsiteY106" fmla="*/ 67648 h 698373"/>
              <a:gd name="connsiteX107" fmla="*/ 349940 w 825350"/>
              <a:gd name="connsiteY107" fmla="*/ 63399 h 698373"/>
              <a:gd name="connsiteX108" fmla="*/ 359488 w 825350"/>
              <a:gd name="connsiteY108" fmla="*/ 55389 h 698373"/>
              <a:gd name="connsiteX109" fmla="*/ 374139 w 825350"/>
              <a:gd name="connsiteY109" fmla="*/ 53387 h 698373"/>
              <a:gd name="connsiteX110" fmla="*/ 390060 w 825350"/>
              <a:gd name="connsiteY110" fmla="*/ 45475 h 698373"/>
              <a:gd name="connsiteX111" fmla="*/ 394577 w 825350"/>
              <a:gd name="connsiteY111" fmla="*/ 39591 h 698373"/>
              <a:gd name="connsiteX112" fmla="*/ 393967 w 825350"/>
              <a:gd name="connsiteY112" fmla="*/ 27576 h 698373"/>
              <a:gd name="connsiteX113" fmla="*/ 412500 w 825350"/>
              <a:gd name="connsiteY113" fmla="*/ 20861 h 698373"/>
              <a:gd name="connsiteX114" fmla="*/ 417824 w 825350"/>
              <a:gd name="connsiteY114" fmla="*/ 15978 h 698373"/>
              <a:gd name="connsiteX115" fmla="*/ 425149 w 825350"/>
              <a:gd name="connsiteY115" fmla="*/ 12266 h 698373"/>
              <a:gd name="connsiteX116" fmla="*/ 432670 w 825350"/>
              <a:gd name="connsiteY116" fmla="*/ 8896 h 698373"/>
              <a:gd name="connsiteX117" fmla="*/ 441339 w 825350"/>
              <a:gd name="connsiteY117" fmla="*/ 7773 h 698373"/>
              <a:gd name="connsiteX118" fmla="*/ 450105 w 825350"/>
              <a:gd name="connsiteY118" fmla="*/ 3378 h 698373"/>
              <a:gd name="connsiteX119" fmla="*/ 484804 w 825350"/>
              <a:gd name="connsiteY119" fmla="*/ 7675 h 698373"/>
              <a:gd name="connsiteX120" fmla="*/ 499235 w 825350"/>
              <a:gd name="connsiteY120" fmla="*/ 12022 h 698373"/>
              <a:gd name="connsiteX121" fmla="*/ 500066 w 825350"/>
              <a:gd name="connsiteY121" fmla="*/ 12486 h 698373"/>
              <a:gd name="connsiteX122" fmla="*/ 507684 w 825350"/>
              <a:gd name="connsiteY122" fmla="*/ 25599 h 698373"/>
              <a:gd name="connsiteX123" fmla="*/ 512568 w 825350"/>
              <a:gd name="connsiteY123" fmla="*/ 48210 h 698373"/>
              <a:gd name="connsiteX124" fmla="*/ 509687 w 825350"/>
              <a:gd name="connsiteY124" fmla="*/ 55707 h 698373"/>
              <a:gd name="connsiteX125" fmla="*/ 509980 w 825350"/>
              <a:gd name="connsiteY125" fmla="*/ 71652 h 698373"/>
              <a:gd name="connsiteX126" fmla="*/ 510126 w 825350"/>
              <a:gd name="connsiteY126" fmla="*/ 96071 h 698373"/>
              <a:gd name="connsiteX127" fmla="*/ 514180 w 825350"/>
              <a:gd name="connsiteY127" fmla="*/ 106522 h 698373"/>
              <a:gd name="connsiteX128" fmla="*/ 529881 w 825350"/>
              <a:gd name="connsiteY128" fmla="*/ 102786 h 698373"/>
              <a:gd name="connsiteX129" fmla="*/ 554934 w 825350"/>
              <a:gd name="connsiteY129" fmla="*/ 90332 h 698373"/>
              <a:gd name="connsiteX130" fmla="*/ 559305 w 825350"/>
              <a:gd name="connsiteY130" fmla="*/ 101419 h 698373"/>
              <a:gd name="connsiteX131" fmla="*/ 574933 w 825350"/>
              <a:gd name="connsiteY131" fmla="*/ 106302 h 698373"/>
              <a:gd name="connsiteX132" fmla="*/ 586239 w 825350"/>
              <a:gd name="connsiteY132" fmla="*/ 102859 h 698373"/>
              <a:gd name="connsiteX133" fmla="*/ 597325 w 825350"/>
              <a:gd name="connsiteY133" fmla="*/ 115703 h 698373"/>
              <a:gd name="connsiteX134" fmla="*/ 604406 w 825350"/>
              <a:gd name="connsiteY134" fmla="*/ 128670 h 698373"/>
              <a:gd name="connsiteX135" fmla="*/ 626188 w 825350"/>
              <a:gd name="connsiteY135" fmla="*/ 130330 h 698373"/>
              <a:gd name="connsiteX136" fmla="*/ 631804 w 825350"/>
              <a:gd name="connsiteY136" fmla="*/ 126545 h 698373"/>
              <a:gd name="connsiteX137" fmla="*/ 633220 w 825350"/>
              <a:gd name="connsiteY137" fmla="*/ 118145 h 698373"/>
              <a:gd name="connsiteX138" fmla="*/ 647090 w 825350"/>
              <a:gd name="connsiteY138" fmla="*/ 110014 h 698373"/>
              <a:gd name="connsiteX139" fmla="*/ 657688 w 825350"/>
              <a:gd name="connsiteY139" fmla="*/ 117120 h 698373"/>
              <a:gd name="connsiteX140" fmla="*/ 672998 w 825350"/>
              <a:gd name="connsiteY140" fmla="*/ 130696 h 698373"/>
              <a:gd name="connsiteX141" fmla="*/ 677687 w 825350"/>
              <a:gd name="connsiteY141" fmla="*/ 147033 h 698373"/>
              <a:gd name="connsiteX142" fmla="*/ 678615 w 825350"/>
              <a:gd name="connsiteY142" fmla="*/ 154187 h 698373"/>
              <a:gd name="connsiteX143" fmla="*/ 683498 w 825350"/>
              <a:gd name="connsiteY143" fmla="*/ 161855 h 698373"/>
              <a:gd name="connsiteX144" fmla="*/ 698150 w 825350"/>
              <a:gd name="connsiteY144" fmla="*/ 157508 h 698373"/>
              <a:gd name="connsiteX145" fmla="*/ 703473 w 825350"/>
              <a:gd name="connsiteY145" fmla="*/ 154651 h 698373"/>
              <a:gd name="connsiteX146" fmla="*/ 706794 w 825350"/>
              <a:gd name="connsiteY146" fmla="*/ 149523 h 698373"/>
              <a:gd name="connsiteX147" fmla="*/ 718832 w 825350"/>
              <a:gd name="connsiteY147" fmla="*/ 138047 h 698373"/>
              <a:gd name="connsiteX148" fmla="*/ 716928 w 825350"/>
              <a:gd name="connsiteY148" fmla="*/ 123859 h 698373"/>
              <a:gd name="connsiteX149" fmla="*/ 727892 w 825350"/>
              <a:gd name="connsiteY149" fmla="*/ 116338 h 698373"/>
              <a:gd name="connsiteX150" fmla="*/ 742299 w 825350"/>
              <a:gd name="connsiteY150" fmla="*/ 112969 h 698373"/>
              <a:gd name="connsiteX151" fmla="*/ 745278 w 825350"/>
              <a:gd name="connsiteY151" fmla="*/ 106888 h 698373"/>
              <a:gd name="connsiteX152" fmla="*/ 758708 w 825350"/>
              <a:gd name="connsiteY152" fmla="*/ 97634 h 698373"/>
              <a:gd name="connsiteX153" fmla="*/ 775264 w 825350"/>
              <a:gd name="connsiteY153" fmla="*/ 78099 h 698373"/>
              <a:gd name="connsiteX154" fmla="*/ 786130 w 825350"/>
              <a:gd name="connsiteY154" fmla="*/ 66964 h 698373"/>
              <a:gd name="connsiteX155" fmla="*/ 792503 w 825350"/>
              <a:gd name="connsiteY155" fmla="*/ 67110 h 698373"/>
              <a:gd name="connsiteX156" fmla="*/ 792503 w 825350"/>
              <a:gd name="connsiteY156" fmla="*/ 77293 h 698373"/>
              <a:gd name="connsiteX157" fmla="*/ 804468 w 825350"/>
              <a:gd name="connsiteY157" fmla="*/ 99270 h 698373"/>
              <a:gd name="connsiteX158" fmla="*/ 822465 w 825350"/>
              <a:gd name="connsiteY158" fmla="*/ 142979 h 698373"/>
              <a:gd name="connsiteX159" fmla="*/ 819730 w 825350"/>
              <a:gd name="connsiteY159" fmla="*/ 172013 h 698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Lst>
            <a:rect l="l" t="t" r="r" b="b"/>
            <a:pathLst>
              <a:path w="825350" h="698373">
                <a:moveTo>
                  <a:pt x="819730" y="172013"/>
                </a:moveTo>
                <a:cubicBezTo>
                  <a:pt x="817142" y="182244"/>
                  <a:pt x="810646" y="182513"/>
                  <a:pt x="800195" y="185687"/>
                </a:cubicBezTo>
                <a:cubicBezTo>
                  <a:pt x="795849" y="187030"/>
                  <a:pt x="792503" y="189179"/>
                  <a:pt x="787986" y="189448"/>
                </a:cubicBezTo>
                <a:cubicBezTo>
                  <a:pt x="783957" y="189667"/>
                  <a:pt x="779977" y="188178"/>
                  <a:pt x="776216" y="190205"/>
                </a:cubicBezTo>
                <a:cubicBezTo>
                  <a:pt x="772456" y="192232"/>
                  <a:pt x="770795" y="197335"/>
                  <a:pt x="768451" y="201193"/>
                </a:cubicBezTo>
                <a:cubicBezTo>
                  <a:pt x="765570" y="205881"/>
                  <a:pt x="764104" y="208519"/>
                  <a:pt x="767010" y="213744"/>
                </a:cubicBezTo>
                <a:cubicBezTo>
                  <a:pt x="771454" y="221632"/>
                  <a:pt x="779390" y="220118"/>
                  <a:pt x="782516" y="235404"/>
                </a:cubicBezTo>
                <a:cubicBezTo>
                  <a:pt x="784201" y="243584"/>
                  <a:pt x="780538" y="251422"/>
                  <a:pt x="781710" y="259309"/>
                </a:cubicBezTo>
                <a:cubicBezTo>
                  <a:pt x="783053" y="268515"/>
                  <a:pt x="792430" y="273570"/>
                  <a:pt x="793040" y="283411"/>
                </a:cubicBezTo>
                <a:cubicBezTo>
                  <a:pt x="793651" y="293251"/>
                  <a:pt x="792186" y="301774"/>
                  <a:pt x="784323" y="308171"/>
                </a:cubicBezTo>
                <a:cubicBezTo>
                  <a:pt x="769452" y="320258"/>
                  <a:pt x="780270" y="336985"/>
                  <a:pt x="782101" y="343358"/>
                </a:cubicBezTo>
                <a:cubicBezTo>
                  <a:pt x="783420" y="347974"/>
                  <a:pt x="782321" y="352027"/>
                  <a:pt x="782101" y="356642"/>
                </a:cubicBezTo>
                <a:cubicBezTo>
                  <a:pt x="781368" y="371709"/>
                  <a:pt x="792235" y="370292"/>
                  <a:pt x="791722" y="382062"/>
                </a:cubicBezTo>
                <a:cubicBezTo>
                  <a:pt x="791331" y="391366"/>
                  <a:pt x="791478" y="406334"/>
                  <a:pt x="778511" y="404332"/>
                </a:cubicBezTo>
                <a:cubicBezTo>
                  <a:pt x="769452" y="402916"/>
                  <a:pt x="771186" y="406774"/>
                  <a:pt x="768573" y="413953"/>
                </a:cubicBezTo>
                <a:cubicBezTo>
                  <a:pt x="766131" y="420766"/>
                  <a:pt x="753360" y="426528"/>
                  <a:pt x="755289" y="435051"/>
                </a:cubicBezTo>
                <a:cubicBezTo>
                  <a:pt x="756535" y="440594"/>
                  <a:pt x="765667" y="438030"/>
                  <a:pt x="767108" y="442620"/>
                </a:cubicBezTo>
                <a:cubicBezTo>
                  <a:pt x="769159" y="449091"/>
                  <a:pt x="760100" y="454146"/>
                  <a:pt x="757609" y="458883"/>
                </a:cubicBezTo>
                <a:cubicBezTo>
                  <a:pt x="754142" y="465476"/>
                  <a:pt x="757902" y="473681"/>
                  <a:pt x="753507" y="480103"/>
                </a:cubicBezTo>
                <a:cubicBezTo>
                  <a:pt x="749673" y="485695"/>
                  <a:pt x="742274" y="486452"/>
                  <a:pt x="737561" y="490725"/>
                </a:cubicBezTo>
                <a:lnTo>
                  <a:pt x="737561" y="490725"/>
                </a:lnTo>
                <a:cubicBezTo>
                  <a:pt x="733557" y="494412"/>
                  <a:pt x="732678" y="501250"/>
                  <a:pt x="730236" y="505962"/>
                </a:cubicBezTo>
                <a:cubicBezTo>
                  <a:pt x="727794" y="510675"/>
                  <a:pt x="722519" y="512922"/>
                  <a:pt x="719125" y="517317"/>
                </a:cubicBezTo>
                <a:cubicBezTo>
                  <a:pt x="712044" y="526523"/>
                  <a:pt x="718979" y="538415"/>
                  <a:pt x="729479" y="540222"/>
                </a:cubicBezTo>
                <a:cubicBezTo>
                  <a:pt x="733850" y="540979"/>
                  <a:pt x="739026" y="542004"/>
                  <a:pt x="743153" y="540100"/>
                </a:cubicBezTo>
                <a:cubicBezTo>
                  <a:pt x="747793" y="537975"/>
                  <a:pt x="751773" y="531504"/>
                  <a:pt x="757804" y="534019"/>
                </a:cubicBezTo>
                <a:cubicBezTo>
                  <a:pt x="761492" y="535533"/>
                  <a:pt x="766913" y="543372"/>
                  <a:pt x="766302" y="547083"/>
                </a:cubicBezTo>
                <a:cubicBezTo>
                  <a:pt x="765618" y="551161"/>
                  <a:pt x="759221" y="555850"/>
                  <a:pt x="756999" y="559659"/>
                </a:cubicBezTo>
                <a:cubicBezTo>
                  <a:pt x="748183" y="574701"/>
                  <a:pt x="757682" y="577191"/>
                  <a:pt x="757414" y="584761"/>
                </a:cubicBezTo>
                <a:cubicBezTo>
                  <a:pt x="757096" y="593357"/>
                  <a:pt x="747890" y="593283"/>
                  <a:pt x="749307" y="607226"/>
                </a:cubicBezTo>
                <a:cubicBezTo>
                  <a:pt x="748857" y="607825"/>
                  <a:pt x="748450" y="608452"/>
                  <a:pt x="748086" y="609107"/>
                </a:cubicBezTo>
                <a:cubicBezTo>
                  <a:pt x="747966" y="609295"/>
                  <a:pt x="747859" y="609490"/>
                  <a:pt x="747768" y="609693"/>
                </a:cubicBezTo>
                <a:lnTo>
                  <a:pt x="747768" y="609693"/>
                </a:lnTo>
                <a:cubicBezTo>
                  <a:pt x="745326" y="614723"/>
                  <a:pt x="747768" y="620901"/>
                  <a:pt x="740882" y="622439"/>
                </a:cubicBezTo>
                <a:cubicBezTo>
                  <a:pt x="732875" y="624405"/>
                  <a:pt x="724453" y="621546"/>
                  <a:pt x="719296" y="615114"/>
                </a:cubicBezTo>
                <a:cubicBezTo>
                  <a:pt x="711971" y="605859"/>
                  <a:pt x="700469" y="598021"/>
                  <a:pt x="689579" y="608325"/>
                </a:cubicBezTo>
                <a:cubicBezTo>
                  <a:pt x="684695" y="613014"/>
                  <a:pt x="687308" y="618679"/>
                  <a:pt x="686771" y="624173"/>
                </a:cubicBezTo>
                <a:cubicBezTo>
                  <a:pt x="686307" y="628764"/>
                  <a:pt x="678029" y="631499"/>
                  <a:pt x="674561" y="634526"/>
                </a:cubicBezTo>
                <a:cubicBezTo>
                  <a:pt x="669678" y="638800"/>
                  <a:pt x="666405" y="646077"/>
                  <a:pt x="664012" y="652083"/>
                </a:cubicBezTo>
                <a:cubicBezTo>
                  <a:pt x="661155" y="659409"/>
                  <a:pt x="661839" y="665294"/>
                  <a:pt x="654245" y="669176"/>
                </a:cubicBezTo>
                <a:cubicBezTo>
                  <a:pt x="651280" y="671084"/>
                  <a:pt x="648023" y="672485"/>
                  <a:pt x="644600" y="673328"/>
                </a:cubicBezTo>
                <a:cubicBezTo>
                  <a:pt x="641010" y="673841"/>
                  <a:pt x="637640" y="672180"/>
                  <a:pt x="634148" y="672400"/>
                </a:cubicBezTo>
                <a:cubicBezTo>
                  <a:pt x="627531" y="673455"/>
                  <a:pt x="621680" y="677296"/>
                  <a:pt x="618081" y="682949"/>
                </a:cubicBezTo>
                <a:cubicBezTo>
                  <a:pt x="613710" y="690812"/>
                  <a:pt x="611830" y="706732"/>
                  <a:pt x="586117" y="693205"/>
                </a:cubicBezTo>
                <a:cubicBezTo>
                  <a:pt x="570196" y="684804"/>
                  <a:pt x="554202" y="706366"/>
                  <a:pt x="535106" y="696184"/>
                </a:cubicBezTo>
                <a:cubicBezTo>
                  <a:pt x="529478" y="693334"/>
                  <a:pt x="524638" y="689139"/>
                  <a:pt x="521017" y="683974"/>
                </a:cubicBezTo>
                <a:cubicBezTo>
                  <a:pt x="516133" y="676307"/>
                  <a:pt x="502312" y="675940"/>
                  <a:pt x="494156" y="676795"/>
                </a:cubicBezTo>
                <a:cubicBezTo>
                  <a:pt x="480311" y="678236"/>
                  <a:pt x="476428" y="687442"/>
                  <a:pt x="468273" y="687857"/>
                </a:cubicBezTo>
                <a:cubicBezTo>
                  <a:pt x="453621" y="688638"/>
                  <a:pt x="452669" y="678089"/>
                  <a:pt x="443659" y="674671"/>
                </a:cubicBezTo>
                <a:cubicBezTo>
                  <a:pt x="439043" y="672888"/>
                  <a:pt x="434550" y="673572"/>
                  <a:pt x="429691" y="673645"/>
                </a:cubicBezTo>
                <a:cubicBezTo>
                  <a:pt x="424197" y="673645"/>
                  <a:pt x="421462" y="668761"/>
                  <a:pt x="416163" y="668102"/>
                </a:cubicBezTo>
                <a:cubicBezTo>
                  <a:pt x="394308" y="665245"/>
                  <a:pt x="397581" y="687881"/>
                  <a:pt x="378778" y="681703"/>
                </a:cubicBezTo>
                <a:cubicBezTo>
                  <a:pt x="373308" y="679896"/>
                  <a:pt x="371453" y="674720"/>
                  <a:pt x="370476" y="669738"/>
                </a:cubicBezTo>
                <a:cubicBezTo>
                  <a:pt x="366960" y="653060"/>
                  <a:pt x="355043" y="661045"/>
                  <a:pt x="349427" y="661021"/>
                </a:cubicBezTo>
                <a:cubicBezTo>
                  <a:pt x="331894" y="661021"/>
                  <a:pt x="333164" y="649544"/>
                  <a:pt x="322566" y="646370"/>
                </a:cubicBezTo>
                <a:cubicBezTo>
                  <a:pt x="317268" y="644807"/>
                  <a:pt x="311944" y="645222"/>
                  <a:pt x="307183" y="641706"/>
                </a:cubicBezTo>
                <a:cubicBezTo>
                  <a:pt x="300052" y="636382"/>
                  <a:pt x="296146" y="628324"/>
                  <a:pt x="292654" y="620168"/>
                </a:cubicBezTo>
                <a:lnTo>
                  <a:pt x="292654" y="620168"/>
                </a:lnTo>
                <a:lnTo>
                  <a:pt x="291701" y="617946"/>
                </a:lnTo>
                <a:cubicBezTo>
                  <a:pt x="291408" y="617214"/>
                  <a:pt x="291091" y="616481"/>
                  <a:pt x="290773" y="615749"/>
                </a:cubicBezTo>
                <a:cubicBezTo>
                  <a:pt x="289870" y="613575"/>
                  <a:pt x="288942" y="611451"/>
                  <a:pt x="287941" y="609375"/>
                </a:cubicBezTo>
                <a:cubicBezTo>
                  <a:pt x="283961" y="601146"/>
                  <a:pt x="281055" y="604345"/>
                  <a:pt x="263034" y="589694"/>
                </a:cubicBezTo>
                <a:cubicBezTo>
                  <a:pt x="258297" y="585860"/>
                  <a:pt x="252851" y="585811"/>
                  <a:pt x="247186" y="584297"/>
                </a:cubicBezTo>
                <a:cubicBezTo>
                  <a:pt x="236588" y="581465"/>
                  <a:pt x="220765" y="576752"/>
                  <a:pt x="216663" y="586226"/>
                </a:cubicBezTo>
                <a:cubicBezTo>
                  <a:pt x="215588" y="588668"/>
                  <a:pt x="216663" y="590182"/>
                  <a:pt x="216101" y="592697"/>
                </a:cubicBezTo>
                <a:cubicBezTo>
                  <a:pt x="214783" y="599754"/>
                  <a:pt x="195809" y="598216"/>
                  <a:pt x="191683" y="587350"/>
                </a:cubicBezTo>
                <a:cubicBezTo>
                  <a:pt x="188923" y="580024"/>
                  <a:pt x="197909" y="569036"/>
                  <a:pt x="188923" y="564128"/>
                </a:cubicBezTo>
                <a:cubicBezTo>
                  <a:pt x="182330" y="560538"/>
                  <a:pt x="173833" y="566569"/>
                  <a:pt x="157301" y="560098"/>
                </a:cubicBezTo>
                <a:cubicBezTo>
                  <a:pt x="151441" y="557803"/>
                  <a:pt x="143480" y="554848"/>
                  <a:pt x="144603" y="546986"/>
                </a:cubicBezTo>
                <a:cubicBezTo>
                  <a:pt x="145849" y="538268"/>
                  <a:pt x="156031" y="534093"/>
                  <a:pt x="143627" y="522030"/>
                </a:cubicBezTo>
                <a:cubicBezTo>
                  <a:pt x="133737" y="512409"/>
                  <a:pt x="143309" y="504937"/>
                  <a:pt x="128976" y="497953"/>
                </a:cubicBezTo>
                <a:cubicBezTo>
                  <a:pt x="122676" y="494901"/>
                  <a:pt x="117694" y="493069"/>
                  <a:pt x="114862" y="485915"/>
                </a:cubicBezTo>
                <a:cubicBezTo>
                  <a:pt x="112908" y="481031"/>
                  <a:pt x="115106" y="476489"/>
                  <a:pt x="114227" y="471727"/>
                </a:cubicBezTo>
                <a:cubicBezTo>
                  <a:pt x="110564" y="452192"/>
                  <a:pt x="90077" y="452412"/>
                  <a:pt x="72910" y="445404"/>
                </a:cubicBezTo>
                <a:cubicBezTo>
                  <a:pt x="63143" y="441448"/>
                  <a:pt x="57356" y="434220"/>
                  <a:pt x="50103" y="427115"/>
                </a:cubicBezTo>
                <a:cubicBezTo>
                  <a:pt x="38749" y="415955"/>
                  <a:pt x="28322" y="418080"/>
                  <a:pt x="23487" y="412781"/>
                </a:cubicBezTo>
                <a:cubicBezTo>
                  <a:pt x="19263" y="408190"/>
                  <a:pt x="21045" y="401084"/>
                  <a:pt x="11766" y="394662"/>
                </a:cubicBezTo>
                <a:cubicBezTo>
                  <a:pt x="8176" y="392220"/>
                  <a:pt x="3732" y="389485"/>
                  <a:pt x="1559" y="385529"/>
                </a:cubicBezTo>
                <a:cubicBezTo>
                  <a:pt x="-614" y="381574"/>
                  <a:pt x="-53" y="375762"/>
                  <a:pt x="509" y="370610"/>
                </a:cubicBezTo>
                <a:cubicBezTo>
                  <a:pt x="509" y="369999"/>
                  <a:pt x="631" y="369364"/>
                  <a:pt x="680" y="368754"/>
                </a:cubicBezTo>
                <a:cubicBezTo>
                  <a:pt x="3820" y="368568"/>
                  <a:pt x="6963" y="369076"/>
                  <a:pt x="9886" y="370243"/>
                </a:cubicBezTo>
                <a:cubicBezTo>
                  <a:pt x="16503" y="373491"/>
                  <a:pt x="14354" y="382184"/>
                  <a:pt x="16625" y="384089"/>
                </a:cubicBezTo>
                <a:cubicBezTo>
                  <a:pt x="20679" y="387483"/>
                  <a:pt x="24928" y="378277"/>
                  <a:pt x="29616" y="376324"/>
                </a:cubicBezTo>
                <a:cubicBezTo>
                  <a:pt x="36673" y="373345"/>
                  <a:pt x="43290" y="379278"/>
                  <a:pt x="50347" y="376324"/>
                </a:cubicBezTo>
                <a:cubicBezTo>
                  <a:pt x="52433" y="375406"/>
                  <a:pt x="54013" y="373620"/>
                  <a:pt x="54670" y="371440"/>
                </a:cubicBezTo>
                <a:cubicBezTo>
                  <a:pt x="55549" y="368119"/>
                  <a:pt x="54010" y="365384"/>
                  <a:pt x="57893" y="361843"/>
                </a:cubicBezTo>
                <a:cubicBezTo>
                  <a:pt x="62361" y="357766"/>
                  <a:pt x="64144" y="349414"/>
                  <a:pt x="57258" y="338963"/>
                </a:cubicBezTo>
                <a:cubicBezTo>
                  <a:pt x="48125" y="325142"/>
                  <a:pt x="53351" y="313543"/>
                  <a:pt x="59089" y="314911"/>
                </a:cubicBezTo>
                <a:cubicBezTo>
                  <a:pt x="62044" y="315619"/>
                  <a:pt x="62777" y="319062"/>
                  <a:pt x="66415" y="318915"/>
                </a:cubicBezTo>
                <a:cubicBezTo>
                  <a:pt x="70053" y="318769"/>
                  <a:pt x="71860" y="315619"/>
                  <a:pt x="75084" y="314300"/>
                </a:cubicBezTo>
                <a:cubicBezTo>
                  <a:pt x="77667" y="313336"/>
                  <a:pt x="80509" y="313336"/>
                  <a:pt x="83093" y="314300"/>
                </a:cubicBezTo>
                <a:cubicBezTo>
                  <a:pt x="85828" y="315546"/>
                  <a:pt x="87293" y="319917"/>
                  <a:pt x="90418" y="319990"/>
                </a:cubicBezTo>
                <a:cubicBezTo>
                  <a:pt x="98379" y="320136"/>
                  <a:pt x="96450" y="309661"/>
                  <a:pt x="103141" y="308171"/>
                </a:cubicBezTo>
                <a:cubicBezTo>
                  <a:pt x="108391" y="307023"/>
                  <a:pt x="111492" y="310345"/>
                  <a:pt x="115643" y="304118"/>
                </a:cubicBezTo>
                <a:cubicBezTo>
                  <a:pt x="120136" y="297403"/>
                  <a:pt x="112591" y="285755"/>
                  <a:pt x="118549" y="276720"/>
                </a:cubicBezTo>
                <a:cubicBezTo>
                  <a:pt x="125679" y="265927"/>
                  <a:pt x="134616" y="266293"/>
                  <a:pt x="131076" y="227516"/>
                </a:cubicBezTo>
                <a:cubicBezTo>
                  <a:pt x="127901" y="192695"/>
                  <a:pt x="129977" y="221119"/>
                  <a:pt x="130026" y="186762"/>
                </a:cubicBezTo>
                <a:cubicBezTo>
                  <a:pt x="130026" y="184051"/>
                  <a:pt x="129220" y="180926"/>
                  <a:pt x="130026" y="178288"/>
                </a:cubicBezTo>
                <a:cubicBezTo>
                  <a:pt x="133493" y="167788"/>
                  <a:pt x="143407" y="168838"/>
                  <a:pt x="146239" y="160878"/>
                </a:cubicBezTo>
                <a:cubicBezTo>
                  <a:pt x="147876" y="156287"/>
                  <a:pt x="144384" y="155994"/>
                  <a:pt x="149438" y="143614"/>
                </a:cubicBezTo>
                <a:cubicBezTo>
                  <a:pt x="159035" y="120099"/>
                  <a:pt x="175029" y="140171"/>
                  <a:pt x="188337" y="137558"/>
                </a:cubicBezTo>
                <a:cubicBezTo>
                  <a:pt x="198105" y="135605"/>
                  <a:pt x="200400" y="128621"/>
                  <a:pt x="201181" y="119952"/>
                </a:cubicBezTo>
                <a:cubicBezTo>
                  <a:pt x="210363" y="124836"/>
                  <a:pt x="224990" y="121027"/>
                  <a:pt x="234318" y="116021"/>
                </a:cubicBezTo>
                <a:cubicBezTo>
                  <a:pt x="238640" y="113579"/>
                  <a:pt x="241643" y="108378"/>
                  <a:pt x="250019" y="103421"/>
                </a:cubicBezTo>
                <a:cubicBezTo>
                  <a:pt x="253193" y="101541"/>
                  <a:pt x="254121" y="102395"/>
                  <a:pt x="267722" y="98537"/>
                </a:cubicBezTo>
                <a:cubicBezTo>
                  <a:pt x="290578" y="91846"/>
                  <a:pt x="296585" y="85473"/>
                  <a:pt x="307720" y="79857"/>
                </a:cubicBezTo>
                <a:cubicBezTo>
                  <a:pt x="321150" y="73068"/>
                  <a:pt x="323153" y="68429"/>
                  <a:pt x="333970" y="67648"/>
                </a:cubicBezTo>
                <a:cubicBezTo>
                  <a:pt x="339491" y="67118"/>
                  <a:pt x="344885" y="65682"/>
                  <a:pt x="349940" y="63399"/>
                </a:cubicBezTo>
                <a:cubicBezTo>
                  <a:pt x="354140" y="61592"/>
                  <a:pt x="356142" y="58124"/>
                  <a:pt x="359488" y="55389"/>
                </a:cubicBezTo>
                <a:cubicBezTo>
                  <a:pt x="367277" y="48943"/>
                  <a:pt x="369890" y="52508"/>
                  <a:pt x="374139" y="53387"/>
                </a:cubicBezTo>
                <a:cubicBezTo>
                  <a:pt x="381684" y="54974"/>
                  <a:pt x="385811" y="50945"/>
                  <a:pt x="390060" y="45475"/>
                </a:cubicBezTo>
                <a:cubicBezTo>
                  <a:pt x="391452" y="43668"/>
                  <a:pt x="393845" y="41837"/>
                  <a:pt x="394577" y="39591"/>
                </a:cubicBezTo>
                <a:cubicBezTo>
                  <a:pt x="395871" y="35610"/>
                  <a:pt x="392257" y="31801"/>
                  <a:pt x="393967" y="27576"/>
                </a:cubicBezTo>
                <a:cubicBezTo>
                  <a:pt x="396409" y="21814"/>
                  <a:pt x="407617" y="22693"/>
                  <a:pt x="412500" y="20861"/>
                </a:cubicBezTo>
                <a:cubicBezTo>
                  <a:pt x="414942" y="19934"/>
                  <a:pt x="416041" y="17785"/>
                  <a:pt x="417824" y="15978"/>
                </a:cubicBezTo>
                <a:cubicBezTo>
                  <a:pt x="420041" y="14342"/>
                  <a:pt x="422517" y="13086"/>
                  <a:pt x="425149" y="12266"/>
                </a:cubicBezTo>
                <a:cubicBezTo>
                  <a:pt x="427591" y="11240"/>
                  <a:pt x="430033" y="9824"/>
                  <a:pt x="432670" y="8896"/>
                </a:cubicBezTo>
                <a:cubicBezTo>
                  <a:pt x="435307" y="7968"/>
                  <a:pt x="438531" y="8554"/>
                  <a:pt x="441339" y="7773"/>
                </a:cubicBezTo>
                <a:cubicBezTo>
                  <a:pt x="444457" y="6740"/>
                  <a:pt x="447412" y="5260"/>
                  <a:pt x="450105" y="3378"/>
                </a:cubicBezTo>
                <a:cubicBezTo>
                  <a:pt x="465684" y="-6610"/>
                  <a:pt x="472961" y="8847"/>
                  <a:pt x="484804" y="7675"/>
                </a:cubicBezTo>
                <a:cubicBezTo>
                  <a:pt x="490738" y="7089"/>
                  <a:pt x="494352" y="9311"/>
                  <a:pt x="499235" y="12022"/>
                </a:cubicBezTo>
                <a:lnTo>
                  <a:pt x="500066" y="12486"/>
                </a:lnTo>
                <a:cubicBezTo>
                  <a:pt x="504632" y="14928"/>
                  <a:pt x="506073" y="20910"/>
                  <a:pt x="507684" y="25599"/>
                </a:cubicBezTo>
                <a:cubicBezTo>
                  <a:pt x="510834" y="34682"/>
                  <a:pt x="515620" y="37075"/>
                  <a:pt x="512568" y="48210"/>
                </a:cubicBezTo>
                <a:cubicBezTo>
                  <a:pt x="511860" y="50823"/>
                  <a:pt x="510126" y="53094"/>
                  <a:pt x="509687" y="55707"/>
                </a:cubicBezTo>
                <a:cubicBezTo>
                  <a:pt x="508637" y="61103"/>
                  <a:pt x="510395" y="66207"/>
                  <a:pt x="509980" y="71652"/>
                </a:cubicBezTo>
                <a:cubicBezTo>
                  <a:pt x="509149" y="82445"/>
                  <a:pt x="505706" y="81420"/>
                  <a:pt x="510126" y="96071"/>
                </a:cubicBezTo>
                <a:cubicBezTo>
                  <a:pt x="510861" y="99763"/>
                  <a:pt x="512233" y="103299"/>
                  <a:pt x="514180" y="106522"/>
                </a:cubicBezTo>
                <a:cubicBezTo>
                  <a:pt x="520113" y="105374"/>
                  <a:pt x="526242" y="104593"/>
                  <a:pt x="529881" y="102786"/>
                </a:cubicBezTo>
                <a:cubicBezTo>
                  <a:pt x="535741" y="99856"/>
                  <a:pt x="546803" y="83251"/>
                  <a:pt x="554934" y="90332"/>
                </a:cubicBezTo>
                <a:cubicBezTo>
                  <a:pt x="558206" y="93141"/>
                  <a:pt x="557181" y="98024"/>
                  <a:pt x="559305" y="101419"/>
                </a:cubicBezTo>
                <a:cubicBezTo>
                  <a:pt x="562016" y="105741"/>
                  <a:pt x="570245" y="108109"/>
                  <a:pt x="574933" y="106302"/>
                </a:cubicBezTo>
                <a:cubicBezTo>
                  <a:pt x="578645" y="104788"/>
                  <a:pt x="581844" y="101101"/>
                  <a:pt x="586239" y="102859"/>
                </a:cubicBezTo>
                <a:cubicBezTo>
                  <a:pt x="590634" y="104617"/>
                  <a:pt x="596715" y="112627"/>
                  <a:pt x="597325" y="115703"/>
                </a:cubicBezTo>
                <a:cubicBezTo>
                  <a:pt x="599767" y="127595"/>
                  <a:pt x="599376" y="124201"/>
                  <a:pt x="604406" y="128670"/>
                </a:cubicBezTo>
                <a:cubicBezTo>
                  <a:pt x="612001" y="135360"/>
                  <a:pt x="615566" y="135287"/>
                  <a:pt x="626188" y="130330"/>
                </a:cubicBezTo>
                <a:cubicBezTo>
                  <a:pt x="628386" y="129634"/>
                  <a:pt x="630334" y="128321"/>
                  <a:pt x="631804" y="126545"/>
                </a:cubicBezTo>
                <a:cubicBezTo>
                  <a:pt x="633220" y="124103"/>
                  <a:pt x="632024" y="120783"/>
                  <a:pt x="633220" y="118145"/>
                </a:cubicBezTo>
                <a:cubicBezTo>
                  <a:pt x="635296" y="113555"/>
                  <a:pt x="644502" y="110283"/>
                  <a:pt x="647090" y="110014"/>
                </a:cubicBezTo>
                <a:cubicBezTo>
                  <a:pt x="651974" y="109525"/>
                  <a:pt x="655637" y="113091"/>
                  <a:pt x="657688" y="117120"/>
                </a:cubicBezTo>
                <a:cubicBezTo>
                  <a:pt x="661009" y="123713"/>
                  <a:pt x="667602" y="126228"/>
                  <a:pt x="672998" y="130696"/>
                </a:cubicBezTo>
                <a:cubicBezTo>
                  <a:pt x="677247" y="134237"/>
                  <a:pt x="677174" y="141831"/>
                  <a:pt x="677687" y="147033"/>
                </a:cubicBezTo>
                <a:cubicBezTo>
                  <a:pt x="677931" y="149474"/>
                  <a:pt x="678517" y="151721"/>
                  <a:pt x="678615" y="154187"/>
                </a:cubicBezTo>
                <a:cubicBezTo>
                  <a:pt x="678605" y="157476"/>
                  <a:pt x="680512" y="160473"/>
                  <a:pt x="683498" y="161855"/>
                </a:cubicBezTo>
                <a:cubicBezTo>
                  <a:pt x="688748" y="164785"/>
                  <a:pt x="694023" y="160683"/>
                  <a:pt x="698150" y="157508"/>
                </a:cubicBezTo>
                <a:cubicBezTo>
                  <a:pt x="699835" y="156238"/>
                  <a:pt x="701788" y="155848"/>
                  <a:pt x="703473" y="154651"/>
                </a:cubicBezTo>
                <a:cubicBezTo>
                  <a:pt x="705158" y="153455"/>
                  <a:pt x="705597" y="151135"/>
                  <a:pt x="706794" y="149523"/>
                </a:cubicBezTo>
                <a:cubicBezTo>
                  <a:pt x="711360" y="143419"/>
                  <a:pt x="719321" y="146202"/>
                  <a:pt x="718832" y="138047"/>
                </a:cubicBezTo>
                <a:cubicBezTo>
                  <a:pt x="718539" y="133382"/>
                  <a:pt x="715218" y="128670"/>
                  <a:pt x="716928" y="123859"/>
                </a:cubicBezTo>
                <a:cubicBezTo>
                  <a:pt x="718637" y="119049"/>
                  <a:pt x="723496" y="117022"/>
                  <a:pt x="727892" y="116338"/>
                </a:cubicBezTo>
                <a:cubicBezTo>
                  <a:pt x="732775" y="115557"/>
                  <a:pt x="737928" y="116338"/>
                  <a:pt x="742299" y="112969"/>
                </a:cubicBezTo>
                <a:cubicBezTo>
                  <a:pt x="744423" y="111308"/>
                  <a:pt x="744350" y="109184"/>
                  <a:pt x="745278" y="106888"/>
                </a:cubicBezTo>
                <a:cubicBezTo>
                  <a:pt x="747720" y="100832"/>
                  <a:pt x="754142" y="100955"/>
                  <a:pt x="758708" y="97634"/>
                </a:cubicBezTo>
                <a:cubicBezTo>
                  <a:pt x="765154" y="92921"/>
                  <a:pt x="771845" y="91675"/>
                  <a:pt x="775264" y="78099"/>
                </a:cubicBezTo>
                <a:cubicBezTo>
                  <a:pt x="776436" y="73410"/>
                  <a:pt x="772456" y="66964"/>
                  <a:pt x="786130" y="66964"/>
                </a:cubicBezTo>
                <a:cubicBezTo>
                  <a:pt x="788572" y="66964"/>
                  <a:pt x="790794" y="66964"/>
                  <a:pt x="792503" y="67110"/>
                </a:cubicBezTo>
                <a:cubicBezTo>
                  <a:pt x="792784" y="70500"/>
                  <a:pt x="792784" y="73904"/>
                  <a:pt x="792503" y="77293"/>
                </a:cubicBezTo>
                <a:cubicBezTo>
                  <a:pt x="791234" y="86645"/>
                  <a:pt x="797973" y="93092"/>
                  <a:pt x="804468" y="99270"/>
                </a:cubicBezTo>
                <a:cubicBezTo>
                  <a:pt x="818314" y="112236"/>
                  <a:pt x="811281" y="125202"/>
                  <a:pt x="822465" y="142979"/>
                </a:cubicBezTo>
                <a:cubicBezTo>
                  <a:pt x="829595" y="154041"/>
                  <a:pt x="822611" y="160585"/>
                  <a:pt x="819730" y="172013"/>
                </a:cubicBezTo>
                <a:close/>
              </a:path>
            </a:pathLst>
          </a:custGeom>
          <a:solidFill>
            <a:schemeClr val="tx2">
              <a:alpha val="12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9" name="Freeform: Shape 524">
            <a:extLst>
              <a:ext uri="{FF2B5EF4-FFF2-40B4-BE49-F238E27FC236}">
                <a16:creationId xmlns:a16="http://schemas.microsoft.com/office/drawing/2014/main" id="{3DC97DEC-E67D-4E59-8757-DC71A0E00E3C}"/>
              </a:ext>
            </a:extLst>
          </xdr:cNvPr>
          <xdr:cNvSpPr/>
        </xdr:nvSpPr>
        <xdr:spPr>
          <a:xfrm>
            <a:off x="3715410" y="8066326"/>
            <a:ext cx="705699" cy="986513"/>
          </a:xfrm>
          <a:custGeom>
            <a:avLst/>
            <a:gdLst>
              <a:gd name="connsiteX0" fmla="*/ 700433 w 705698"/>
              <a:gd name="connsiteY0" fmla="*/ 261275 h 986513"/>
              <a:gd name="connsiteX1" fmla="*/ 704877 w 705698"/>
              <a:gd name="connsiteY1" fmla="*/ 269431 h 986513"/>
              <a:gd name="connsiteX2" fmla="*/ 694499 w 705698"/>
              <a:gd name="connsiteY2" fmla="*/ 272093 h 986513"/>
              <a:gd name="connsiteX3" fmla="*/ 688614 w 705698"/>
              <a:gd name="connsiteY3" fmla="*/ 279418 h 986513"/>
              <a:gd name="connsiteX4" fmla="*/ 693498 w 705698"/>
              <a:gd name="connsiteY4" fmla="*/ 297854 h 986513"/>
              <a:gd name="connsiteX5" fmla="*/ 682583 w 705698"/>
              <a:gd name="connsiteY5" fmla="*/ 315973 h 986513"/>
              <a:gd name="connsiteX6" fmla="*/ 687979 w 705698"/>
              <a:gd name="connsiteY6" fmla="*/ 326424 h 986513"/>
              <a:gd name="connsiteX7" fmla="*/ 683755 w 705698"/>
              <a:gd name="connsiteY7" fmla="*/ 354432 h 986513"/>
              <a:gd name="connsiteX8" fmla="*/ 695183 w 705698"/>
              <a:gd name="connsiteY8" fmla="*/ 362637 h 986513"/>
              <a:gd name="connsiteX9" fmla="*/ 694914 w 705698"/>
              <a:gd name="connsiteY9" fmla="*/ 363003 h 986513"/>
              <a:gd name="connsiteX10" fmla="*/ 676747 w 705698"/>
              <a:gd name="connsiteY10" fmla="*/ 370329 h 986513"/>
              <a:gd name="connsiteX11" fmla="*/ 670446 w 705698"/>
              <a:gd name="connsiteY11" fmla="*/ 373161 h 986513"/>
              <a:gd name="connsiteX12" fmla="*/ 667785 w 705698"/>
              <a:gd name="connsiteY12" fmla="*/ 385371 h 986513"/>
              <a:gd name="connsiteX13" fmla="*/ 663072 w 705698"/>
              <a:gd name="connsiteY13" fmla="*/ 398410 h 986513"/>
              <a:gd name="connsiteX14" fmla="*/ 659019 w 705698"/>
              <a:gd name="connsiteY14" fmla="*/ 403172 h 986513"/>
              <a:gd name="connsiteX15" fmla="*/ 649007 w 705698"/>
              <a:gd name="connsiteY15" fmla="*/ 403782 h 986513"/>
              <a:gd name="connsiteX16" fmla="*/ 648348 w 705698"/>
              <a:gd name="connsiteY16" fmla="*/ 417384 h 986513"/>
              <a:gd name="connsiteX17" fmla="*/ 645906 w 705698"/>
              <a:gd name="connsiteY17" fmla="*/ 430570 h 986513"/>
              <a:gd name="connsiteX18" fmla="*/ 638580 w 705698"/>
              <a:gd name="connsiteY18" fmla="*/ 414014 h 986513"/>
              <a:gd name="connsiteX19" fmla="*/ 632280 w 705698"/>
              <a:gd name="connsiteY19" fmla="*/ 405028 h 986513"/>
              <a:gd name="connsiteX20" fmla="*/ 625419 w 705698"/>
              <a:gd name="connsiteY20" fmla="*/ 402391 h 986513"/>
              <a:gd name="connsiteX21" fmla="*/ 625736 w 705698"/>
              <a:gd name="connsiteY21" fmla="*/ 382734 h 986513"/>
              <a:gd name="connsiteX22" fmla="*/ 640851 w 705698"/>
              <a:gd name="connsiteY22" fmla="*/ 371916 h 986513"/>
              <a:gd name="connsiteX23" fmla="*/ 649593 w 705698"/>
              <a:gd name="connsiteY23" fmla="*/ 364590 h 986513"/>
              <a:gd name="connsiteX24" fmla="*/ 649593 w 705698"/>
              <a:gd name="connsiteY24" fmla="*/ 358876 h 986513"/>
              <a:gd name="connsiteX25" fmla="*/ 645564 w 705698"/>
              <a:gd name="connsiteY25" fmla="*/ 342369 h 986513"/>
              <a:gd name="connsiteX26" fmla="*/ 638067 w 705698"/>
              <a:gd name="connsiteY26" fmla="*/ 323128 h 986513"/>
              <a:gd name="connsiteX27" fmla="*/ 628984 w 705698"/>
              <a:gd name="connsiteY27" fmla="*/ 318854 h 986513"/>
              <a:gd name="connsiteX28" fmla="*/ 607324 w 705698"/>
              <a:gd name="connsiteY28" fmla="*/ 318635 h 986513"/>
              <a:gd name="connsiteX29" fmla="*/ 599510 w 705698"/>
              <a:gd name="connsiteY29" fmla="*/ 323738 h 986513"/>
              <a:gd name="connsiteX30" fmla="*/ 569012 w 705698"/>
              <a:gd name="connsiteY30" fmla="*/ 319538 h 986513"/>
              <a:gd name="connsiteX31" fmla="*/ 564787 w 705698"/>
              <a:gd name="connsiteY31" fmla="*/ 329037 h 986513"/>
              <a:gd name="connsiteX32" fmla="*/ 554214 w 705698"/>
              <a:gd name="connsiteY32" fmla="*/ 323738 h 986513"/>
              <a:gd name="connsiteX33" fmla="*/ 546888 w 705698"/>
              <a:gd name="connsiteY33" fmla="*/ 317951 h 986513"/>
              <a:gd name="connsiteX34" fmla="*/ 537560 w 705698"/>
              <a:gd name="connsiteY34" fmla="*/ 332846 h 986513"/>
              <a:gd name="connsiteX35" fmla="*/ 518709 w 705698"/>
              <a:gd name="connsiteY35" fmla="*/ 338365 h 986513"/>
              <a:gd name="connsiteX36" fmla="*/ 513654 w 705698"/>
              <a:gd name="connsiteY36" fmla="*/ 323714 h 986513"/>
              <a:gd name="connsiteX37" fmla="*/ 509161 w 705698"/>
              <a:gd name="connsiteY37" fmla="*/ 318830 h 986513"/>
              <a:gd name="connsiteX38" fmla="*/ 501152 w 705698"/>
              <a:gd name="connsiteY38" fmla="*/ 308086 h 986513"/>
              <a:gd name="connsiteX39" fmla="*/ 483375 w 705698"/>
              <a:gd name="connsiteY39" fmla="*/ 330917 h 986513"/>
              <a:gd name="connsiteX40" fmla="*/ 462619 w 705698"/>
              <a:gd name="connsiteY40" fmla="*/ 333359 h 986513"/>
              <a:gd name="connsiteX41" fmla="*/ 429215 w 705698"/>
              <a:gd name="connsiteY41" fmla="*/ 330502 h 986513"/>
              <a:gd name="connsiteX42" fmla="*/ 425308 w 705698"/>
              <a:gd name="connsiteY42" fmla="*/ 330722 h 986513"/>
              <a:gd name="connsiteX43" fmla="*/ 412415 w 705698"/>
              <a:gd name="connsiteY43" fmla="*/ 333945 h 986513"/>
              <a:gd name="connsiteX44" fmla="*/ 410144 w 705698"/>
              <a:gd name="connsiteY44" fmla="*/ 334726 h 986513"/>
              <a:gd name="connsiteX45" fmla="*/ 416590 w 705698"/>
              <a:gd name="connsiteY45" fmla="*/ 349671 h 986513"/>
              <a:gd name="connsiteX46" fmla="*/ 421279 w 705698"/>
              <a:gd name="connsiteY46" fmla="*/ 365128 h 986513"/>
              <a:gd name="connsiteX47" fmla="*/ 438225 w 705698"/>
              <a:gd name="connsiteY47" fmla="*/ 383539 h 986513"/>
              <a:gd name="connsiteX48" fmla="*/ 454757 w 705698"/>
              <a:gd name="connsiteY48" fmla="*/ 393551 h 986513"/>
              <a:gd name="connsiteX49" fmla="*/ 445893 w 705698"/>
              <a:gd name="connsiteY49" fmla="*/ 403782 h 986513"/>
              <a:gd name="connsiteX50" fmla="*/ 429996 w 705698"/>
              <a:gd name="connsiteY50" fmla="*/ 417994 h 986513"/>
              <a:gd name="connsiteX51" fmla="*/ 420229 w 705698"/>
              <a:gd name="connsiteY51" fmla="*/ 431864 h 986513"/>
              <a:gd name="connsiteX52" fmla="*/ 423794 w 705698"/>
              <a:gd name="connsiteY52" fmla="*/ 441167 h 986513"/>
              <a:gd name="connsiteX53" fmla="*/ 424819 w 705698"/>
              <a:gd name="connsiteY53" fmla="*/ 466270 h 986513"/>
              <a:gd name="connsiteX54" fmla="*/ 423745 w 705698"/>
              <a:gd name="connsiteY54" fmla="*/ 470250 h 986513"/>
              <a:gd name="connsiteX55" fmla="*/ 424355 w 705698"/>
              <a:gd name="connsiteY55" fmla="*/ 475134 h 986513"/>
              <a:gd name="connsiteX56" fmla="*/ 418617 w 705698"/>
              <a:gd name="connsiteY56" fmla="*/ 490713 h 986513"/>
              <a:gd name="connsiteX57" fmla="*/ 424111 w 705698"/>
              <a:gd name="connsiteY57" fmla="*/ 510785 h 986513"/>
              <a:gd name="connsiteX58" fmla="*/ 425405 w 705698"/>
              <a:gd name="connsiteY58" fmla="*/ 528562 h 986513"/>
              <a:gd name="connsiteX59" fmla="*/ 427115 w 705698"/>
              <a:gd name="connsiteY59" fmla="*/ 536083 h 986513"/>
              <a:gd name="connsiteX60" fmla="*/ 421572 w 705698"/>
              <a:gd name="connsiteY60" fmla="*/ 543408 h 986513"/>
              <a:gd name="connsiteX61" fmla="*/ 412415 w 705698"/>
              <a:gd name="connsiteY61" fmla="*/ 545386 h 986513"/>
              <a:gd name="connsiteX62" fmla="*/ 402257 w 705698"/>
              <a:gd name="connsiteY62" fmla="*/ 540502 h 986513"/>
              <a:gd name="connsiteX63" fmla="*/ 386043 w 705698"/>
              <a:gd name="connsiteY63" fmla="*/ 544092 h 986513"/>
              <a:gd name="connsiteX64" fmla="*/ 370170 w 705698"/>
              <a:gd name="connsiteY64" fmla="*/ 549220 h 986513"/>
              <a:gd name="connsiteX65" fmla="*/ 369755 w 705698"/>
              <a:gd name="connsiteY65" fmla="*/ 556790 h 986513"/>
              <a:gd name="connsiteX66" fmla="*/ 369755 w 705698"/>
              <a:gd name="connsiteY66" fmla="*/ 556790 h 986513"/>
              <a:gd name="connsiteX67" fmla="*/ 383967 w 705698"/>
              <a:gd name="connsiteY67" fmla="*/ 565556 h 986513"/>
              <a:gd name="connsiteX68" fmla="*/ 391781 w 705698"/>
              <a:gd name="connsiteY68" fmla="*/ 572613 h 986513"/>
              <a:gd name="connsiteX69" fmla="*/ 395957 w 705698"/>
              <a:gd name="connsiteY69" fmla="*/ 578376 h 986513"/>
              <a:gd name="connsiteX70" fmla="*/ 424453 w 705698"/>
              <a:gd name="connsiteY70" fmla="*/ 581062 h 986513"/>
              <a:gd name="connsiteX71" fmla="*/ 432853 w 705698"/>
              <a:gd name="connsiteY71" fmla="*/ 595835 h 986513"/>
              <a:gd name="connsiteX72" fmla="*/ 430411 w 705698"/>
              <a:gd name="connsiteY72" fmla="*/ 608997 h 986513"/>
              <a:gd name="connsiteX73" fmla="*/ 430411 w 705698"/>
              <a:gd name="connsiteY73" fmla="*/ 624576 h 986513"/>
              <a:gd name="connsiteX74" fmla="*/ 447504 w 705698"/>
              <a:gd name="connsiteY74" fmla="*/ 627018 h 986513"/>
              <a:gd name="connsiteX75" fmla="*/ 458322 w 705698"/>
              <a:gd name="connsiteY75" fmla="*/ 636639 h 986513"/>
              <a:gd name="connsiteX76" fmla="*/ 463205 w 705698"/>
              <a:gd name="connsiteY76" fmla="*/ 643964 h 986513"/>
              <a:gd name="connsiteX77" fmla="*/ 463694 w 705698"/>
              <a:gd name="connsiteY77" fmla="*/ 668822 h 986513"/>
              <a:gd name="connsiteX78" fmla="*/ 471679 w 705698"/>
              <a:gd name="connsiteY78" fmla="*/ 684548 h 986513"/>
              <a:gd name="connsiteX79" fmla="*/ 478076 w 705698"/>
              <a:gd name="connsiteY79" fmla="*/ 700493 h 986513"/>
              <a:gd name="connsiteX80" fmla="*/ 491726 w 705698"/>
              <a:gd name="connsiteY80" fmla="*/ 710261 h 986513"/>
              <a:gd name="connsiteX81" fmla="*/ 500542 w 705698"/>
              <a:gd name="connsiteY81" fmla="*/ 722470 h 986513"/>
              <a:gd name="connsiteX82" fmla="*/ 501299 w 705698"/>
              <a:gd name="connsiteY82" fmla="*/ 722885 h 986513"/>
              <a:gd name="connsiteX83" fmla="*/ 488454 w 705698"/>
              <a:gd name="connsiteY83" fmla="*/ 740491 h 986513"/>
              <a:gd name="connsiteX84" fmla="*/ 449555 w 705698"/>
              <a:gd name="connsiteY84" fmla="*/ 746547 h 986513"/>
              <a:gd name="connsiteX85" fmla="*/ 446357 w 705698"/>
              <a:gd name="connsiteY85" fmla="*/ 763811 h 986513"/>
              <a:gd name="connsiteX86" fmla="*/ 430143 w 705698"/>
              <a:gd name="connsiteY86" fmla="*/ 781221 h 986513"/>
              <a:gd name="connsiteX87" fmla="*/ 430143 w 705698"/>
              <a:gd name="connsiteY87" fmla="*/ 789695 h 986513"/>
              <a:gd name="connsiteX88" fmla="*/ 431193 w 705698"/>
              <a:gd name="connsiteY88" fmla="*/ 830449 h 986513"/>
              <a:gd name="connsiteX89" fmla="*/ 418666 w 705698"/>
              <a:gd name="connsiteY89" fmla="*/ 879653 h 986513"/>
              <a:gd name="connsiteX90" fmla="*/ 415760 w 705698"/>
              <a:gd name="connsiteY90" fmla="*/ 907051 h 986513"/>
              <a:gd name="connsiteX91" fmla="*/ 403258 w 705698"/>
              <a:gd name="connsiteY91" fmla="*/ 911104 h 986513"/>
              <a:gd name="connsiteX92" fmla="*/ 390536 w 705698"/>
              <a:gd name="connsiteY92" fmla="*/ 922923 h 986513"/>
              <a:gd name="connsiteX93" fmla="*/ 383210 w 705698"/>
              <a:gd name="connsiteY93" fmla="*/ 917233 h 986513"/>
              <a:gd name="connsiteX94" fmla="*/ 375201 w 705698"/>
              <a:gd name="connsiteY94" fmla="*/ 917233 h 986513"/>
              <a:gd name="connsiteX95" fmla="*/ 366532 w 705698"/>
              <a:gd name="connsiteY95" fmla="*/ 921848 h 986513"/>
              <a:gd name="connsiteX96" fmla="*/ 359206 w 705698"/>
              <a:gd name="connsiteY96" fmla="*/ 917844 h 986513"/>
              <a:gd name="connsiteX97" fmla="*/ 357375 w 705698"/>
              <a:gd name="connsiteY97" fmla="*/ 941896 h 986513"/>
              <a:gd name="connsiteX98" fmla="*/ 358010 w 705698"/>
              <a:gd name="connsiteY98" fmla="*/ 964777 h 986513"/>
              <a:gd name="connsiteX99" fmla="*/ 354787 w 705698"/>
              <a:gd name="connsiteY99" fmla="*/ 974373 h 986513"/>
              <a:gd name="connsiteX100" fmla="*/ 350465 w 705698"/>
              <a:gd name="connsiteY100" fmla="*/ 979257 h 986513"/>
              <a:gd name="connsiteX101" fmla="*/ 329733 w 705698"/>
              <a:gd name="connsiteY101" fmla="*/ 979257 h 986513"/>
              <a:gd name="connsiteX102" fmla="*/ 316742 w 705698"/>
              <a:gd name="connsiteY102" fmla="*/ 987022 h 986513"/>
              <a:gd name="connsiteX103" fmla="*/ 310003 w 705698"/>
              <a:gd name="connsiteY103" fmla="*/ 973177 h 986513"/>
              <a:gd name="connsiteX104" fmla="*/ 300797 w 705698"/>
              <a:gd name="connsiteY104" fmla="*/ 971687 h 986513"/>
              <a:gd name="connsiteX105" fmla="*/ 300944 w 705698"/>
              <a:gd name="connsiteY105" fmla="*/ 969880 h 986513"/>
              <a:gd name="connsiteX106" fmla="*/ 300944 w 705698"/>
              <a:gd name="connsiteY106" fmla="*/ 966461 h 986513"/>
              <a:gd name="connsiteX107" fmla="*/ 282801 w 705698"/>
              <a:gd name="connsiteY107" fmla="*/ 943898 h 986513"/>
              <a:gd name="connsiteX108" fmla="*/ 262753 w 705698"/>
              <a:gd name="connsiteY108" fmla="*/ 938380 h 986513"/>
              <a:gd name="connsiteX109" fmla="*/ 252814 w 705698"/>
              <a:gd name="connsiteY109" fmla="*/ 942873 h 986513"/>
              <a:gd name="connsiteX110" fmla="*/ 232474 w 705698"/>
              <a:gd name="connsiteY110" fmla="*/ 915377 h 986513"/>
              <a:gd name="connsiteX111" fmla="*/ 213159 w 705698"/>
              <a:gd name="connsiteY111" fmla="*/ 896014 h 986513"/>
              <a:gd name="connsiteX112" fmla="*/ 180242 w 705698"/>
              <a:gd name="connsiteY112" fmla="*/ 880776 h 986513"/>
              <a:gd name="connsiteX113" fmla="*/ 163809 w 705698"/>
              <a:gd name="connsiteY113" fmla="*/ 866858 h 986513"/>
              <a:gd name="connsiteX114" fmla="*/ 163100 w 705698"/>
              <a:gd name="connsiteY114" fmla="*/ 847811 h 986513"/>
              <a:gd name="connsiteX115" fmla="*/ 158217 w 705698"/>
              <a:gd name="connsiteY115" fmla="*/ 838410 h 986513"/>
              <a:gd name="connsiteX116" fmla="*/ 150427 w 705698"/>
              <a:gd name="connsiteY116" fmla="*/ 828276 h 986513"/>
              <a:gd name="connsiteX117" fmla="*/ 140660 w 705698"/>
              <a:gd name="connsiteY117" fmla="*/ 820951 h 986513"/>
              <a:gd name="connsiteX118" fmla="*/ 120295 w 705698"/>
              <a:gd name="connsiteY118" fmla="*/ 802734 h 986513"/>
              <a:gd name="connsiteX119" fmla="*/ 110527 w 705698"/>
              <a:gd name="connsiteY119" fmla="*/ 794408 h 986513"/>
              <a:gd name="connsiteX120" fmla="*/ 108647 w 705698"/>
              <a:gd name="connsiteY120" fmla="*/ 781148 h 986513"/>
              <a:gd name="connsiteX121" fmla="*/ 118610 w 705698"/>
              <a:gd name="connsiteY121" fmla="*/ 777021 h 986513"/>
              <a:gd name="connsiteX122" fmla="*/ 122248 w 705698"/>
              <a:gd name="connsiteY122" fmla="*/ 767864 h 986513"/>
              <a:gd name="connsiteX123" fmla="*/ 99270 w 705698"/>
              <a:gd name="connsiteY123" fmla="*/ 752920 h 986513"/>
              <a:gd name="connsiteX124" fmla="*/ 97341 w 705698"/>
              <a:gd name="connsiteY124" fmla="*/ 743934 h 986513"/>
              <a:gd name="connsiteX125" fmla="*/ 94484 w 705698"/>
              <a:gd name="connsiteY125" fmla="*/ 739368 h 986513"/>
              <a:gd name="connsiteX126" fmla="*/ 93239 w 705698"/>
              <a:gd name="connsiteY126" fmla="*/ 738123 h 986513"/>
              <a:gd name="connsiteX127" fmla="*/ 91920 w 705698"/>
              <a:gd name="connsiteY127" fmla="*/ 736926 h 986513"/>
              <a:gd name="connsiteX128" fmla="*/ 89893 w 705698"/>
              <a:gd name="connsiteY128" fmla="*/ 734972 h 986513"/>
              <a:gd name="connsiteX129" fmla="*/ 84277 w 705698"/>
              <a:gd name="connsiteY129" fmla="*/ 723716 h 986513"/>
              <a:gd name="connsiteX130" fmla="*/ 84277 w 705698"/>
              <a:gd name="connsiteY130" fmla="*/ 700567 h 986513"/>
              <a:gd name="connsiteX131" fmla="*/ 90553 w 705698"/>
              <a:gd name="connsiteY131" fmla="*/ 674854 h 986513"/>
              <a:gd name="connsiteX132" fmla="*/ 77855 w 705698"/>
              <a:gd name="connsiteY132" fmla="*/ 664329 h 986513"/>
              <a:gd name="connsiteX133" fmla="*/ 54975 w 705698"/>
              <a:gd name="connsiteY133" fmla="*/ 651363 h 986513"/>
              <a:gd name="connsiteX134" fmla="*/ 35782 w 705698"/>
              <a:gd name="connsiteY134" fmla="*/ 658200 h 986513"/>
              <a:gd name="connsiteX135" fmla="*/ 26649 w 705698"/>
              <a:gd name="connsiteY135" fmla="*/ 663084 h 986513"/>
              <a:gd name="connsiteX136" fmla="*/ 18395 w 705698"/>
              <a:gd name="connsiteY136" fmla="*/ 666552 h 986513"/>
              <a:gd name="connsiteX137" fmla="*/ 8384 w 705698"/>
              <a:gd name="connsiteY137" fmla="*/ 664305 h 986513"/>
              <a:gd name="connsiteX138" fmla="*/ 155 w 705698"/>
              <a:gd name="connsiteY138" fmla="*/ 659910 h 986513"/>
              <a:gd name="connsiteX139" fmla="*/ 14440 w 705698"/>
              <a:gd name="connsiteY139" fmla="*/ 647139 h 986513"/>
              <a:gd name="connsiteX140" fmla="*/ 25843 w 705698"/>
              <a:gd name="connsiteY140" fmla="*/ 628385 h 986513"/>
              <a:gd name="connsiteX141" fmla="*/ 33535 w 705698"/>
              <a:gd name="connsiteY141" fmla="*/ 621890 h 986513"/>
              <a:gd name="connsiteX142" fmla="*/ 57514 w 705698"/>
              <a:gd name="connsiteY142" fmla="*/ 602965 h 986513"/>
              <a:gd name="connsiteX143" fmla="*/ 74876 w 705698"/>
              <a:gd name="connsiteY143" fmla="*/ 576837 h 986513"/>
              <a:gd name="connsiteX144" fmla="*/ 85180 w 705698"/>
              <a:gd name="connsiteY144" fmla="*/ 579768 h 986513"/>
              <a:gd name="connsiteX145" fmla="*/ 104300 w 705698"/>
              <a:gd name="connsiteY145" fmla="*/ 578864 h 986513"/>
              <a:gd name="connsiteX146" fmla="*/ 128719 w 705698"/>
              <a:gd name="connsiteY146" fmla="*/ 583748 h 986513"/>
              <a:gd name="connsiteX147" fmla="*/ 140220 w 705698"/>
              <a:gd name="connsiteY147" fmla="*/ 586654 h 986513"/>
              <a:gd name="connsiteX148" fmla="*/ 153406 w 705698"/>
              <a:gd name="connsiteY148" fmla="*/ 583846 h 986513"/>
              <a:gd name="connsiteX149" fmla="*/ 140586 w 705698"/>
              <a:gd name="connsiteY149" fmla="*/ 566997 h 986513"/>
              <a:gd name="connsiteX150" fmla="*/ 132504 w 705698"/>
              <a:gd name="connsiteY150" fmla="*/ 562113 h 986513"/>
              <a:gd name="connsiteX151" fmla="*/ 142271 w 705698"/>
              <a:gd name="connsiteY151" fmla="*/ 554006 h 986513"/>
              <a:gd name="connsiteX152" fmla="*/ 153186 w 705698"/>
              <a:gd name="connsiteY152" fmla="*/ 551759 h 986513"/>
              <a:gd name="connsiteX153" fmla="*/ 156270 w 705698"/>
              <a:gd name="connsiteY153" fmla="*/ 542888 h 986513"/>
              <a:gd name="connsiteX154" fmla="*/ 156190 w 705698"/>
              <a:gd name="connsiteY154" fmla="*/ 542725 h 986513"/>
              <a:gd name="connsiteX155" fmla="*/ 146056 w 705698"/>
              <a:gd name="connsiteY155" fmla="*/ 536229 h 986513"/>
              <a:gd name="connsiteX156" fmla="*/ 146471 w 705698"/>
              <a:gd name="connsiteY156" fmla="*/ 523678 h 986513"/>
              <a:gd name="connsiteX157" fmla="*/ 163564 w 705698"/>
              <a:gd name="connsiteY157" fmla="*/ 502238 h 986513"/>
              <a:gd name="connsiteX158" fmla="*/ 139146 w 705698"/>
              <a:gd name="connsiteY158" fmla="*/ 495059 h 986513"/>
              <a:gd name="connsiteX159" fmla="*/ 132675 w 705698"/>
              <a:gd name="connsiteY159" fmla="*/ 486635 h 986513"/>
              <a:gd name="connsiteX160" fmla="*/ 132675 w 705698"/>
              <a:gd name="connsiteY160" fmla="*/ 475134 h 986513"/>
              <a:gd name="connsiteX161" fmla="*/ 123542 w 705698"/>
              <a:gd name="connsiteY161" fmla="*/ 470958 h 986513"/>
              <a:gd name="connsiteX162" fmla="*/ 124934 w 705698"/>
              <a:gd name="connsiteY162" fmla="*/ 450642 h 986513"/>
              <a:gd name="connsiteX163" fmla="*/ 138999 w 705698"/>
              <a:gd name="connsiteY163" fmla="*/ 433549 h 986513"/>
              <a:gd name="connsiteX164" fmla="*/ 148278 w 705698"/>
              <a:gd name="connsiteY164" fmla="*/ 416456 h 986513"/>
              <a:gd name="connsiteX165" fmla="*/ 133993 w 705698"/>
              <a:gd name="connsiteY165" fmla="*/ 378973 h 986513"/>
              <a:gd name="connsiteX166" fmla="*/ 133798 w 705698"/>
              <a:gd name="connsiteY166" fmla="*/ 348914 h 986513"/>
              <a:gd name="connsiteX167" fmla="*/ 153553 w 705698"/>
              <a:gd name="connsiteY167" fmla="*/ 352772 h 986513"/>
              <a:gd name="connsiteX168" fmla="*/ 164077 w 705698"/>
              <a:gd name="connsiteY168" fmla="*/ 347033 h 986513"/>
              <a:gd name="connsiteX169" fmla="*/ 206419 w 705698"/>
              <a:gd name="connsiteY169" fmla="*/ 329281 h 986513"/>
              <a:gd name="connsiteX170" fmla="*/ 207591 w 705698"/>
              <a:gd name="connsiteY170" fmla="*/ 327889 h 986513"/>
              <a:gd name="connsiteX171" fmla="*/ 208739 w 705698"/>
              <a:gd name="connsiteY171" fmla="*/ 326448 h 986513"/>
              <a:gd name="connsiteX172" fmla="*/ 215259 w 705698"/>
              <a:gd name="connsiteY172" fmla="*/ 316681 h 986513"/>
              <a:gd name="connsiteX173" fmla="*/ 213500 w 705698"/>
              <a:gd name="connsiteY173" fmla="*/ 296633 h 986513"/>
              <a:gd name="connsiteX174" fmla="*/ 224660 w 705698"/>
              <a:gd name="connsiteY174" fmla="*/ 287891 h 986513"/>
              <a:gd name="connsiteX175" fmla="*/ 231790 w 705698"/>
              <a:gd name="connsiteY175" fmla="*/ 272776 h 986513"/>
              <a:gd name="connsiteX176" fmla="*/ 216528 w 705698"/>
              <a:gd name="connsiteY176" fmla="*/ 248187 h 986513"/>
              <a:gd name="connsiteX177" fmla="*/ 211059 w 705698"/>
              <a:gd name="connsiteY177" fmla="*/ 230068 h 986513"/>
              <a:gd name="connsiteX178" fmla="*/ 197726 w 705698"/>
              <a:gd name="connsiteY178" fmla="*/ 224549 h 986513"/>
              <a:gd name="connsiteX179" fmla="*/ 167642 w 705698"/>
              <a:gd name="connsiteY179" fmla="*/ 222523 h 986513"/>
              <a:gd name="connsiteX180" fmla="*/ 132772 w 705698"/>
              <a:gd name="connsiteY180" fmla="*/ 208384 h 986513"/>
              <a:gd name="connsiteX181" fmla="*/ 123884 w 705698"/>
              <a:gd name="connsiteY181" fmla="*/ 192854 h 986513"/>
              <a:gd name="connsiteX182" fmla="*/ 137876 w 705698"/>
              <a:gd name="connsiteY182" fmla="*/ 187604 h 986513"/>
              <a:gd name="connsiteX183" fmla="*/ 163345 w 705698"/>
              <a:gd name="connsiteY183" fmla="*/ 176347 h 986513"/>
              <a:gd name="connsiteX184" fmla="*/ 178142 w 705698"/>
              <a:gd name="connsiteY184" fmla="*/ 153857 h 986513"/>
              <a:gd name="connsiteX185" fmla="*/ 213745 w 705698"/>
              <a:gd name="connsiteY185" fmla="*/ 154077 h 986513"/>
              <a:gd name="connsiteX186" fmla="*/ 231375 w 705698"/>
              <a:gd name="connsiteY186" fmla="*/ 163991 h 986513"/>
              <a:gd name="connsiteX187" fmla="*/ 243731 w 705698"/>
              <a:gd name="connsiteY187" fmla="*/ 174735 h 986513"/>
              <a:gd name="connsiteX188" fmla="*/ 268491 w 705698"/>
              <a:gd name="connsiteY188" fmla="*/ 193489 h 986513"/>
              <a:gd name="connsiteX189" fmla="*/ 288026 w 705698"/>
              <a:gd name="connsiteY189" fmla="*/ 176201 h 986513"/>
              <a:gd name="connsiteX190" fmla="*/ 312298 w 705698"/>
              <a:gd name="connsiteY190" fmla="*/ 187116 h 986513"/>
              <a:gd name="connsiteX191" fmla="*/ 347876 w 705698"/>
              <a:gd name="connsiteY191" fmla="*/ 182085 h 986513"/>
              <a:gd name="connsiteX192" fmla="*/ 366239 w 705698"/>
              <a:gd name="connsiteY192" fmla="*/ 179644 h 986513"/>
              <a:gd name="connsiteX193" fmla="*/ 376905 w 705698"/>
              <a:gd name="connsiteY193" fmla="*/ 172298 h 986513"/>
              <a:gd name="connsiteX194" fmla="*/ 377008 w 705698"/>
              <a:gd name="connsiteY194" fmla="*/ 171585 h 986513"/>
              <a:gd name="connsiteX195" fmla="*/ 375469 w 705698"/>
              <a:gd name="connsiteY195" fmla="*/ 157642 h 986513"/>
              <a:gd name="connsiteX196" fmla="*/ 374102 w 705698"/>
              <a:gd name="connsiteY196" fmla="*/ 140916 h 986513"/>
              <a:gd name="connsiteX197" fmla="*/ 372148 w 705698"/>
              <a:gd name="connsiteY197" fmla="*/ 126826 h 986513"/>
              <a:gd name="connsiteX198" fmla="*/ 368583 w 705698"/>
              <a:gd name="connsiteY198" fmla="*/ 101846 h 986513"/>
              <a:gd name="connsiteX199" fmla="*/ 358230 w 705698"/>
              <a:gd name="connsiteY199" fmla="*/ 94520 h 986513"/>
              <a:gd name="connsiteX200" fmla="*/ 359133 w 705698"/>
              <a:gd name="connsiteY200" fmla="*/ 82702 h 986513"/>
              <a:gd name="connsiteX201" fmla="*/ 374981 w 705698"/>
              <a:gd name="connsiteY201" fmla="*/ 79405 h 986513"/>
              <a:gd name="connsiteX202" fmla="*/ 384553 w 705698"/>
              <a:gd name="connsiteY202" fmla="*/ 67635 h 986513"/>
              <a:gd name="connsiteX203" fmla="*/ 384553 w 705698"/>
              <a:gd name="connsiteY203" fmla="*/ 53595 h 986513"/>
              <a:gd name="connsiteX204" fmla="*/ 387825 w 705698"/>
              <a:gd name="connsiteY204" fmla="*/ 47954 h 986513"/>
              <a:gd name="connsiteX205" fmla="*/ 389339 w 705698"/>
              <a:gd name="connsiteY205" fmla="*/ 36648 h 986513"/>
              <a:gd name="connsiteX206" fmla="*/ 386897 w 705698"/>
              <a:gd name="connsiteY206" fmla="*/ 23853 h 986513"/>
              <a:gd name="connsiteX207" fmla="*/ 398960 w 705698"/>
              <a:gd name="connsiteY207" fmla="*/ 11936 h 986513"/>
              <a:gd name="connsiteX208" fmla="*/ 414417 w 705698"/>
              <a:gd name="connsiteY208" fmla="*/ 3194 h 986513"/>
              <a:gd name="connsiteX209" fmla="*/ 443719 w 705698"/>
              <a:gd name="connsiteY209" fmla="*/ 1754 h 986513"/>
              <a:gd name="connsiteX210" fmla="*/ 452999 w 705698"/>
              <a:gd name="connsiteY210" fmla="*/ 13719 h 986513"/>
              <a:gd name="connsiteX211" fmla="*/ 469188 w 705698"/>
              <a:gd name="connsiteY211" fmla="*/ 16161 h 986513"/>
              <a:gd name="connsiteX212" fmla="*/ 498051 w 705698"/>
              <a:gd name="connsiteY212" fmla="*/ 34035 h 986513"/>
              <a:gd name="connsiteX213" fmla="*/ 512556 w 705698"/>
              <a:gd name="connsiteY213" fmla="*/ 42362 h 986513"/>
              <a:gd name="connsiteX214" fmla="*/ 520540 w 705698"/>
              <a:gd name="connsiteY214" fmla="*/ 55963 h 986513"/>
              <a:gd name="connsiteX215" fmla="*/ 557388 w 705698"/>
              <a:gd name="connsiteY215" fmla="*/ 94471 h 986513"/>
              <a:gd name="connsiteX216" fmla="*/ 562736 w 705698"/>
              <a:gd name="connsiteY216" fmla="*/ 106925 h 986513"/>
              <a:gd name="connsiteX217" fmla="*/ 608643 w 705698"/>
              <a:gd name="connsiteY217" fmla="*/ 130391 h 986513"/>
              <a:gd name="connsiteX218" fmla="*/ 621267 w 705698"/>
              <a:gd name="connsiteY218" fmla="*/ 143968 h 986513"/>
              <a:gd name="connsiteX219" fmla="*/ 629838 w 705698"/>
              <a:gd name="connsiteY219" fmla="*/ 153223 h 986513"/>
              <a:gd name="connsiteX220" fmla="*/ 662364 w 705698"/>
              <a:gd name="connsiteY220" fmla="*/ 159571 h 986513"/>
              <a:gd name="connsiteX221" fmla="*/ 689542 w 705698"/>
              <a:gd name="connsiteY221" fmla="*/ 160548 h 986513"/>
              <a:gd name="connsiteX222" fmla="*/ 694426 w 705698"/>
              <a:gd name="connsiteY222" fmla="*/ 160963 h 986513"/>
              <a:gd name="connsiteX223" fmla="*/ 696281 w 705698"/>
              <a:gd name="connsiteY223" fmla="*/ 160963 h 986513"/>
              <a:gd name="connsiteX224" fmla="*/ 695549 w 705698"/>
              <a:gd name="connsiteY224" fmla="*/ 195638 h 986513"/>
              <a:gd name="connsiteX225" fmla="*/ 693571 w 705698"/>
              <a:gd name="connsiteY225" fmla="*/ 219348 h 986513"/>
              <a:gd name="connsiteX226" fmla="*/ 703485 w 705698"/>
              <a:gd name="connsiteY226" fmla="*/ 229775 h 986513"/>
              <a:gd name="connsiteX227" fmla="*/ 700433 w 705698"/>
              <a:gd name="connsiteY227" fmla="*/ 261275 h 9865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Lst>
            <a:rect l="l" t="t" r="r" b="b"/>
            <a:pathLst>
              <a:path w="705698" h="986513">
                <a:moveTo>
                  <a:pt x="700433" y="261275"/>
                </a:moveTo>
                <a:cubicBezTo>
                  <a:pt x="701531" y="263839"/>
                  <a:pt x="706269" y="266574"/>
                  <a:pt x="704877" y="269431"/>
                </a:cubicBezTo>
                <a:cubicBezTo>
                  <a:pt x="702997" y="273338"/>
                  <a:pt x="697551" y="271311"/>
                  <a:pt x="694499" y="272093"/>
                </a:cubicBezTo>
                <a:cubicBezTo>
                  <a:pt x="691512" y="273497"/>
                  <a:pt x="689342" y="276200"/>
                  <a:pt x="688614" y="279418"/>
                </a:cubicBezTo>
                <a:cubicBezTo>
                  <a:pt x="687979" y="285498"/>
                  <a:pt x="699065" y="285669"/>
                  <a:pt x="693498" y="297854"/>
                </a:cubicBezTo>
                <a:cubicBezTo>
                  <a:pt x="690665" y="304154"/>
                  <a:pt x="681630" y="308232"/>
                  <a:pt x="682583" y="315973"/>
                </a:cubicBezTo>
                <a:cubicBezTo>
                  <a:pt x="683071" y="320173"/>
                  <a:pt x="686343" y="322810"/>
                  <a:pt x="687979" y="326424"/>
                </a:cubicBezTo>
                <a:cubicBezTo>
                  <a:pt x="696648" y="345617"/>
                  <a:pt x="685220" y="338633"/>
                  <a:pt x="683755" y="354432"/>
                </a:cubicBezTo>
                <a:cubicBezTo>
                  <a:pt x="683022" y="362344"/>
                  <a:pt x="689102" y="363321"/>
                  <a:pt x="695183" y="362637"/>
                </a:cubicBezTo>
                <a:lnTo>
                  <a:pt x="694914" y="363003"/>
                </a:lnTo>
                <a:cubicBezTo>
                  <a:pt x="690030" y="369865"/>
                  <a:pt x="678114" y="369938"/>
                  <a:pt x="676747" y="370329"/>
                </a:cubicBezTo>
                <a:cubicBezTo>
                  <a:pt x="674480" y="370849"/>
                  <a:pt x="672341" y="371813"/>
                  <a:pt x="670446" y="373161"/>
                </a:cubicBezTo>
                <a:cubicBezTo>
                  <a:pt x="666344" y="376018"/>
                  <a:pt x="666881" y="380975"/>
                  <a:pt x="667785" y="385371"/>
                </a:cubicBezTo>
                <a:cubicBezTo>
                  <a:pt x="669934" y="395504"/>
                  <a:pt x="665343" y="396359"/>
                  <a:pt x="663072" y="398410"/>
                </a:cubicBezTo>
                <a:cubicBezTo>
                  <a:pt x="661509" y="399778"/>
                  <a:pt x="660923" y="402488"/>
                  <a:pt x="659019" y="403172"/>
                </a:cubicBezTo>
                <a:cubicBezTo>
                  <a:pt x="655698" y="404368"/>
                  <a:pt x="652181" y="401951"/>
                  <a:pt x="649007" y="403782"/>
                </a:cubicBezTo>
                <a:cubicBezTo>
                  <a:pt x="643855" y="406761"/>
                  <a:pt x="646809" y="413159"/>
                  <a:pt x="648348" y="417384"/>
                </a:cubicBezTo>
                <a:cubicBezTo>
                  <a:pt x="649642" y="420973"/>
                  <a:pt x="652719" y="430741"/>
                  <a:pt x="645906" y="430570"/>
                </a:cubicBezTo>
                <a:cubicBezTo>
                  <a:pt x="637970" y="430399"/>
                  <a:pt x="638458" y="419410"/>
                  <a:pt x="638580" y="414014"/>
                </a:cubicBezTo>
                <a:cubicBezTo>
                  <a:pt x="638846" y="409911"/>
                  <a:pt x="636226" y="406175"/>
                  <a:pt x="632280" y="405028"/>
                </a:cubicBezTo>
                <a:cubicBezTo>
                  <a:pt x="629643" y="404320"/>
                  <a:pt x="627396" y="404808"/>
                  <a:pt x="625419" y="402391"/>
                </a:cubicBezTo>
                <a:cubicBezTo>
                  <a:pt x="621316" y="396442"/>
                  <a:pt x="621446" y="388545"/>
                  <a:pt x="625736" y="382734"/>
                </a:cubicBezTo>
                <a:cubicBezTo>
                  <a:pt x="630082" y="377288"/>
                  <a:pt x="637335" y="381561"/>
                  <a:pt x="640851" y="371916"/>
                </a:cubicBezTo>
                <a:cubicBezTo>
                  <a:pt x="642365" y="367740"/>
                  <a:pt x="648592" y="369010"/>
                  <a:pt x="649593" y="364590"/>
                </a:cubicBezTo>
                <a:cubicBezTo>
                  <a:pt x="649764" y="362691"/>
                  <a:pt x="649764" y="360776"/>
                  <a:pt x="649593" y="358876"/>
                </a:cubicBezTo>
                <a:cubicBezTo>
                  <a:pt x="649593" y="353138"/>
                  <a:pt x="650790" y="346325"/>
                  <a:pt x="645564" y="342369"/>
                </a:cubicBezTo>
                <a:cubicBezTo>
                  <a:pt x="640876" y="338829"/>
                  <a:pt x="640680" y="329501"/>
                  <a:pt x="638067" y="323128"/>
                </a:cubicBezTo>
                <a:cubicBezTo>
                  <a:pt x="636749" y="320026"/>
                  <a:pt x="632353" y="317096"/>
                  <a:pt x="628984" y="318854"/>
                </a:cubicBezTo>
                <a:cubicBezTo>
                  <a:pt x="617824" y="324690"/>
                  <a:pt x="615089" y="314483"/>
                  <a:pt x="607324" y="318635"/>
                </a:cubicBezTo>
                <a:cubicBezTo>
                  <a:pt x="599559" y="322786"/>
                  <a:pt x="601903" y="322883"/>
                  <a:pt x="599510" y="323738"/>
                </a:cubicBezTo>
                <a:cubicBezTo>
                  <a:pt x="589572" y="327352"/>
                  <a:pt x="576361" y="311162"/>
                  <a:pt x="569012" y="319538"/>
                </a:cubicBezTo>
                <a:cubicBezTo>
                  <a:pt x="566570" y="322248"/>
                  <a:pt x="567620" y="326522"/>
                  <a:pt x="564787" y="329037"/>
                </a:cubicBezTo>
                <a:cubicBezTo>
                  <a:pt x="560953" y="332456"/>
                  <a:pt x="556314" y="326595"/>
                  <a:pt x="554214" y="323738"/>
                </a:cubicBezTo>
                <a:cubicBezTo>
                  <a:pt x="552114" y="320881"/>
                  <a:pt x="550527" y="317267"/>
                  <a:pt x="546888" y="317951"/>
                </a:cubicBezTo>
                <a:cubicBezTo>
                  <a:pt x="539880" y="319269"/>
                  <a:pt x="540295" y="327889"/>
                  <a:pt x="537560" y="332846"/>
                </a:cubicBezTo>
                <a:cubicBezTo>
                  <a:pt x="532677" y="341881"/>
                  <a:pt x="523446" y="342394"/>
                  <a:pt x="518709" y="338365"/>
                </a:cubicBezTo>
                <a:cubicBezTo>
                  <a:pt x="513972" y="334336"/>
                  <a:pt x="516633" y="327572"/>
                  <a:pt x="513654" y="323714"/>
                </a:cubicBezTo>
                <a:cubicBezTo>
                  <a:pt x="512238" y="321858"/>
                  <a:pt x="510236" y="321052"/>
                  <a:pt x="509161" y="318830"/>
                </a:cubicBezTo>
                <a:cubicBezTo>
                  <a:pt x="507257" y="314752"/>
                  <a:pt x="507257" y="308208"/>
                  <a:pt x="501152" y="308086"/>
                </a:cubicBezTo>
                <a:cubicBezTo>
                  <a:pt x="491140" y="307890"/>
                  <a:pt x="493363" y="328500"/>
                  <a:pt x="483375" y="330917"/>
                </a:cubicBezTo>
                <a:cubicBezTo>
                  <a:pt x="478321" y="332138"/>
                  <a:pt x="473339" y="328207"/>
                  <a:pt x="462619" y="333359"/>
                </a:cubicBezTo>
                <a:cubicBezTo>
                  <a:pt x="447480" y="340685"/>
                  <a:pt x="441448" y="333042"/>
                  <a:pt x="429215" y="330502"/>
                </a:cubicBezTo>
                <a:cubicBezTo>
                  <a:pt x="427908" y="330395"/>
                  <a:pt x="426595" y="330468"/>
                  <a:pt x="425308" y="330722"/>
                </a:cubicBezTo>
                <a:cubicBezTo>
                  <a:pt x="422133" y="330917"/>
                  <a:pt x="421205" y="330502"/>
                  <a:pt x="412415" y="333945"/>
                </a:cubicBezTo>
                <a:cubicBezTo>
                  <a:pt x="411672" y="334245"/>
                  <a:pt x="410913" y="334507"/>
                  <a:pt x="410144" y="334726"/>
                </a:cubicBezTo>
                <a:cubicBezTo>
                  <a:pt x="411047" y="340157"/>
                  <a:pt x="413260" y="345287"/>
                  <a:pt x="416590" y="349671"/>
                </a:cubicBezTo>
                <a:cubicBezTo>
                  <a:pt x="421254" y="356093"/>
                  <a:pt x="423232" y="354115"/>
                  <a:pt x="421279" y="365128"/>
                </a:cubicBezTo>
                <a:cubicBezTo>
                  <a:pt x="419936" y="372673"/>
                  <a:pt x="431315" y="380170"/>
                  <a:pt x="438225" y="383539"/>
                </a:cubicBezTo>
                <a:cubicBezTo>
                  <a:pt x="444159" y="386421"/>
                  <a:pt x="451069" y="387593"/>
                  <a:pt x="454757" y="393551"/>
                </a:cubicBezTo>
                <a:cubicBezTo>
                  <a:pt x="457662" y="398215"/>
                  <a:pt x="455245" y="404100"/>
                  <a:pt x="445893" y="403782"/>
                </a:cubicBezTo>
                <a:cubicBezTo>
                  <a:pt x="428800" y="403221"/>
                  <a:pt x="430973" y="414331"/>
                  <a:pt x="429996" y="417994"/>
                </a:cubicBezTo>
                <a:cubicBezTo>
                  <a:pt x="428507" y="423586"/>
                  <a:pt x="421181" y="423391"/>
                  <a:pt x="420229" y="431864"/>
                </a:cubicBezTo>
                <a:cubicBezTo>
                  <a:pt x="419862" y="435600"/>
                  <a:pt x="422475" y="437968"/>
                  <a:pt x="423794" y="441167"/>
                </a:cubicBezTo>
                <a:cubicBezTo>
                  <a:pt x="427945" y="451106"/>
                  <a:pt x="425234" y="462827"/>
                  <a:pt x="424819" y="466270"/>
                </a:cubicBezTo>
                <a:cubicBezTo>
                  <a:pt x="424648" y="467759"/>
                  <a:pt x="423989" y="468883"/>
                  <a:pt x="423745" y="470250"/>
                </a:cubicBezTo>
                <a:cubicBezTo>
                  <a:pt x="423747" y="471896"/>
                  <a:pt x="423953" y="473537"/>
                  <a:pt x="424355" y="475134"/>
                </a:cubicBezTo>
                <a:cubicBezTo>
                  <a:pt x="424868" y="483460"/>
                  <a:pt x="421303" y="484657"/>
                  <a:pt x="418617" y="490713"/>
                </a:cubicBezTo>
                <a:cubicBezTo>
                  <a:pt x="413953" y="501213"/>
                  <a:pt x="421059" y="505608"/>
                  <a:pt x="424111" y="510785"/>
                </a:cubicBezTo>
                <a:cubicBezTo>
                  <a:pt x="427481" y="516499"/>
                  <a:pt x="423086" y="522359"/>
                  <a:pt x="425405" y="528562"/>
                </a:cubicBezTo>
                <a:cubicBezTo>
                  <a:pt x="426653" y="530864"/>
                  <a:pt x="427244" y="533467"/>
                  <a:pt x="427115" y="536083"/>
                </a:cubicBezTo>
                <a:cubicBezTo>
                  <a:pt x="426626" y="539452"/>
                  <a:pt x="423867" y="541186"/>
                  <a:pt x="421572" y="543408"/>
                </a:cubicBezTo>
                <a:cubicBezTo>
                  <a:pt x="419271" y="545984"/>
                  <a:pt x="415572" y="546783"/>
                  <a:pt x="412415" y="545386"/>
                </a:cubicBezTo>
                <a:cubicBezTo>
                  <a:pt x="408842" y="544177"/>
                  <a:pt x="405431" y="542536"/>
                  <a:pt x="402257" y="540502"/>
                </a:cubicBezTo>
                <a:cubicBezTo>
                  <a:pt x="396445" y="536962"/>
                  <a:pt x="391341" y="541919"/>
                  <a:pt x="386043" y="544092"/>
                </a:cubicBezTo>
                <a:cubicBezTo>
                  <a:pt x="381647" y="545875"/>
                  <a:pt x="373394" y="545215"/>
                  <a:pt x="370170" y="549220"/>
                </a:cubicBezTo>
                <a:cubicBezTo>
                  <a:pt x="368796" y="551523"/>
                  <a:pt x="368642" y="554353"/>
                  <a:pt x="369755" y="556790"/>
                </a:cubicBezTo>
                <a:lnTo>
                  <a:pt x="369755" y="556790"/>
                </a:lnTo>
                <a:cubicBezTo>
                  <a:pt x="374893" y="559007"/>
                  <a:pt x="379679" y="561961"/>
                  <a:pt x="383967" y="565556"/>
                </a:cubicBezTo>
                <a:cubicBezTo>
                  <a:pt x="386797" y="567646"/>
                  <a:pt x="389415" y="570010"/>
                  <a:pt x="391781" y="572613"/>
                </a:cubicBezTo>
                <a:cubicBezTo>
                  <a:pt x="393417" y="574762"/>
                  <a:pt x="393661" y="576691"/>
                  <a:pt x="395957" y="578376"/>
                </a:cubicBezTo>
                <a:cubicBezTo>
                  <a:pt x="409851" y="588509"/>
                  <a:pt x="415101" y="572222"/>
                  <a:pt x="424453" y="581062"/>
                </a:cubicBezTo>
                <a:cubicBezTo>
                  <a:pt x="428507" y="585159"/>
                  <a:pt x="431405" y="590255"/>
                  <a:pt x="432853" y="595835"/>
                </a:cubicBezTo>
                <a:cubicBezTo>
                  <a:pt x="434440" y="601183"/>
                  <a:pt x="433073" y="604357"/>
                  <a:pt x="430411" y="608997"/>
                </a:cubicBezTo>
                <a:cubicBezTo>
                  <a:pt x="427212" y="614540"/>
                  <a:pt x="424355" y="620205"/>
                  <a:pt x="430411" y="624576"/>
                </a:cubicBezTo>
                <a:cubicBezTo>
                  <a:pt x="435808" y="628410"/>
                  <a:pt x="441278" y="626627"/>
                  <a:pt x="447504" y="627018"/>
                </a:cubicBezTo>
                <a:cubicBezTo>
                  <a:pt x="453047" y="627311"/>
                  <a:pt x="454830" y="632927"/>
                  <a:pt x="458322" y="636639"/>
                </a:cubicBezTo>
                <a:cubicBezTo>
                  <a:pt x="460534" y="638636"/>
                  <a:pt x="462214" y="641154"/>
                  <a:pt x="463205" y="643964"/>
                </a:cubicBezTo>
                <a:cubicBezTo>
                  <a:pt x="465838" y="652017"/>
                  <a:pt x="466009" y="660671"/>
                  <a:pt x="463694" y="668822"/>
                </a:cubicBezTo>
                <a:cubicBezTo>
                  <a:pt x="462131" y="676417"/>
                  <a:pt x="468114" y="679151"/>
                  <a:pt x="471679" y="684548"/>
                </a:cubicBezTo>
                <a:cubicBezTo>
                  <a:pt x="474804" y="689310"/>
                  <a:pt x="473974" y="696513"/>
                  <a:pt x="478076" y="700493"/>
                </a:cubicBezTo>
                <a:cubicBezTo>
                  <a:pt x="482179" y="704474"/>
                  <a:pt x="488039" y="705377"/>
                  <a:pt x="491726" y="710261"/>
                </a:cubicBezTo>
                <a:cubicBezTo>
                  <a:pt x="495023" y="714510"/>
                  <a:pt x="495756" y="719662"/>
                  <a:pt x="500542" y="722470"/>
                </a:cubicBezTo>
                <a:cubicBezTo>
                  <a:pt x="500786" y="722624"/>
                  <a:pt x="501037" y="722761"/>
                  <a:pt x="501299" y="722885"/>
                </a:cubicBezTo>
                <a:cubicBezTo>
                  <a:pt x="500517" y="731554"/>
                  <a:pt x="498197" y="738538"/>
                  <a:pt x="488454" y="740491"/>
                </a:cubicBezTo>
                <a:cubicBezTo>
                  <a:pt x="475146" y="743104"/>
                  <a:pt x="459152" y="723032"/>
                  <a:pt x="449555" y="746547"/>
                </a:cubicBezTo>
                <a:cubicBezTo>
                  <a:pt x="444501" y="758927"/>
                  <a:pt x="447993" y="759220"/>
                  <a:pt x="446357" y="763811"/>
                </a:cubicBezTo>
                <a:cubicBezTo>
                  <a:pt x="443524" y="771771"/>
                  <a:pt x="433610" y="770721"/>
                  <a:pt x="430143" y="781221"/>
                </a:cubicBezTo>
                <a:cubicBezTo>
                  <a:pt x="429288" y="783859"/>
                  <a:pt x="430143" y="786984"/>
                  <a:pt x="430143" y="789695"/>
                </a:cubicBezTo>
                <a:cubicBezTo>
                  <a:pt x="430143" y="824052"/>
                  <a:pt x="428018" y="795628"/>
                  <a:pt x="431193" y="830449"/>
                </a:cubicBezTo>
                <a:cubicBezTo>
                  <a:pt x="434733" y="869226"/>
                  <a:pt x="425796" y="868860"/>
                  <a:pt x="418666" y="879653"/>
                </a:cubicBezTo>
                <a:cubicBezTo>
                  <a:pt x="412708" y="888688"/>
                  <a:pt x="420253" y="900336"/>
                  <a:pt x="415760" y="907051"/>
                </a:cubicBezTo>
                <a:cubicBezTo>
                  <a:pt x="411609" y="913278"/>
                  <a:pt x="408434" y="909957"/>
                  <a:pt x="403258" y="911104"/>
                </a:cubicBezTo>
                <a:cubicBezTo>
                  <a:pt x="396567" y="912594"/>
                  <a:pt x="398374" y="923069"/>
                  <a:pt x="390536" y="922923"/>
                </a:cubicBezTo>
                <a:cubicBezTo>
                  <a:pt x="387337" y="922923"/>
                  <a:pt x="385872" y="918479"/>
                  <a:pt x="383210" y="917233"/>
                </a:cubicBezTo>
                <a:cubicBezTo>
                  <a:pt x="380627" y="916269"/>
                  <a:pt x="377784" y="916269"/>
                  <a:pt x="375201" y="917233"/>
                </a:cubicBezTo>
                <a:cubicBezTo>
                  <a:pt x="371977" y="918552"/>
                  <a:pt x="370317" y="921726"/>
                  <a:pt x="366532" y="921848"/>
                </a:cubicBezTo>
                <a:cubicBezTo>
                  <a:pt x="362747" y="921971"/>
                  <a:pt x="362063" y="918552"/>
                  <a:pt x="359206" y="917844"/>
                </a:cubicBezTo>
                <a:cubicBezTo>
                  <a:pt x="353468" y="916476"/>
                  <a:pt x="348243" y="928075"/>
                  <a:pt x="357375" y="941896"/>
                </a:cubicBezTo>
                <a:cubicBezTo>
                  <a:pt x="364261" y="952347"/>
                  <a:pt x="362479" y="960698"/>
                  <a:pt x="358010" y="964777"/>
                </a:cubicBezTo>
                <a:cubicBezTo>
                  <a:pt x="354127" y="968317"/>
                  <a:pt x="355568" y="971052"/>
                  <a:pt x="354787" y="974373"/>
                </a:cubicBezTo>
                <a:cubicBezTo>
                  <a:pt x="354130" y="976554"/>
                  <a:pt x="352550" y="978339"/>
                  <a:pt x="350465" y="979257"/>
                </a:cubicBezTo>
                <a:cubicBezTo>
                  <a:pt x="343408" y="982114"/>
                  <a:pt x="336790" y="976180"/>
                  <a:pt x="329733" y="979257"/>
                </a:cubicBezTo>
                <a:cubicBezTo>
                  <a:pt x="325045" y="981210"/>
                  <a:pt x="320796" y="990416"/>
                  <a:pt x="316742" y="987022"/>
                </a:cubicBezTo>
                <a:cubicBezTo>
                  <a:pt x="314472" y="985117"/>
                  <a:pt x="316620" y="976424"/>
                  <a:pt x="310003" y="973177"/>
                </a:cubicBezTo>
                <a:cubicBezTo>
                  <a:pt x="307080" y="972009"/>
                  <a:pt x="303937" y="971501"/>
                  <a:pt x="300797" y="971687"/>
                </a:cubicBezTo>
                <a:lnTo>
                  <a:pt x="300944" y="969880"/>
                </a:lnTo>
                <a:cubicBezTo>
                  <a:pt x="301017" y="968742"/>
                  <a:pt x="301017" y="967599"/>
                  <a:pt x="300944" y="966461"/>
                </a:cubicBezTo>
                <a:cubicBezTo>
                  <a:pt x="300382" y="956694"/>
                  <a:pt x="290004" y="949637"/>
                  <a:pt x="282801" y="943898"/>
                </a:cubicBezTo>
                <a:cubicBezTo>
                  <a:pt x="276159" y="938575"/>
                  <a:pt x="270591" y="930932"/>
                  <a:pt x="262753" y="938380"/>
                </a:cubicBezTo>
                <a:cubicBezTo>
                  <a:pt x="259676" y="941359"/>
                  <a:pt x="257869" y="944826"/>
                  <a:pt x="252814" y="942873"/>
                </a:cubicBezTo>
                <a:cubicBezTo>
                  <a:pt x="245269" y="939894"/>
                  <a:pt x="248932" y="930664"/>
                  <a:pt x="232474" y="915377"/>
                </a:cubicBezTo>
                <a:cubicBezTo>
                  <a:pt x="225612" y="909029"/>
                  <a:pt x="221998" y="900214"/>
                  <a:pt x="213159" y="896014"/>
                </a:cubicBezTo>
                <a:cubicBezTo>
                  <a:pt x="197091" y="888322"/>
                  <a:pt x="186738" y="892424"/>
                  <a:pt x="180242" y="880776"/>
                </a:cubicBezTo>
                <a:cubicBezTo>
                  <a:pt x="172697" y="867322"/>
                  <a:pt x="166568" y="873768"/>
                  <a:pt x="163809" y="866858"/>
                </a:cubicBezTo>
                <a:cubicBezTo>
                  <a:pt x="161635" y="861486"/>
                  <a:pt x="164199" y="853598"/>
                  <a:pt x="163100" y="847811"/>
                </a:cubicBezTo>
                <a:cubicBezTo>
                  <a:pt x="162258" y="844327"/>
                  <a:pt x="160583" y="841101"/>
                  <a:pt x="158217" y="838410"/>
                </a:cubicBezTo>
                <a:cubicBezTo>
                  <a:pt x="155875" y="834845"/>
                  <a:pt x="153272" y="831456"/>
                  <a:pt x="150427" y="828276"/>
                </a:cubicBezTo>
                <a:cubicBezTo>
                  <a:pt x="147570" y="825517"/>
                  <a:pt x="143810" y="823588"/>
                  <a:pt x="140660" y="820951"/>
                </a:cubicBezTo>
                <a:cubicBezTo>
                  <a:pt x="134384" y="815530"/>
                  <a:pt x="137510" y="816726"/>
                  <a:pt x="120295" y="802734"/>
                </a:cubicBezTo>
                <a:cubicBezTo>
                  <a:pt x="116998" y="800073"/>
                  <a:pt x="112969" y="797973"/>
                  <a:pt x="110527" y="794408"/>
                </a:cubicBezTo>
                <a:cubicBezTo>
                  <a:pt x="108085" y="790842"/>
                  <a:pt x="106107" y="785055"/>
                  <a:pt x="108647" y="781148"/>
                </a:cubicBezTo>
                <a:cubicBezTo>
                  <a:pt x="110893" y="777681"/>
                  <a:pt x="115313" y="778706"/>
                  <a:pt x="118610" y="777021"/>
                </a:cubicBezTo>
                <a:cubicBezTo>
                  <a:pt x="122001" y="775363"/>
                  <a:pt x="123576" y="771398"/>
                  <a:pt x="122248" y="767864"/>
                </a:cubicBezTo>
                <a:cubicBezTo>
                  <a:pt x="118854" y="756925"/>
                  <a:pt x="103372" y="767571"/>
                  <a:pt x="99270" y="752920"/>
                </a:cubicBezTo>
                <a:cubicBezTo>
                  <a:pt x="98464" y="749941"/>
                  <a:pt x="98220" y="746864"/>
                  <a:pt x="97341" y="743934"/>
                </a:cubicBezTo>
                <a:cubicBezTo>
                  <a:pt x="96770" y="742205"/>
                  <a:pt x="95788" y="740638"/>
                  <a:pt x="94484" y="739368"/>
                </a:cubicBezTo>
                <a:lnTo>
                  <a:pt x="93239" y="738123"/>
                </a:lnTo>
                <a:lnTo>
                  <a:pt x="91920" y="736926"/>
                </a:lnTo>
                <a:cubicBezTo>
                  <a:pt x="91236" y="736291"/>
                  <a:pt x="90528" y="735656"/>
                  <a:pt x="89893" y="734972"/>
                </a:cubicBezTo>
                <a:cubicBezTo>
                  <a:pt x="86865" y="731725"/>
                  <a:pt x="85962" y="727647"/>
                  <a:pt x="84277" y="723716"/>
                </a:cubicBezTo>
                <a:cubicBezTo>
                  <a:pt x="80834" y="715706"/>
                  <a:pt x="82690" y="708796"/>
                  <a:pt x="84277" y="700567"/>
                </a:cubicBezTo>
                <a:cubicBezTo>
                  <a:pt x="85864" y="692338"/>
                  <a:pt x="97292" y="687820"/>
                  <a:pt x="90553" y="674854"/>
                </a:cubicBezTo>
                <a:cubicBezTo>
                  <a:pt x="88111" y="669970"/>
                  <a:pt x="81615" y="667992"/>
                  <a:pt x="77855" y="664329"/>
                </a:cubicBezTo>
                <a:cubicBezTo>
                  <a:pt x="72532" y="659153"/>
                  <a:pt x="71042" y="652779"/>
                  <a:pt x="54975" y="651363"/>
                </a:cubicBezTo>
                <a:cubicBezTo>
                  <a:pt x="47991" y="650777"/>
                  <a:pt x="41447" y="654733"/>
                  <a:pt x="35782" y="658200"/>
                </a:cubicBezTo>
                <a:cubicBezTo>
                  <a:pt x="32803" y="660007"/>
                  <a:pt x="29579" y="661277"/>
                  <a:pt x="26649" y="663084"/>
                </a:cubicBezTo>
                <a:cubicBezTo>
                  <a:pt x="23719" y="664891"/>
                  <a:pt x="22107" y="666527"/>
                  <a:pt x="18395" y="666552"/>
                </a:cubicBezTo>
                <a:cubicBezTo>
                  <a:pt x="14684" y="666576"/>
                  <a:pt x="11754" y="664964"/>
                  <a:pt x="8384" y="664305"/>
                </a:cubicBezTo>
                <a:cubicBezTo>
                  <a:pt x="5014" y="663646"/>
                  <a:pt x="1058" y="664305"/>
                  <a:pt x="155" y="659910"/>
                </a:cubicBezTo>
                <a:cubicBezTo>
                  <a:pt x="-1384" y="653194"/>
                  <a:pt x="8921" y="653146"/>
                  <a:pt x="14440" y="647139"/>
                </a:cubicBezTo>
                <a:cubicBezTo>
                  <a:pt x="19592" y="641547"/>
                  <a:pt x="19446" y="633391"/>
                  <a:pt x="25843" y="628385"/>
                </a:cubicBezTo>
                <a:cubicBezTo>
                  <a:pt x="29042" y="625943"/>
                  <a:pt x="31191" y="625479"/>
                  <a:pt x="33535" y="621890"/>
                </a:cubicBezTo>
                <a:cubicBezTo>
                  <a:pt x="39225" y="613148"/>
                  <a:pt x="46868" y="615712"/>
                  <a:pt x="57514" y="602965"/>
                </a:cubicBezTo>
                <a:cubicBezTo>
                  <a:pt x="64571" y="594565"/>
                  <a:pt x="64376" y="571587"/>
                  <a:pt x="74876" y="576837"/>
                </a:cubicBezTo>
                <a:cubicBezTo>
                  <a:pt x="79198" y="579011"/>
                  <a:pt x="79882" y="580549"/>
                  <a:pt x="85180" y="579768"/>
                </a:cubicBezTo>
                <a:cubicBezTo>
                  <a:pt x="91480" y="578864"/>
                  <a:pt x="97976" y="576569"/>
                  <a:pt x="104300" y="578864"/>
                </a:cubicBezTo>
                <a:cubicBezTo>
                  <a:pt x="109770" y="576422"/>
                  <a:pt x="110918" y="581306"/>
                  <a:pt x="128719" y="583748"/>
                </a:cubicBezTo>
                <a:cubicBezTo>
                  <a:pt x="132689" y="584065"/>
                  <a:pt x="136577" y="585049"/>
                  <a:pt x="140220" y="586654"/>
                </a:cubicBezTo>
                <a:cubicBezTo>
                  <a:pt x="144789" y="588351"/>
                  <a:pt x="149927" y="587257"/>
                  <a:pt x="153406" y="583846"/>
                </a:cubicBezTo>
                <a:cubicBezTo>
                  <a:pt x="160732" y="576349"/>
                  <a:pt x="148107" y="566484"/>
                  <a:pt x="140586" y="566997"/>
                </a:cubicBezTo>
                <a:cubicBezTo>
                  <a:pt x="136948" y="567241"/>
                  <a:pt x="132821" y="566997"/>
                  <a:pt x="132504" y="562113"/>
                </a:cubicBezTo>
                <a:cubicBezTo>
                  <a:pt x="132186" y="557229"/>
                  <a:pt x="138218" y="554616"/>
                  <a:pt x="142271" y="554006"/>
                </a:cubicBezTo>
                <a:cubicBezTo>
                  <a:pt x="146325" y="553395"/>
                  <a:pt x="149597" y="554006"/>
                  <a:pt x="153186" y="551759"/>
                </a:cubicBezTo>
                <a:cubicBezTo>
                  <a:pt x="156488" y="550162"/>
                  <a:pt x="157870" y="546190"/>
                  <a:pt x="156270" y="542888"/>
                </a:cubicBezTo>
                <a:cubicBezTo>
                  <a:pt x="156246" y="542832"/>
                  <a:pt x="156217" y="542778"/>
                  <a:pt x="156190" y="542725"/>
                </a:cubicBezTo>
                <a:cubicBezTo>
                  <a:pt x="154017" y="538866"/>
                  <a:pt x="149109" y="539013"/>
                  <a:pt x="146056" y="536229"/>
                </a:cubicBezTo>
                <a:cubicBezTo>
                  <a:pt x="142003" y="532591"/>
                  <a:pt x="143272" y="527390"/>
                  <a:pt x="146471" y="523678"/>
                </a:cubicBezTo>
                <a:cubicBezTo>
                  <a:pt x="151184" y="518233"/>
                  <a:pt x="167105" y="511762"/>
                  <a:pt x="163564" y="502238"/>
                </a:cubicBezTo>
                <a:cubicBezTo>
                  <a:pt x="160024" y="492715"/>
                  <a:pt x="146276" y="494913"/>
                  <a:pt x="139146" y="495059"/>
                </a:cubicBezTo>
                <a:cubicBezTo>
                  <a:pt x="133847" y="495255"/>
                  <a:pt x="131820" y="491543"/>
                  <a:pt x="132675" y="486635"/>
                </a:cubicBezTo>
                <a:cubicBezTo>
                  <a:pt x="133505" y="482215"/>
                  <a:pt x="136631" y="478821"/>
                  <a:pt x="132675" y="475134"/>
                </a:cubicBezTo>
                <a:cubicBezTo>
                  <a:pt x="129989" y="472570"/>
                  <a:pt x="126179" y="473376"/>
                  <a:pt x="123542" y="470958"/>
                </a:cubicBezTo>
                <a:cubicBezTo>
                  <a:pt x="117340" y="465220"/>
                  <a:pt x="124421" y="455916"/>
                  <a:pt x="124934" y="450642"/>
                </a:cubicBezTo>
                <a:cubicBezTo>
                  <a:pt x="125862" y="440679"/>
                  <a:pt x="135263" y="437651"/>
                  <a:pt x="138999" y="433549"/>
                </a:cubicBezTo>
                <a:cubicBezTo>
                  <a:pt x="143346" y="428665"/>
                  <a:pt x="148913" y="423268"/>
                  <a:pt x="148278" y="416456"/>
                </a:cubicBezTo>
                <a:cubicBezTo>
                  <a:pt x="145836" y="390914"/>
                  <a:pt x="128597" y="394845"/>
                  <a:pt x="133993" y="378973"/>
                </a:cubicBezTo>
                <a:cubicBezTo>
                  <a:pt x="139903" y="361563"/>
                  <a:pt x="131063" y="359438"/>
                  <a:pt x="133798" y="348914"/>
                </a:cubicBezTo>
                <a:cubicBezTo>
                  <a:pt x="136753" y="337535"/>
                  <a:pt x="147961" y="353065"/>
                  <a:pt x="153553" y="352772"/>
                </a:cubicBezTo>
                <a:cubicBezTo>
                  <a:pt x="157899" y="352552"/>
                  <a:pt x="160439" y="348840"/>
                  <a:pt x="164077" y="347033"/>
                </a:cubicBezTo>
                <a:cubicBezTo>
                  <a:pt x="181976" y="338072"/>
                  <a:pt x="191963" y="346032"/>
                  <a:pt x="206419" y="329281"/>
                </a:cubicBezTo>
                <a:lnTo>
                  <a:pt x="207591" y="327889"/>
                </a:lnTo>
                <a:cubicBezTo>
                  <a:pt x="207982" y="327425"/>
                  <a:pt x="208348" y="326961"/>
                  <a:pt x="208739" y="326448"/>
                </a:cubicBezTo>
                <a:cubicBezTo>
                  <a:pt x="211098" y="323321"/>
                  <a:pt x="213276" y="320061"/>
                  <a:pt x="215259" y="316681"/>
                </a:cubicBezTo>
                <a:cubicBezTo>
                  <a:pt x="224196" y="301859"/>
                  <a:pt x="211449" y="305497"/>
                  <a:pt x="213500" y="296633"/>
                </a:cubicBezTo>
                <a:cubicBezTo>
                  <a:pt x="214575" y="292043"/>
                  <a:pt x="220460" y="289161"/>
                  <a:pt x="224660" y="287891"/>
                </a:cubicBezTo>
                <a:cubicBezTo>
                  <a:pt x="228860" y="286622"/>
                  <a:pt x="236063" y="286524"/>
                  <a:pt x="231790" y="272776"/>
                </a:cubicBezTo>
                <a:cubicBezTo>
                  <a:pt x="229202" y="264352"/>
                  <a:pt x="220948" y="266110"/>
                  <a:pt x="216528" y="248187"/>
                </a:cubicBezTo>
                <a:cubicBezTo>
                  <a:pt x="215039" y="242058"/>
                  <a:pt x="215991" y="234927"/>
                  <a:pt x="211059" y="230068"/>
                </a:cubicBezTo>
                <a:cubicBezTo>
                  <a:pt x="207537" y="226510"/>
                  <a:pt x="202732" y="224520"/>
                  <a:pt x="197726" y="224549"/>
                </a:cubicBezTo>
                <a:cubicBezTo>
                  <a:pt x="187006" y="224672"/>
                  <a:pt x="188593" y="228969"/>
                  <a:pt x="167642" y="222523"/>
                </a:cubicBezTo>
                <a:cubicBezTo>
                  <a:pt x="145470" y="215734"/>
                  <a:pt x="140415" y="214147"/>
                  <a:pt x="132772" y="208384"/>
                </a:cubicBezTo>
                <a:cubicBezTo>
                  <a:pt x="127571" y="204477"/>
                  <a:pt x="121564" y="200424"/>
                  <a:pt x="123884" y="192854"/>
                </a:cubicBezTo>
                <a:cubicBezTo>
                  <a:pt x="125789" y="186578"/>
                  <a:pt x="132675" y="186823"/>
                  <a:pt x="137876" y="187604"/>
                </a:cubicBezTo>
                <a:cubicBezTo>
                  <a:pt x="149548" y="189362"/>
                  <a:pt x="160805" y="180278"/>
                  <a:pt x="163345" y="176347"/>
                </a:cubicBezTo>
                <a:cubicBezTo>
                  <a:pt x="167667" y="169852"/>
                  <a:pt x="164663" y="161989"/>
                  <a:pt x="178142" y="153857"/>
                </a:cubicBezTo>
                <a:cubicBezTo>
                  <a:pt x="189009" y="147338"/>
                  <a:pt x="202195" y="151220"/>
                  <a:pt x="213745" y="154077"/>
                </a:cubicBezTo>
                <a:cubicBezTo>
                  <a:pt x="220728" y="155787"/>
                  <a:pt x="225588" y="160109"/>
                  <a:pt x="231375" y="163991"/>
                </a:cubicBezTo>
                <a:cubicBezTo>
                  <a:pt x="236068" y="166851"/>
                  <a:pt x="240246" y="170484"/>
                  <a:pt x="243731" y="174735"/>
                </a:cubicBezTo>
                <a:cubicBezTo>
                  <a:pt x="249298" y="182427"/>
                  <a:pt x="257503" y="194612"/>
                  <a:pt x="268491" y="193489"/>
                </a:cubicBezTo>
                <a:cubicBezTo>
                  <a:pt x="288588" y="191487"/>
                  <a:pt x="277575" y="180083"/>
                  <a:pt x="288026" y="176201"/>
                </a:cubicBezTo>
                <a:cubicBezTo>
                  <a:pt x="297794" y="172611"/>
                  <a:pt x="296084" y="181231"/>
                  <a:pt x="312298" y="187116"/>
                </a:cubicBezTo>
                <a:cubicBezTo>
                  <a:pt x="322334" y="190754"/>
                  <a:pt x="339305" y="186994"/>
                  <a:pt x="347876" y="182085"/>
                </a:cubicBezTo>
                <a:cubicBezTo>
                  <a:pt x="353522" y="179145"/>
                  <a:pt x="360022" y="178281"/>
                  <a:pt x="366239" y="179644"/>
                </a:cubicBezTo>
                <a:cubicBezTo>
                  <a:pt x="371213" y="180562"/>
                  <a:pt x="375987" y="177272"/>
                  <a:pt x="376905" y="172298"/>
                </a:cubicBezTo>
                <a:cubicBezTo>
                  <a:pt x="376949" y="172062"/>
                  <a:pt x="376983" y="171825"/>
                  <a:pt x="377008" y="171585"/>
                </a:cubicBezTo>
                <a:cubicBezTo>
                  <a:pt x="376993" y="166897"/>
                  <a:pt x="376478" y="162221"/>
                  <a:pt x="375469" y="157642"/>
                </a:cubicBezTo>
                <a:cubicBezTo>
                  <a:pt x="374468" y="152051"/>
                  <a:pt x="374786" y="146507"/>
                  <a:pt x="374102" y="140916"/>
                </a:cubicBezTo>
                <a:cubicBezTo>
                  <a:pt x="373516" y="136154"/>
                  <a:pt x="372051" y="131759"/>
                  <a:pt x="372148" y="126826"/>
                </a:cubicBezTo>
                <a:cubicBezTo>
                  <a:pt x="372295" y="118402"/>
                  <a:pt x="375933" y="108170"/>
                  <a:pt x="368583" y="101846"/>
                </a:cubicBezTo>
                <a:cubicBezTo>
                  <a:pt x="365287" y="98989"/>
                  <a:pt x="360794" y="98427"/>
                  <a:pt x="358230" y="94520"/>
                </a:cubicBezTo>
                <a:cubicBezTo>
                  <a:pt x="355666" y="90613"/>
                  <a:pt x="355373" y="85705"/>
                  <a:pt x="359133" y="82702"/>
                </a:cubicBezTo>
                <a:cubicBezTo>
                  <a:pt x="363700" y="79063"/>
                  <a:pt x="370000" y="81945"/>
                  <a:pt x="374981" y="79405"/>
                </a:cubicBezTo>
                <a:cubicBezTo>
                  <a:pt x="379581" y="76878"/>
                  <a:pt x="383015" y="72656"/>
                  <a:pt x="384553" y="67635"/>
                </a:cubicBezTo>
                <a:cubicBezTo>
                  <a:pt x="386409" y="58527"/>
                  <a:pt x="384138" y="57746"/>
                  <a:pt x="384553" y="53595"/>
                </a:cubicBezTo>
                <a:cubicBezTo>
                  <a:pt x="384748" y="50933"/>
                  <a:pt x="386800" y="50176"/>
                  <a:pt x="387825" y="47954"/>
                </a:cubicBezTo>
                <a:cubicBezTo>
                  <a:pt x="389161" y="44345"/>
                  <a:pt x="389679" y="40482"/>
                  <a:pt x="389339" y="36648"/>
                </a:cubicBezTo>
                <a:cubicBezTo>
                  <a:pt x="388900" y="32106"/>
                  <a:pt x="385359" y="28712"/>
                  <a:pt x="386897" y="23853"/>
                </a:cubicBezTo>
                <a:cubicBezTo>
                  <a:pt x="388436" y="18993"/>
                  <a:pt x="395053" y="15062"/>
                  <a:pt x="398960" y="11936"/>
                </a:cubicBezTo>
                <a:cubicBezTo>
                  <a:pt x="403331" y="8444"/>
                  <a:pt x="408727" y="4244"/>
                  <a:pt x="414417" y="3194"/>
                </a:cubicBezTo>
                <a:cubicBezTo>
                  <a:pt x="424185" y="1339"/>
                  <a:pt x="433781" y="-2104"/>
                  <a:pt x="443719" y="1754"/>
                </a:cubicBezTo>
                <a:cubicBezTo>
                  <a:pt x="449262" y="3927"/>
                  <a:pt x="448896" y="10032"/>
                  <a:pt x="452999" y="13719"/>
                </a:cubicBezTo>
                <a:cubicBezTo>
                  <a:pt x="457614" y="17894"/>
                  <a:pt x="463865" y="16478"/>
                  <a:pt x="469188" y="16161"/>
                </a:cubicBezTo>
                <a:cubicBezTo>
                  <a:pt x="482740" y="15111"/>
                  <a:pt x="489895" y="25440"/>
                  <a:pt x="498051" y="34035"/>
                </a:cubicBezTo>
                <a:cubicBezTo>
                  <a:pt x="502104" y="38284"/>
                  <a:pt x="508429" y="38626"/>
                  <a:pt x="512556" y="42362"/>
                </a:cubicBezTo>
                <a:cubicBezTo>
                  <a:pt x="516682" y="46098"/>
                  <a:pt x="518343" y="51470"/>
                  <a:pt x="520540" y="55963"/>
                </a:cubicBezTo>
                <a:cubicBezTo>
                  <a:pt x="530454" y="76133"/>
                  <a:pt x="552553" y="89490"/>
                  <a:pt x="557388" y="94471"/>
                </a:cubicBezTo>
                <a:cubicBezTo>
                  <a:pt x="560978" y="98134"/>
                  <a:pt x="561027" y="102481"/>
                  <a:pt x="562736" y="106925"/>
                </a:cubicBezTo>
                <a:cubicBezTo>
                  <a:pt x="570184" y="126460"/>
                  <a:pt x="593528" y="117352"/>
                  <a:pt x="608643" y="130391"/>
                </a:cubicBezTo>
                <a:cubicBezTo>
                  <a:pt x="612794" y="133956"/>
                  <a:pt x="618923" y="138962"/>
                  <a:pt x="621267" y="143968"/>
                </a:cubicBezTo>
                <a:cubicBezTo>
                  <a:pt x="624442" y="146043"/>
                  <a:pt x="626786" y="150976"/>
                  <a:pt x="629838" y="153223"/>
                </a:cubicBezTo>
                <a:cubicBezTo>
                  <a:pt x="639606" y="160426"/>
                  <a:pt x="651498" y="156959"/>
                  <a:pt x="662364" y="159571"/>
                </a:cubicBezTo>
                <a:cubicBezTo>
                  <a:pt x="671374" y="161769"/>
                  <a:pt x="680409" y="159230"/>
                  <a:pt x="689542" y="160548"/>
                </a:cubicBezTo>
                <a:cubicBezTo>
                  <a:pt x="691161" y="160780"/>
                  <a:pt x="692792" y="160919"/>
                  <a:pt x="694426" y="160963"/>
                </a:cubicBezTo>
                <a:cubicBezTo>
                  <a:pt x="695043" y="161000"/>
                  <a:pt x="695664" y="161000"/>
                  <a:pt x="696281" y="160963"/>
                </a:cubicBezTo>
                <a:cubicBezTo>
                  <a:pt x="694987" y="172855"/>
                  <a:pt x="693058" y="187042"/>
                  <a:pt x="695549" y="195638"/>
                </a:cubicBezTo>
                <a:cubicBezTo>
                  <a:pt x="697991" y="203867"/>
                  <a:pt x="690348" y="210948"/>
                  <a:pt x="693571" y="219348"/>
                </a:cubicBezTo>
                <a:cubicBezTo>
                  <a:pt x="695549" y="224501"/>
                  <a:pt x="700213" y="225868"/>
                  <a:pt x="703485" y="229775"/>
                </a:cubicBezTo>
                <a:cubicBezTo>
                  <a:pt x="712300" y="240446"/>
                  <a:pt x="695231" y="249163"/>
                  <a:pt x="700433" y="261275"/>
                </a:cubicBezTo>
                <a:close/>
              </a:path>
            </a:pathLst>
          </a:custGeom>
          <a:solidFill>
            <a:schemeClr val="tx2">
              <a:alpha val="36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grpSp>
    <xdr:clientData/>
  </xdr:twoCellAnchor>
  <xdr:twoCellAnchor>
    <xdr:from>
      <xdr:col>3</xdr:col>
      <xdr:colOff>662869</xdr:colOff>
      <xdr:row>16</xdr:row>
      <xdr:rowOff>34443</xdr:rowOff>
    </xdr:from>
    <xdr:to>
      <xdr:col>4</xdr:col>
      <xdr:colOff>593726</xdr:colOff>
      <xdr:row>21</xdr:row>
      <xdr:rowOff>27091</xdr:rowOff>
    </xdr:to>
    <xdr:sp macro="" textlink="">
      <xdr:nvSpPr>
        <xdr:cNvPr id="10" name="Szövegdoboz 93">
          <a:extLst>
            <a:ext uri="{FF2B5EF4-FFF2-40B4-BE49-F238E27FC236}">
              <a16:creationId xmlns:a16="http://schemas.microsoft.com/office/drawing/2014/main" id="{71DC8F15-BEFF-4D31-B6E2-33F0F416BF09}"/>
            </a:ext>
          </a:extLst>
        </xdr:cNvPr>
        <xdr:cNvSpPr txBox="1"/>
      </xdr:nvSpPr>
      <xdr:spPr>
        <a:xfrm>
          <a:off x="2920294" y="3139593"/>
          <a:ext cx="1483432" cy="945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400" b="1">
              <a:solidFill>
                <a:schemeClr val="bg1"/>
              </a:solidFill>
            </a:rPr>
            <a:t>56%</a:t>
          </a:r>
          <a:br>
            <a:rPr lang="hu-HU" sz="1400" b="1">
              <a:solidFill>
                <a:schemeClr val="bg1"/>
              </a:solidFill>
            </a:rPr>
          </a:br>
          <a:r>
            <a:rPr lang="hu-HU" sz="1400" b="1">
              <a:solidFill>
                <a:srgbClr val="FF0000"/>
              </a:solidFill>
            </a:rPr>
            <a:t>36</a:t>
          </a:r>
          <a:r>
            <a:rPr lang="hu-HU" sz="1400" b="1" baseline="0">
              <a:solidFill>
                <a:srgbClr val="FF0000"/>
              </a:solidFill>
            </a:rPr>
            <a:t> M Ft</a:t>
          </a:r>
          <a:br>
            <a:rPr lang="hu-HU" sz="1400" b="1" baseline="0">
              <a:solidFill>
                <a:srgbClr val="FF0000"/>
              </a:solidFill>
            </a:rPr>
          </a:br>
          <a:r>
            <a:rPr lang="hu-HU" sz="1400" b="1" baseline="0">
              <a:solidFill>
                <a:schemeClr val="accent6">
                  <a:lumMod val="75000"/>
                </a:schemeClr>
              </a:solidFill>
            </a:rPr>
            <a:t>804/427 e Ft</a:t>
          </a:r>
          <a:br>
            <a:rPr lang="hu-HU" sz="1400" b="1" baseline="0">
              <a:solidFill>
                <a:schemeClr val="bg1"/>
              </a:solidFill>
            </a:rPr>
          </a:br>
          <a:br>
            <a:rPr lang="hu-HU" sz="1400" b="1">
              <a:solidFill>
                <a:schemeClr val="bg1"/>
              </a:solidFill>
            </a:rPr>
          </a:br>
          <a:endParaRPr lang="hu-HU" sz="1400" b="1">
            <a:solidFill>
              <a:schemeClr val="bg1"/>
            </a:solidFill>
          </a:endParaRPr>
        </a:p>
      </xdr:txBody>
    </xdr:sp>
    <xdr:clientData/>
  </xdr:twoCellAnchor>
  <xdr:twoCellAnchor>
    <xdr:from>
      <xdr:col>2</xdr:col>
      <xdr:colOff>795834</xdr:colOff>
      <xdr:row>16</xdr:row>
      <xdr:rowOff>175147</xdr:rowOff>
    </xdr:from>
    <xdr:to>
      <xdr:col>3</xdr:col>
      <xdr:colOff>900288</xdr:colOff>
      <xdr:row>22</xdr:row>
      <xdr:rowOff>37496</xdr:rowOff>
    </xdr:to>
    <xdr:sp macro="" textlink="">
      <xdr:nvSpPr>
        <xdr:cNvPr id="11" name="Szövegdoboz 94">
          <a:extLst>
            <a:ext uri="{FF2B5EF4-FFF2-40B4-BE49-F238E27FC236}">
              <a16:creationId xmlns:a16="http://schemas.microsoft.com/office/drawing/2014/main" id="{43486216-2FF6-419F-9ED5-88104491520C}"/>
            </a:ext>
          </a:extLst>
        </xdr:cNvPr>
        <xdr:cNvSpPr txBox="1"/>
      </xdr:nvSpPr>
      <xdr:spPr>
        <a:xfrm>
          <a:off x="1757859" y="3280297"/>
          <a:ext cx="1399854" cy="100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10%</a:t>
          </a:r>
          <a:br>
            <a:rPr lang="hu-HU" sz="1400" b="1">
              <a:solidFill>
                <a:schemeClr val="tx1"/>
              </a:solidFill>
            </a:rPr>
          </a:br>
          <a:r>
            <a:rPr lang="hu-HU" sz="1400" b="1">
              <a:solidFill>
                <a:schemeClr val="accent3"/>
              </a:solidFill>
            </a:rPr>
            <a:t>29 M Ft</a:t>
          </a:r>
          <a:br>
            <a:rPr lang="hu-HU" sz="1400" b="1">
              <a:solidFill>
                <a:schemeClr val="tx1"/>
              </a:solidFill>
            </a:rPr>
          </a:br>
          <a:r>
            <a:rPr lang="hu-HU" sz="1400" b="1">
              <a:solidFill>
                <a:schemeClr val="accent6">
                  <a:lumMod val="75000"/>
                </a:schemeClr>
              </a:solidFill>
            </a:rPr>
            <a:t>367/237 e Ft</a:t>
          </a:r>
        </a:p>
      </xdr:txBody>
    </xdr:sp>
    <xdr:clientData/>
  </xdr:twoCellAnchor>
  <xdr:twoCellAnchor>
    <xdr:from>
      <xdr:col>1</xdr:col>
      <xdr:colOff>301245</xdr:colOff>
      <xdr:row>18</xdr:row>
      <xdr:rowOff>109534</xdr:rowOff>
    </xdr:from>
    <xdr:to>
      <xdr:col>2</xdr:col>
      <xdr:colOff>1061172</xdr:colOff>
      <xdr:row>23</xdr:row>
      <xdr:rowOff>160762</xdr:rowOff>
    </xdr:to>
    <xdr:sp macro="" textlink="">
      <xdr:nvSpPr>
        <xdr:cNvPr id="12" name="Szövegdoboz 95">
          <a:extLst>
            <a:ext uri="{FF2B5EF4-FFF2-40B4-BE49-F238E27FC236}">
              <a16:creationId xmlns:a16="http://schemas.microsoft.com/office/drawing/2014/main" id="{81465C3B-BD55-4B07-BA35-E3CC95535D65}"/>
            </a:ext>
          </a:extLst>
        </xdr:cNvPr>
        <xdr:cNvSpPr txBox="1"/>
      </xdr:nvSpPr>
      <xdr:spPr>
        <a:xfrm>
          <a:off x="910845" y="3595684"/>
          <a:ext cx="1112352" cy="1003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12%</a:t>
          </a:r>
          <a:br>
            <a:rPr lang="hu-HU" sz="1400" b="1">
              <a:solidFill>
                <a:schemeClr val="tx1"/>
              </a:solidFill>
            </a:rPr>
          </a:br>
          <a:r>
            <a:rPr lang="hu-HU" sz="1400" b="1">
              <a:solidFill>
                <a:schemeClr val="accent3"/>
              </a:solidFill>
            </a:rPr>
            <a:t>28 M Ft</a:t>
          </a:r>
          <a:br>
            <a:rPr lang="hu-HU" sz="1400" b="1">
              <a:solidFill>
                <a:schemeClr val="tx1"/>
              </a:solidFill>
            </a:rPr>
          </a:br>
          <a:r>
            <a:rPr lang="hu-HU" sz="1400" b="1">
              <a:solidFill>
                <a:schemeClr val="accent6">
                  <a:lumMod val="75000"/>
                </a:schemeClr>
              </a:solidFill>
            </a:rPr>
            <a:t>417/229 e Ft</a:t>
          </a:r>
          <a:br>
            <a:rPr lang="hu-HU" sz="1400" b="1">
              <a:solidFill>
                <a:schemeClr val="accent6">
                  <a:lumMod val="75000"/>
                </a:schemeClr>
              </a:solidFill>
            </a:rPr>
          </a:br>
          <a:endParaRPr lang="hu-HU" sz="1400" b="1">
            <a:solidFill>
              <a:schemeClr val="accent6">
                <a:lumMod val="75000"/>
              </a:schemeClr>
            </a:solidFill>
          </a:endParaRPr>
        </a:p>
      </xdr:txBody>
    </xdr:sp>
    <xdr:clientData/>
  </xdr:twoCellAnchor>
  <xdr:twoCellAnchor>
    <xdr:from>
      <xdr:col>2</xdr:col>
      <xdr:colOff>678430</xdr:colOff>
      <xdr:row>21</xdr:row>
      <xdr:rowOff>167094</xdr:rowOff>
    </xdr:from>
    <xdr:to>
      <xdr:col>3</xdr:col>
      <xdr:colOff>743405</xdr:colOff>
      <xdr:row>27</xdr:row>
      <xdr:rowOff>26291</xdr:rowOff>
    </xdr:to>
    <xdr:sp macro="" textlink="">
      <xdr:nvSpPr>
        <xdr:cNvPr id="13" name="Szövegdoboz 96">
          <a:extLst>
            <a:ext uri="{FF2B5EF4-FFF2-40B4-BE49-F238E27FC236}">
              <a16:creationId xmlns:a16="http://schemas.microsoft.com/office/drawing/2014/main" id="{82EC729B-4575-492D-BA20-E93C8D6727BB}"/>
            </a:ext>
          </a:extLst>
        </xdr:cNvPr>
        <xdr:cNvSpPr txBox="1"/>
      </xdr:nvSpPr>
      <xdr:spPr>
        <a:xfrm>
          <a:off x="1640455" y="4224744"/>
          <a:ext cx="1360375" cy="10021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4%</a:t>
          </a:r>
          <a:br>
            <a:rPr lang="hu-HU" sz="1400" b="1">
              <a:solidFill>
                <a:schemeClr val="tx1"/>
              </a:solidFill>
            </a:rPr>
          </a:br>
          <a:r>
            <a:rPr lang="hu-HU" sz="1400" b="1">
              <a:solidFill>
                <a:schemeClr val="accent3"/>
              </a:solidFill>
            </a:rPr>
            <a:t>30 M Ft</a:t>
          </a:r>
          <a:br>
            <a:rPr lang="hu-HU" sz="1400" b="1">
              <a:solidFill>
                <a:schemeClr val="accent3"/>
              </a:solidFill>
            </a:rPr>
          </a:br>
          <a:r>
            <a:rPr lang="hu-HU" sz="1400" b="1">
              <a:solidFill>
                <a:schemeClr val="accent6">
                  <a:lumMod val="75000"/>
                </a:schemeClr>
              </a:solidFill>
            </a:rPr>
            <a:t>599/237 e Ft</a:t>
          </a:r>
        </a:p>
      </xdr:txBody>
    </xdr:sp>
    <xdr:clientData/>
  </xdr:twoCellAnchor>
  <xdr:twoCellAnchor>
    <xdr:from>
      <xdr:col>3</xdr:col>
      <xdr:colOff>700057</xdr:colOff>
      <xdr:row>20</xdr:row>
      <xdr:rowOff>159705</xdr:rowOff>
    </xdr:from>
    <xdr:to>
      <xdr:col>4</xdr:col>
      <xdr:colOff>335191</xdr:colOff>
      <xdr:row>25</xdr:row>
      <xdr:rowOff>3879</xdr:rowOff>
    </xdr:to>
    <xdr:sp macro="" textlink="">
      <xdr:nvSpPr>
        <xdr:cNvPr id="14" name="Szövegdoboz 97">
          <a:extLst>
            <a:ext uri="{FF2B5EF4-FFF2-40B4-BE49-F238E27FC236}">
              <a16:creationId xmlns:a16="http://schemas.microsoft.com/office/drawing/2014/main" id="{918B4409-396D-4AB1-8A26-55051B572BBC}"/>
            </a:ext>
          </a:extLst>
        </xdr:cNvPr>
        <xdr:cNvSpPr txBox="1"/>
      </xdr:nvSpPr>
      <xdr:spPr>
        <a:xfrm>
          <a:off x="2957482" y="4026855"/>
          <a:ext cx="1187709" cy="79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7%</a:t>
          </a:r>
          <a:br>
            <a:rPr lang="hu-HU" sz="1400" b="1">
              <a:solidFill>
                <a:schemeClr val="tx1"/>
              </a:solidFill>
            </a:rPr>
          </a:br>
          <a:r>
            <a:rPr lang="hu-HU" sz="1400" b="1">
              <a:solidFill>
                <a:schemeClr val="accent3"/>
              </a:solidFill>
            </a:rPr>
            <a:t>28 M Ft</a:t>
          </a:r>
          <a:br>
            <a:rPr lang="hu-HU" sz="1400" b="1">
              <a:solidFill>
                <a:schemeClr val="tx1"/>
              </a:solidFill>
            </a:rPr>
          </a:br>
          <a:r>
            <a:rPr lang="hu-HU" sz="1400" b="1">
              <a:solidFill>
                <a:schemeClr val="accent6">
                  <a:lumMod val="75000"/>
                </a:schemeClr>
              </a:solidFill>
            </a:rPr>
            <a:t>580/223 e Ft</a:t>
          </a:r>
          <a:br>
            <a:rPr lang="hu-HU" sz="1400" b="1">
              <a:solidFill>
                <a:schemeClr val="tx1"/>
              </a:solidFill>
            </a:rPr>
          </a:br>
          <a:endParaRPr lang="hu-HU" sz="1400" b="1">
            <a:solidFill>
              <a:schemeClr val="tx1"/>
            </a:solidFill>
          </a:endParaRPr>
        </a:p>
        <a:p>
          <a:endParaRPr lang="hu-HU" sz="1400" b="1">
            <a:solidFill>
              <a:schemeClr val="tx1"/>
            </a:solidFill>
          </a:endParaRPr>
        </a:p>
      </xdr:txBody>
    </xdr:sp>
    <xdr:clientData/>
  </xdr:twoCellAnchor>
  <xdr:twoCellAnchor>
    <xdr:from>
      <xdr:col>4</xdr:col>
      <xdr:colOff>373577</xdr:colOff>
      <xdr:row>15</xdr:row>
      <xdr:rowOff>70628</xdr:rowOff>
    </xdr:from>
    <xdr:to>
      <xdr:col>4</xdr:col>
      <xdr:colOff>1623868</xdr:colOff>
      <xdr:row>19</xdr:row>
      <xdr:rowOff>138350</xdr:rowOff>
    </xdr:to>
    <xdr:sp macro="" textlink="">
      <xdr:nvSpPr>
        <xdr:cNvPr id="15" name="Szövegdoboz 98">
          <a:extLst>
            <a:ext uri="{FF2B5EF4-FFF2-40B4-BE49-F238E27FC236}">
              <a16:creationId xmlns:a16="http://schemas.microsoft.com/office/drawing/2014/main" id="{F725C9E2-8758-43F9-87F5-443312ED5AFD}"/>
            </a:ext>
          </a:extLst>
        </xdr:cNvPr>
        <xdr:cNvSpPr txBox="1"/>
      </xdr:nvSpPr>
      <xdr:spPr>
        <a:xfrm>
          <a:off x="4183577" y="2985278"/>
          <a:ext cx="1250291" cy="829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9%</a:t>
          </a:r>
          <a:br>
            <a:rPr lang="hu-HU" sz="1400" b="1">
              <a:solidFill>
                <a:schemeClr val="tx1"/>
              </a:solidFill>
            </a:rPr>
          </a:br>
          <a:r>
            <a:rPr lang="hu-HU" sz="1400" b="1">
              <a:solidFill>
                <a:schemeClr val="accent3"/>
              </a:solidFill>
            </a:rPr>
            <a:t>29 M Ft</a:t>
          </a:r>
          <a:br>
            <a:rPr lang="hu-HU" sz="1400" b="1">
              <a:solidFill>
                <a:schemeClr val="tx1"/>
              </a:solidFill>
            </a:rPr>
          </a:br>
          <a:r>
            <a:rPr lang="hu-HU" sz="1400" b="1">
              <a:solidFill>
                <a:schemeClr val="accent6">
                  <a:lumMod val="75000"/>
                </a:schemeClr>
              </a:solidFill>
            </a:rPr>
            <a:t>402/241 e Ft</a:t>
          </a:r>
        </a:p>
      </xdr:txBody>
    </xdr:sp>
    <xdr:clientData/>
  </xdr:twoCellAnchor>
  <xdr:twoCellAnchor>
    <xdr:from>
      <xdr:col>3</xdr:col>
      <xdr:colOff>1152696</xdr:colOff>
      <xdr:row>12</xdr:row>
      <xdr:rowOff>171172</xdr:rowOff>
    </xdr:from>
    <xdr:to>
      <xdr:col>4</xdr:col>
      <xdr:colOff>940308</xdr:colOff>
      <xdr:row>17</xdr:row>
      <xdr:rowOff>48704</xdr:rowOff>
    </xdr:to>
    <xdr:sp macro="" textlink="">
      <xdr:nvSpPr>
        <xdr:cNvPr id="16" name="Szövegdoboz 22">
          <a:extLst>
            <a:ext uri="{FF2B5EF4-FFF2-40B4-BE49-F238E27FC236}">
              <a16:creationId xmlns:a16="http://schemas.microsoft.com/office/drawing/2014/main" id="{A2A519BB-DD97-452B-8D3B-A7075B40ACCE}"/>
            </a:ext>
          </a:extLst>
        </xdr:cNvPr>
        <xdr:cNvSpPr txBox="1"/>
      </xdr:nvSpPr>
      <xdr:spPr>
        <a:xfrm>
          <a:off x="3410121" y="2514322"/>
          <a:ext cx="1340187" cy="830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2%</a:t>
          </a:r>
          <a:br>
            <a:rPr lang="hu-HU" sz="1400" b="1">
              <a:solidFill>
                <a:schemeClr val="tx1"/>
              </a:solidFill>
            </a:rPr>
          </a:br>
          <a:r>
            <a:rPr lang="hu-HU" sz="1400" b="1">
              <a:solidFill>
                <a:schemeClr val="accent3"/>
              </a:solidFill>
            </a:rPr>
            <a:t>25 M Ft</a:t>
          </a:r>
          <a:br>
            <a:rPr lang="hu-HU" sz="1400" b="1">
              <a:solidFill>
                <a:schemeClr val="tx1"/>
              </a:solidFill>
            </a:rPr>
          </a:br>
          <a:r>
            <a:rPr lang="hu-HU" sz="1400" b="1">
              <a:solidFill>
                <a:schemeClr val="accent6">
                  <a:lumMod val="75000"/>
                </a:schemeClr>
              </a:solidFill>
            </a:rPr>
            <a:t>475/240 e Ft</a:t>
          </a:r>
        </a:p>
      </xdr:txBody>
    </xdr:sp>
    <xdr:clientData/>
  </xdr:twoCellAnchor>
  <xdr:twoCellAnchor>
    <xdr:from>
      <xdr:col>4</xdr:col>
      <xdr:colOff>163654</xdr:colOff>
      <xdr:row>9</xdr:row>
      <xdr:rowOff>0</xdr:rowOff>
    </xdr:from>
    <xdr:to>
      <xdr:col>4</xdr:col>
      <xdr:colOff>1135654</xdr:colOff>
      <xdr:row>14</xdr:row>
      <xdr:rowOff>19500</xdr:rowOff>
    </xdr:to>
    <xdr:graphicFrame macro="">
      <xdr:nvGraphicFramePr>
        <xdr:cNvPr id="17" name="Chart 46">
          <a:extLst>
            <a:ext uri="{FF2B5EF4-FFF2-40B4-BE49-F238E27FC236}">
              <a16:creationId xmlns:a16="http://schemas.microsoft.com/office/drawing/2014/main" id="{F75AB883-D659-456C-9654-101C805AB9B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1401043</xdr:colOff>
      <xdr:row>13</xdr:row>
      <xdr:rowOff>42238</xdr:rowOff>
    </xdr:from>
    <xdr:to>
      <xdr:col>6</xdr:col>
      <xdr:colOff>223976</xdr:colOff>
      <xdr:row>18</xdr:row>
      <xdr:rowOff>61738</xdr:rowOff>
    </xdr:to>
    <xdr:graphicFrame macro="">
      <xdr:nvGraphicFramePr>
        <xdr:cNvPr id="18" name="Chart 47">
          <a:extLst>
            <a:ext uri="{FF2B5EF4-FFF2-40B4-BE49-F238E27FC236}">
              <a16:creationId xmlns:a16="http://schemas.microsoft.com/office/drawing/2014/main" id="{631F3489-E156-4524-A3FE-179F31720C2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258042</xdr:colOff>
      <xdr:row>21</xdr:row>
      <xdr:rowOff>86199</xdr:rowOff>
    </xdr:from>
    <xdr:to>
      <xdr:col>4</xdr:col>
      <xdr:colOff>1230042</xdr:colOff>
      <xdr:row>26</xdr:row>
      <xdr:rowOff>105699</xdr:rowOff>
    </xdr:to>
    <xdr:graphicFrame macro="">
      <xdr:nvGraphicFramePr>
        <xdr:cNvPr id="19" name="Chart 48">
          <a:extLst>
            <a:ext uri="{FF2B5EF4-FFF2-40B4-BE49-F238E27FC236}">
              <a16:creationId xmlns:a16="http://schemas.microsoft.com/office/drawing/2014/main" id="{F62CB49C-EC00-4995-83E7-F4725E4366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1035744</xdr:colOff>
      <xdr:row>24</xdr:row>
      <xdr:rowOff>181449</xdr:rowOff>
    </xdr:from>
    <xdr:to>
      <xdr:col>3</xdr:col>
      <xdr:colOff>718082</xdr:colOff>
      <xdr:row>30</xdr:row>
      <xdr:rowOff>10449</xdr:rowOff>
    </xdr:to>
    <xdr:graphicFrame macro="">
      <xdr:nvGraphicFramePr>
        <xdr:cNvPr id="20" name="Chart 49">
          <a:extLst>
            <a:ext uri="{FF2B5EF4-FFF2-40B4-BE49-F238E27FC236}">
              <a16:creationId xmlns:a16="http://schemas.microsoft.com/office/drawing/2014/main" id="{201747E3-355B-4C34-96E3-A0E7A8F89FC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14</xdr:row>
      <xdr:rowOff>71545</xdr:rowOff>
    </xdr:from>
    <xdr:to>
      <xdr:col>2</xdr:col>
      <xdr:colOff>615628</xdr:colOff>
      <xdr:row>19</xdr:row>
      <xdr:rowOff>91045</xdr:rowOff>
    </xdr:to>
    <xdr:graphicFrame macro="">
      <xdr:nvGraphicFramePr>
        <xdr:cNvPr id="21" name="Chart 50">
          <a:extLst>
            <a:ext uri="{FF2B5EF4-FFF2-40B4-BE49-F238E27FC236}">
              <a16:creationId xmlns:a16="http://schemas.microsoft.com/office/drawing/2014/main" id="{B350096D-D4DA-4D2B-A8DE-F7003A47915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852570</xdr:colOff>
      <xdr:row>12</xdr:row>
      <xdr:rowOff>115507</xdr:rowOff>
    </xdr:from>
    <xdr:to>
      <xdr:col>3</xdr:col>
      <xdr:colOff>534908</xdr:colOff>
      <xdr:row>17</xdr:row>
      <xdr:rowOff>135007</xdr:rowOff>
    </xdr:to>
    <xdr:graphicFrame macro="">
      <xdr:nvGraphicFramePr>
        <xdr:cNvPr id="22" name="Chart 51">
          <a:extLst>
            <a:ext uri="{FF2B5EF4-FFF2-40B4-BE49-F238E27FC236}">
              <a16:creationId xmlns:a16="http://schemas.microsoft.com/office/drawing/2014/main" id="{67367525-9FA4-41C1-83F0-24EF29174F4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302927</xdr:colOff>
      <xdr:row>10</xdr:row>
      <xdr:rowOff>166795</xdr:rowOff>
    </xdr:from>
    <xdr:to>
      <xdr:col>3</xdr:col>
      <xdr:colOff>1274927</xdr:colOff>
      <xdr:row>15</xdr:row>
      <xdr:rowOff>186295</xdr:rowOff>
    </xdr:to>
    <xdr:graphicFrame macro="">
      <xdr:nvGraphicFramePr>
        <xdr:cNvPr id="23" name="Chart 52">
          <a:extLst>
            <a:ext uri="{FF2B5EF4-FFF2-40B4-BE49-F238E27FC236}">
              <a16:creationId xmlns:a16="http://schemas.microsoft.com/office/drawing/2014/main" id="{8C672DCD-019A-4CFA-BB59-9E1F8B74E60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4</xdr:col>
      <xdr:colOff>959827</xdr:colOff>
      <xdr:row>19</xdr:row>
      <xdr:rowOff>117231</xdr:rowOff>
    </xdr:from>
    <xdr:to>
      <xdr:col>7</xdr:col>
      <xdr:colOff>233375</xdr:colOff>
      <xdr:row>30</xdr:row>
      <xdr:rowOff>9199</xdr:rowOff>
    </xdr:to>
    <xdr:pic>
      <xdr:nvPicPr>
        <xdr:cNvPr id="24" name="Picture 1">
          <a:extLst>
            <a:ext uri="{FF2B5EF4-FFF2-40B4-BE49-F238E27FC236}">
              <a16:creationId xmlns:a16="http://schemas.microsoft.com/office/drawing/2014/main" id="{162B40E1-8C41-4FB6-A7AB-E2DC653FDC18}"/>
            </a:ext>
          </a:extLst>
        </xdr:cNvPr>
        <xdr:cNvPicPr>
          <a:picLocks noChangeAspect="1"/>
        </xdr:cNvPicPr>
      </xdr:nvPicPr>
      <xdr:blipFill>
        <a:blip xmlns:r="http://schemas.openxmlformats.org/officeDocument/2006/relationships" r:embed="rId8"/>
        <a:stretch>
          <a:fillRect/>
        </a:stretch>
      </xdr:blipFill>
      <xdr:spPr>
        <a:xfrm>
          <a:off x="4769827" y="3793881"/>
          <a:ext cx="2281332" cy="1987468"/>
        </a:xfrm>
        <a:prstGeom prst="rect">
          <a:avLst/>
        </a:prstGeom>
      </xdr:spPr>
    </xdr:pic>
    <xdr:clientData/>
  </xdr:twoCellAnchor>
  <xdr:twoCellAnchor>
    <xdr:from>
      <xdr:col>1</xdr:col>
      <xdr:colOff>283164</xdr:colOff>
      <xdr:row>34</xdr:row>
      <xdr:rowOff>93526</xdr:rowOff>
    </xdr:from>
    <xdr:to>
      <xdr:col>5</xdr:col>
      <xdr:colOff>246344</xdr:colOff>
      <xdr:row>50</xdr:row>
      <xdr:rowOff>118415</xdr:rowOff>
    </xdr:to>
    <xdr:grpSp>
      <xdr:nvGrpSpPr>
        <xdr:cNvPr id="25" name="Graphic 36">
          <a:extLst>
            <a:ext uri="{FF2B5EF4-FFF2-40B4-BE49-F238E27FC236}">
              <a16:creationId xmlns:a16="http://schemas.microsoft.com/office/drawing/2014/main" id="{3F87F546-23F0-4428-9AF5-3FC2F93591C2}"/>
            </a:ext>
          </a:extLst>
        </xdr:cNvPr>
        <xdr:cNvGrpSpPr>
          <a:grpSpLocks noChangeAspect="1"/>
        </xdr:cNvGrpSpPr>
      </xdr:nvGrpSpPr>
      <xdr:grpSpPr>
        <a:xfrm>
          <a:off x="896997" y="6634026"/>
          <a:ext cx="5032597" cy="3072889"/>
          <a:chOff x="3715410" y="7739161"/>
          <a:chExt cx="2634441" cy="1628226"/>
        </a:xfrm>
        <a:solidFill>
          <a:schemeClr val="tx2"/>
        </a:solidFill>
      </xdr:grpSpPr>
      <xdr:sp macro="" textlink="">
        <xdr:nvSpPr>
          <xdr:cNvPr id="26" name="Freeform: Shape 518">
            <a:extLst>
              <a:ext uri="{FF2B5EF4-FFF2-40B4-BE49-F238E27FC236}">
                <a16:creationId xmlns:a16="http://schemas.microsoft.com/office/drawing/2014/main" id="{05FA5CC9-7300-4FDA-8F1B-21F8ABDA9BE4}"/>
              </a:ext>
            </a:extLst>
          </xdr:cNvPr>
          <xdr:cNvSpPr/>
        </xdr:nvSpPr>
        <xdr:spPr>
          <a:xfrm>
            <a:off x="4731111" y="8516210"/>
            <a:ext cx="1152560" cy="759420"/>
          </a:xfrm>
          <a:custGeom>
            <a:avLst/>
            <a:gdLst>
              <a:gd name="connsiteX0" fmla="*/ 1153366 w 1152559"/>
              <a:gd name="connsiteY0" fmla="*/ 142727 h 759420"/>
              <a:gd name="connsiteX1" fmla="*/ 1149556 w 1152559"/>
              <a:gd name="connsiteY1" fmla="*/ 155498 h 759420"/>
              <a:gd name="connsiteX2" fmla="*/ 1131682 w 1152559"/>
              <a:gd name="connsiteY2" fmla="*/ 167170 h 759420"/>
              <a:gd name="connsiteX3" fmla="*/ 1124356 w 1152559"/>
              <a:gd name="connsiteY3" fmla="*/ 173177 h 759420"/>
              <a:gd name="connsiteX4" fmla="*/ 1121914 w 1152559"/>
              <a:gd name="connsiteY4" fmla="*/ 184629 h 759420"/>
              <a:gd name="connsiteX5" fmla="*/ 1123868 w 1152559"/>
              <a:gd name="connsiteY5" fmla="*/ 207363 h 759420"/>
              <a:gd name="connsiteX6" fmla="*/ 1101891 w 1152559"/>
              <a:gd name="connsiteY6" fmla="*/ 217936 h 759420"/>
              <a:gd name="connsiteX7" fmla="*/ 1093491 w 1152559"/>
              <a:gd name="connsiteY7" fmla="*/ 227338 h 759420"/>
              <a:gd name="connsiteX8" fmla="*/ 1089682 w 1152559"/>
              <a:gd name="connsiteY8" fmla="*/ 249314 h 759420"/>
              <a:gd name="connsiteX9" fmla="*/ 1082356 w 1152559"/>
              <a:gd name="connsiteY9" fmla="*/ 258667 h 759420"/>
              <a:gd name="connsiteX10" fmla="*/ 1094712 w 1152559"/>
              <a:gd name="connsiteY10" fmla="*/ 290704 h 759420"/>
              <a:gd name="connsiteX11" fmla="*/ 1088974 w 1152559"/>
              <a:gd name="connsiteY11" fmla="*/ 301058 h 759420"/>
              <a:gd name="connsiteX12" fmla="*/ 1071685 w 1152559"/>
              <a:gd name="connsiteY12" fmla="*/ 313145 h 759420"/>
              <a:gd name="connsiteX13" fmla="*/ 1050905 w 1152559"/>
              <a:gd name="connsiteY13" fmla="*/ 313853 h 759420"/>
              <a:gd name="connsiteX14" fmla="*/ 1057254 w 1152559"/>
              <a:gd name="connsiteY14" fmla="*/ 329139 h 759420"/>
              <a:gd name="connsiteX15" fmla="*/ 1045802 w 1152559"/>
              <a:gd name="connsiteY15" fmla="*/ 344669 h 759420"/>
              <a:gd name="connsiteX16" fmla="*/ 1028709 w 1152559"/>
              <a:gd name="connsiteY16" fmla="*/ 350334 h 759420"/>
              <a:gd name="connsiteX17" fmla="*/ 1014228 w 1152559"/>
              <a:gd name="connsiteY17" fmla="*/ 345451 h 759420"/>
              <a:gd name="connsiteX18" fmla="*/ 1008246 w 1152559"/>
              <a:gd name="connsiteY18" fmla="*/ 372629 h 759420"/>
              <a:gd name="connsiteX19" fmla="*/ 1005975 w 1152559"/>
              <a:gd name="connsiteY19" fmla="*/ 388501 h 759420"/>
              <a:gd name="connsiteX20" fmla="*/ 989395 w 1152559"/>
              <a:gd name="connsiteY20" fmla="*/ 418169 h 759420"/>
              <a:gd name="connsiteX21" fmla="*/ 1008246 w 1152559"/>
              <a:gd name="connsiteY21" fmla="*/ 443027 h 759420"/>
              <a:gd name="connsiteX22" fmla="*/ 1003142 w 1152559"/>
              <a:gd name="connsiteY22" fmla="*/ 457093 h 759420"/>
              <a:gd name="connsiteX23" fmla="*/ 981703 w 1152559"/>
              <a:gd name="connsiteY23" fmla="*/ 462587 h 759420"/>
              <a:gd name="connsiteX24" fmla="*/ 967711 w 1152559"/>
              <a:gd name="connsiteY24" fmla="*/ 492036 h 759420"/>
              <a:gd name="connsiteX25" fmla="*/ 960385 w 1152559"/>
              <a:gd name="connsiteY25" fmla="*/ 513720 h 759420"/>
              <a:gd name="connsiteX26" fmla="*/ 934721 w 1152559"/>
              <a:gd name="connsiteY26" fmla="*/ 534329 h 759420"/>
              <a:gd name="connsiteX27" fmla="*/ 909179 w 1152559"/>
              <a:gd name="connsiteY27" fmla="*/ 563143 h 759420"/>
              <a:gd name="connsiteX28" fmla="*/ 893869 w 1152559"/>
              <a:gd name="connsiteY28" fmla="*/ 551935 h 759420"/>
              <a:gd name="connsiteX29" fmla="*/ 877044 w 1152559"/>
              <a:gd name="connsiteY29" fmla="*/ 552545 h 759420"/>
              <a:gd name="connsiteX30" fmla="*/ 859585 w 1152559"/>
              <a:gd name="connsiteY30" fmla="*/ 544121 h 759420"/>
              <a:gd name="connsiteX31" fmla="*/ 843249 w 1152559"/>
              <a:gd name="connsiteY31" fmla="*/ 551739 h 759420"/>
              <a:gd name="connsiteX32" fmla="*/ 826913 w 1152559"/>
              <a:gd name="connsiteY32" fmla="*/ 540580 h 759420"/>
              <a:gd name="connsiteX33" fmla="*/ 809600 w 1152559"/>
              <a:gd name="connsiteY33" fmla="*/ 545098 h 759420"/>
              <a:gd name="connsiteX34" fmla="*/ 801615 w 1152559"/>
              <a:gd name="connsiteY34" fmla="*/ 550250 h 759420"/>
              <a:gd name="connsiteX35" fmla="*/ 800174 w 1152559"/>
              <a:gd name="connsiteY35" fmla="*/ 551666 h 759420"/>
              <a:gd name="connsiteX36" fmla="*/ 798685 w 1152559"/>
              <a:gd name="connsiteY36" fmla="*/ 553082 h 759420"/>
              <a:gd name="connsiteX37" fmla="*/ 795047 w 1152559"/>
              <a:gd name="connsiteY37" fmla="*/ 556745 h 759420"/>
              <a:gd name="connsiteX38" fmla="*/ 787990 w 1152559"/>
              <a:gd name="connsiteY38" fmla="*/ 578087 h 759420"/>
              <a:gd name="connsiteX39" fmla="*/ 790187 w 1152559"/>
              <a:gd name="connsiteY39" fmla="*/ 587855 h 759420"/>
              <a:gd name="connsiteX40" fmla="*/ 774047 w 1152559"/>
              <a:gd name="connsiteY40" fmla="*/ 604337 h 759420"/>
              <a:gd name="connsiteX41" fmla="*/ 765866 w 1152559"/>
              <a:gd name="connsiteY41" fmla="*/ 617108 h 759420"/>
              <a:gd name="connsiteX42" fmla="*/ 759493 w 1152559"/>
              <a:gd name="connsiteY42" fmla="*/ 617108 h 759420"/>
              <a:gd name="connsiteX43" fmla="*/ 739128 w 1152559"/>
              <a:gd name="connsiteY43" fmla="*/ 623628 h 759420"/>
              <a:gd name="connsiteX44" fmla="*/ 700717 w 1152559"/>
              <a:gd name="connsiteY44" fmla="*/ 599209 h 759420"/>
              <a:gd name="connsiteX45" fmla="*/ 686310 w 1152559"/>
              <a:gd name="connsiteY45" fmla="*/ 608073 h 759420"/>
              <a:gd name="connsiteX46" fmla="*/ 683063 w 1152559"/>
              <a:gd name="connsiteY46" fmla="*/ 615912 h 759420"/>
              <a:gd name="connsiteX47" fmla="*/ 608683 w 1152559"/>
              <a:gd name="connsiteY47" fmla="*/ 619135 h 759420"/>
              <a:gd name="connsiteX48" fmla="*/ 595400 w 1152559"/>
              <a:gd name="connsiteY48" fmla="*/ 628902 h 759420"/>
              <a:gd name="connsiteX49" fmla="*/ 582116 w 1152559"/>
              <a:gd name="connsiteY49" fmla="*/ 623408 h 759420"/>
              <a:gd name="connsiteX50" fmla="*/ 569760 w 1152559"/>
              <a:gd name="connsiteY50" fmla="*/ 616937 h 759420"/>
              <a:gd name="connsiteX51" fmla="*/ 555255 w 1152559"/>
              <a:gd name="connsiteY51" fmla="*/ 619208 h 759420"/>
              <a:gd name="connsiteX52" fmla="*/ 548101 w 1152559"/>
              <a:gd name="connsiteY52" fmla="*/ 613226 h 759420"/>
              <a:gd name="connsiteX53" fmla="*/ 544926 w 1152559"/>
              <a:gd name="connsiteY53" fmla="*/ 606974 h 759420"/>
              <a:gd name="connsiteX54" fmla="*/ 530690 w 1152559"/>
              <a:gd name="connsiteY54" fmla="*/ 606657 h 759420"/>
              <a:gd name="connsiteX55" fmla="*/ 517407 w 1152559"/>
              <a:gd name="connsiteY55" fmla="*/ 619208 h 759420"/>
              <a:gd name="connsiteX56" fmla="*/ 504050 w 1152559"/>
              <a:gd name="connsiteY56" fmla="*/ 613079 h 759420"/>
              <a:gd name="connsiteX57" fmla="*/ 492182 w 1152559"/>
              <a:gd name="connsiteY57" fmla="*/ 605924 h 759420"/>
              <a:gd name="connsiteX58" fmla="*/ 431502 w 1152559"/>
              <a:gd name="connsiteY58" fmla="*/ 624702 h 759420"/>
              <a:gd name="connsiteX59" fmla="*/ 416143 w 1152559"/>
              <a:gd name="connsiteY59" fmla="*/ 620429 h 759420"/>
              <a:gd name="connsiteX60" fmla="*/ 410966 w 1152559"/>
              <a:gd name="connsiteY60" fmla="*/ 613934 h 759420"/>
              <a:gd name="connsiteX61" fmla="*/ 391065 w 1152559"/>
              <a:gd name="connsiteY61" fmla="*/ 606779 h 759420"/>
              <a:gd name="connsiteX62" fmla="*/ 379319 w 1152559"/>
              <a:gd name="connsiteY62" fmla="*/ 600015 h 759420"/>
              <a:gd name="connsiteX63" fmla="*/ 379319 w 1152559"/>
              <a:gd name="connsiteY63" fmla="*/ 600015 h 759420"/>
              <a:gd name="connsiteX64" fmla="*/ 377488 w 1152559"/>
              <a:gd name="connsiteY64" fmla="*/ 599600 h 759420"/>
              <a:gd name="connsiteX65" fmla="*/ 375656 w 1152559"/>
              <a:gd name="connsiteY65" fmla="*/ 599429 h 759420"/>
              <a:gd name="connsiteX66" fmla="*/ 360517 w 1152559"/>
              <a:gd name="connsiteY66" fmla="*/ 604313 h 759420"/>
              <a:gd name="connsiteX67" fmla="*/ 345621 w 1152559"/>
              <a:gd name="connsiteY67" fmla="*/ 608757 h 759420"/>
              <a:gd name="connsiteX68" fmla="*/ 337539 w 1152559"/>
              <a:gd name="connsiteY68" fmla="*/ 606510 h 759420"/>
              <a:gd name="connsiteX69" fmla="*/ 329456 w 1152559"/>
              <a:gd name="connsiteY69" fmla="*/ 606095 h 759420"/>
              <a:gd name="connsiteX70" fmla="*/ 323547 w 1152559"/>
              <a:gd name="connsiteY70" fmla="*/ 612005 h 759420"/>
              <a:gd name="connsiteX71" fmla="*/ 308407 w 1152559"/>
              <a:gd name="connsiteY71" fmla="*/ 620673 h 759420"/>
              <a:gd name="connsiteX72" fmla="*/ 314268 w 1152559"/>
              <a:gd name="connsiteY72" fmla="*/ 636033 h 759420"/>
              <a:gd name="connsiteX73" fmla="*/ 301619 w 1152559"/>
              <a:gd name="connsiteY73" fmla="*/ 645336 h 759420"/>
              <a:gd name="connsiteX74" fmla="*/ 276468 w 1152559"/>
              <a:gd name="connsiteY74" fmla="*/ 670585 h 759420"/>
              <a:gd name="connsiteX75" fmla="*/ 263038 w 1152559"/>
              <a:gd name="connsiteY75" fmla="*/ 680914 h 759420"/>
              <a:gd name="connsiteX76" fmla="*/ 247751 w 1152559"/>
              <a:gd name="connsiteY76" fmla="*/ 679009 h 759420"/>
              <a:gd name="connsiteX77" fmla="*/ 225653 w 1152559"/>
              <a:gd name="connsiteY77" fmla="*/ 696786 h 759420"/>
              <a:gd name="connsiteX78" fmla="*/ 223968 w 1152559"/>
              <a:gd name="connsiteY78" fmla="*/ 710046 h 759420"/>
              <a:gd name="connsiteX79" fmla="*/ 203505 w 1152559"/>
              <a:gd name="connsiteY79" fmla="*/ 711999 h 759420"/>
              <a:gd name="connsiteX80" fmla="*/ 186119 w 1152559"/>
              <a:gd name="connsiteY80" fmla="*/ 711266 h 759420"/>
              <a:gd name="connsiteX81" fmla="*/ 149882 w 1152559"/>
              <a:gd name="connsiteY81" fmla="*/ 682941 h 759420"/>
              <a:gd name="connsiteX82" fmla="*/ 139846 w 1152559"/>
              <a:gd name="connsiteY82" fmla="*/ 718787 h 759420"/>
              <a:gd name="connsiteX83" fmla="*/ 127636 w 1152559"/>
              <a:gd name="connsiteY83" fmla="*/ 727480 h 759420"/>
              <a:gd name="connsiteX84" fmla="*/ 112985 w 1152559"/>
              <a:gd name="connsiteY84" fmla="*/ 727700 h 759420"/>
              <a:gd name="connsiteX85" fmla="*/ 109322 w 1152559"/>
              <a:gd name="connsiteY85" fmla="*/ 737883 h 759420"/>
              <a:gd name="connsiteX86" fmla="*/ 90886 w 1152559"/>
              <a:gd name="connsiteY86" fmla="*/ 749286 h 759420"/>
              <a:gd name="connsiteX87" fmla="*/ 73500 w 1152559"/>
              <a:gd name="connsiteY87" fmla="*/ 743865 h 759420"/>
              <a:gd name="connsiteX88" fmla="*/ 58458 w 1152559"/>
              <a:gd name="connsiteY88" fmla="*/ 753413 h 759420"/>
              <a:gd name="connsiteX89" fmla="*/ 34797 w 1152559"/>
              <a:gd name="connsiteY89" fmla="*/ 758004 h 759420"/>
              <a:gd name="connsiteX90" fmla="*/ 33063 w 1152559"/>
              <a:gd name="connsiteY90" fmla="*/ 760006 h 759420"/>
              <a:gd name="connsiteX91" fmla="*/ 41170 w 1152559"/>
              <a:gd name="connsiteY91" fmla="*/ 737541 h 759420"/>
              <a:gd name="connsiteX92" fmla="*/ 40755 w 1152559"/>
              <a:gd name="connsiteY92" fmla="*/ 712439 h 759420"/>
              <a:gd name="connsiteX93" fmla="*/ 50058 w 1152559"/>
              <a:gd name="connsiteY93" fmla="*/ 699863 h 759420"/>
              <a:gd name="connsiteX94" fmla="*/ 41560 w 1152559"/>
              <a:gd name="connsiteY94" fmla="*/ 686799 h 759420"/>
              <a:gd name="connsiteX95" fmla="*/ 26909 w 1152559"/>
              <a:gd name="connsiteY95" fmla="*/ 692879 h 759420"/>
              <a:gd name="connsiteX96" fmla="*/ 13235 w 1152559"/>
              <a:gd name="connsiteY96" fmla="*/ 693001 h 759420"/>
              <a:gd name="connsiteX97" fmla="*/ 2881 w 1152559"/>
              <a:gd name="connsiteY97" fmla="*/ 670097 h 759420"/>
              <a:gd name="connsiteX98" fmla="*/ 13992 w 1152559"/>
              <a:gd name="connsiteY98" fmla="*/ 658742 h 759420"/>
              <a:gd name="connsiteX99" fmla="*/ 21317 w 1152559"/>
              <a:gd name="connsiteY99" fmla="*/ 643505 h 759420"/>
              <a:gd name="connsiteX100" fmla="*/ 21317 w 1152559"/>
              <a:gd name="connsiteY100" fmla="*/ 643505 h 759420"/>
              <a:gd name="connsiteX101" fmla="*/ 37263 w 1152559"/>
              <a:gd name="connsiteY101" fmla="*/ 632883 h 759420"/>
              <a:gd name="connsiteX102" fmla="*/ 41365 w 1152559"/>
              <a:gd name="connsiteY102" fmla="*/ 611663 h 759420"/>
              <a:gd name="connsiteX103" fmla="*/ 50864 w 1152559"/>
              <a:gd name="connsiteY103" fmla="*/ 595400 h 759420"/>
              <a:gd name="connsiteX104" fmla="*/ 39045 w 1152559"/>
              <a:gd name="connsiteY104" fmla="*/ 587830 h 759420"/>
              <a:gd name="connsiteX105" fmla="*/ 52329 w 1152559"/>
              <a:gd name="connsiteY105" fmla="*/ 566732 h 759420"/>
              <a:gd name="connsiteX106" fmla="*/ 62267 w 1152559"/>
              <a:gd name="connsiteY106" fmla="*/ 557112 h 759420"/>
              <a:gd name="connsiteX107" fmla="*/ 75478 w 1152559"/>
              <a:gd name="connsiteY107" fmla="*/ 534842 h 759420"/>
              <a:gd name="connsiteX108" fmla="*/ 65857 w 1152559"/>
              <a:gd name="connsiteY108" fmla="*/ 509422 h 759420"/>
              <a:gd name="connsiteX109" fmla="*/ 65857 w 1152559"/>
              <a:gd name="connsiteY109" fmla="*/ 496138 h 759420"/>
              <a:gd name="connsiteX110" fmla="*/ 68079 w 1152559"/>
              <a:gd name="connsiteY110" fmla="*/ 460951 h 759420"/>
              <a:gd name="connsiteX111" fmla="*/ 76797 w 1152559"/>
              <a:gd name="connsiteY111" fmla="*/ 436190 h 759420"/>
              <a:gd name="connsiteX112" fmla="*/ 65466 w 1152559"/>
              <a:gd name="connsiteY112" fmla="*/ 412089 h 759420"/>
              <a:gd name="connsiteX113" fmla="*/ 66272 w 1152559"/>
              <a:gd name="connsiteY113" fmla="*/ 388183 h 759420"/>
              <a:gd name="connsiteX114" fmla="*/ 50766 w 1152559"/>
              <a:gd name="connsiteY114" fmla="*/ 366524 h 759420"/>
              <a:gd name="connsiteX115" fmla="*/ 52207 w 1152559"/>
              <a:gd name="connsiteY115" fmla="*/ 353973 h 759420"/>
              <a:gd name="connsiteX116" fmla="*/ 59972 w 1152559"/>
              <a:gd name="connsiteY116" fmla="*/ 342984 h 759420"/>
              <a:gd name="connsiteX117" fmla="*/ 71742 w 1152559"/>
              <a:gd name="connsiteY117" fmla="*/ 342227 h 759420"/>
              <a:gd name="connsiteX118" fmla="*/ 83951 w 1152559"/>
              <a:gd name="connsiteY118" fmla="*/ 338467 h 759420"/>
              <a:gd name="connsiteX119" fmla="*/ 103486 w 1152559"/>
              <a:gd name="connsiteY119" fmla="*/ 324792 h 759420"/>
              <a:gd name="connsiteX120" fmla="*/ 106294 w 1152559"/>
              <a:gd name="connsiteY120" fmla="*/ 295612 h 759420"/>
              <a:gd name="connsiteX121" fmla="*/ 88298 w 1152559"/>
              <a:gd name="connsiteY121" fmla="*/ 251903 h 759420"/>
              <a:gd name="connsiteX122" fmla="*/ 76333 w 1152559"/>
              <a:gd name="connsiteY122" fmla="*/ 229926 h 759420"/>
              <a:gd name="connsiteX123" fmla="*/ 76333 w 1152559"/>
              <a:gd name="connsiteY123" fmla="*/ 219743 h 759420"/>
              <a:gd name="connsiteX124" fmla="*/ 79214 w 1152559"/>
              <a:gd name="connsiteY124" fmla="*/ 208853 h 759420"/>
              <a:gd name="connsiteX125" fmla="*/ 93401 w 1152559"/>
              <a:gd name="connsiteY125" fmla="*/ 167927 h 759420"/>
              <a:gd name="connsiteX126" fmla="*/ 87321 w 1152559"/>
              <a:gd name="connsiteY126" fmla="*/ 137550 h 759420"/>
              <a:gd name="connsiteX127" fmla="*/ 94476 w 1152559"/>
              <a:gd name="connsiteY127" fmla="*/ 121751 h 759420"/>
              <a:gd name="connsiteX128" fmla="*/ 85856 w 1152559"/>
              <a:gd name="connsiteY128" fmla="*/ 107759 h 759420"/>
              <a:gd name="connsiteX129" fmla="*/ 120213 w 1152559"/>
              <a:gd name="connsiteY129" fmla="*/ 108150 h 759420"/>
              <a:gd name="connsiteX130" fmla="*/ 136525 w 1152559"/>
              <a:gd name="connsiteY130" fmla="*/ 113425 h 759420"/>
              <a:gd name="connsiteX131" fmla="*/ 155376 w 1152559"/>
              <a:gd name="connsiteY131" fmla="*/ 94573 h 759420"/>
              <a:gd name="connsiteX132" fmla="*/ 160259 w 1152559"/>
              <a:gd name="connsiteY132" fmla="*/ 93230 h 759420"/>
              <a:gd name="connsiteX133" fmla="*/ 164093 w 1152559"/>
              <a:gd name="connsiteY133" fmla="*/ 89690 h 759420"/>
              <a:gd name="connsiteX134" fmla="*/ 175277 w 1152559"/>
              <a:gd name="connsiteY134" fmla="*/ 82950 h 759420"/>
              <a:gd name="connsiteX135" fmla="*/ 201942 w 1152559"/>
              <a:gd name="connsiteY135" fmla="*/ 60705 h 759420"/>
              <a:gd name="connsiteX136" fmla="*/ 223675 w 1152559"/>
              <a:gd name="connsiteY136" fmla="*/ 65369 h 759420"/>
              <a:gd name="connsiteX137" fmla="*/ 235322 w 1152559"/>
              <a:gd name="connsiteY137" fmla="*/ 71718 h 759420"/>
              <a:gd name="connsiteX138" fmla="*/ 240206 w 1152559"/>
              <a:gd name="connsiteY138" fmla="*/ 82120 h 759420"/>
              <a:gd name="connsiteX139" fmla="*/ 224578 w 1152559"/>
              <a:gd name="connsiteY139" fmla="*/ 112961 h 759420"/>
              <a:gd name="connsiteX140" fmla="*/ 240353 w 1152559"/>
              <a:gd name="connsiteY140" fmla="*/ 121043 h 759420"/>
              <a:gd name="connsiteX141" fmla="*/ 258129 w 1152559"/>
              <a:gd name="connsiteY141" fmla="*/ 110885 h 759420"/>
              <a:gd name="connsiteX142" fmla="*/ 283183 w 1152559"/>
              <a:gd name="connsiteY142" fmla="*/ 102436 h 759420"/>
              <a:gd name="connsiteX143" fmla="*/ 299446 w 1152559"/>
              <a:gd name="connsiteY143" fmla="*/ 78604 h 759420"/>
              <a:gd name="connsiteX144" fmla="*/ 312485 w 1152559"/>
              <a:gd name="connsiteY144" fmla="*/ 68494 h 759420"/>
              <a:gd name="connsiteX145" fmla="*/ 321154 w 1152559"/>
              <a:gd name="connsiteY145" fmla="*/ 71205 h 759420"/>
              <a:gd name="connsiteX146" fmla="*/ 341397 w 1152559"/>
              <a:gd name="connsiteY146" fmla="*/ 70692 h 759420"/>
              <a:gd name="connsiteX147" fmla="*/ 354046 w 1152559"/>
              <a:gd name="connsiteY147" fmla="*/ 105757 h 759420"/>
              <a:gd name="connsiteX148" fmla="*/ 384081 w 1152559"/>
              <a:gd name="connsiteY148" fmla="*/ 141457 h 759420"/>
              <a:gd name="connsiteX149" fmla="*/ 402761 w 1152559"/>
              <a:gd name="connsiteY149" fmla="*/ 155669 h 759420"/>
              <a:gd name="connsiteX150" fmla="*/ 413530 w 1152559"/>
              <a:gd name="connsiteY150" fmla="*/ 161676 h 759420"/>
              <a:gd name="connsiteX151" fmla="*/ 420855 w 1152559"/>
              <a:gd name="connsiteY151" fmla="*/ 159551 h 759420"/>
              <a:gd name="connsiteX152" fmla="*/ 433846 w 1152559"/>
              <a:gd name="connsiteY152" fmla="*/ 166731 h 759420"/>
              <a:gd name="connsiteX153" fmla="*/ 443101 w 1152559"/>
              <a:gd name="connsiteY153" fmla="*/ 152275 h 759420"/>
              <a:gd name="connsiteX154" fmla="*/ 476334 w 1152559"/>
              <a:gd name="connsiteY154" fmla="*/ 151249 h 759420"/>
              <a:gd name="connsiteX155" fmla="*/ 492084 w 1152559"/>
              <a:gd name="connsiteY155" fmla="*/ 142336 h 759420"/>
              <a:gd name="connsiteX156" fmla="*/ 504636 w 1152559"/>
              <a:gd name="connsiteY156" fmla="*/ 131641 h 759420"/>
              <a:gd name="connsiteX157" fmla="*/ 531057 w 1152559"/>
              <a:gd name="connsiteY157" fmla="*/ 125487 h 759420"/>
              <a:gd name="connsiteX158" fmla="*/ 533865 w 1152559"/>
              <a:gd name="connsiteY158" fmla="*/ 126562 h 759420"/>
              <a:gd name="connsiteX159" fmla="*/ 533865 w 1152559"/>
              <a:gd name="connsiteY159" fmla="*/ 126830 h 759420"/>
              <a:gd name="connsiteX160" fmla="*/ 537088 w 1152559"/>
              <a:gd name="connsiteY160" fmla="*/ 134205 h 759420"/>
              <a:gd name="connsiteX161" fmla="*/ 548296 w 1152559"/>
              <a:gd name="connsiteY161" fmla="*/ 151908 h 759420"/>
              <a:gd name="connsiteX162" fmla="*/ 543803 w 1152559"/>
              <a:gd name="connsiteY162" fmla="*/ 157281 h 759420"/>
              <a:gd name="connsiteX163" fmla="*/ 540482 w 1152559"/>
              <a:gd name="connsiteY163" fmla="*/ 168635 h 759420"/>
              <a:gd name="connsiteX164" fmla="*/ 555817 w 1152559"/>
              <a:gd name="connsiteY164" fmla="*/ 173372 h 759420"/>
              <a:gd name="connsiteX165" fmla="*/ 556159 w 1152559"/>
              <a:gd name="connsiteY165" fmla="*/ 187706 h 759420"/>
              <a:gd name="connsiteX166" fmla="*/ 541508 w 1152559"/>
              <a:gd name="connsiteY166" fmla="*/ 196741 h 759420"/>
              <a:gd name="connsiteX167" fmla="*/ 540018 w 1152559"/>
              <a:gd name="connsiteY167" fmla="*/ 204067 h 759420"/>
              <a:gd name="connsiteX168" fmla="*/ 533035 w 1152559"/>
              <a:gd name="connsiteY168" fmla="*/ 207436 h 759420"/>
              <a:gd name="connsiteX169" fmla="*/ 538651 w 1152559"/>
              <a:gd name="connsiteY169" fmla="*/ 221648 h 759420"/>
              <a:gd name="connsiteX170" fmla="*/ 538846 w 1152559"/>
              <a:gd name="connsiteY170" fmla="*/ 228632 h 759420"/>
              <a:gd name="connsiteX171" fmla="*/ 528346 w 1152559"/>
              <a:gd name="connsiteY171" fmla="*/ 226922 h 759420"/>
              <a:gd name="connsiteX172" fmla="*/ 514110 w 1152559"/>
              <a:gd name="connsiteY172" fmla="*/ 231000 h 759420"/>
              <a:gd name="connsiteX173" fmla="*/ 502316 w 1152559"/>
              <a:gd name="connsiteY173" fmla="*/ 231977 h 759420"/>
              <a:gd name="connsiteX174" fmla="*/ 497896 w 1152559"/>
              <a:gd name="connsiteY174" fmla="*/ 244040 h 759420"/>
              <a:gd name="connsiteX175" fmla="*/ 498116 w 1152559"/>
              <a:gd name="connsiteY175" fmla="*/ 244479 h 759420"/>
              <a:gd name="connsiteX176" fmla="*/ 507102 w 1152559"/>
              <a:gd name="connsiteY176" fmla="*/ 255297 h 759420"/>
              <a:gd name="connsiteX177" fmla="*/ 515526 w 1152559"/>
              <a:gd name="connsiteY177" fmla="*/ 238839 h 759420"/>
              <a:gd name="connsiteX178" fmla="*/ 522559 w 1152559"/>
              <a:gd name="connsiteY178" fmla="*/ 247605 h 759420"/>
              <a:gd name="connsiteX179" fmla="*/ 528297 w 1152559"/>
              <a:gd name="connsiteY179" fmla="*/ 258471 h 759420"/>
              <a:gd name="connsiteX180" fmla="*/ 540922 w 1152559"/>
              <a:gd name="connsiteY180" fmla="*/ 258471 h 759420"/>
              <a:gd name="connsiteX181" fmla="*/ 557844 w 1152559"/>
              <a:gd name="connsiteY181" fmla="*/ 273538 h 759420"/>
              <a:gd name="connsiteX182" fmla="*/ 569321 w 1152559"/>
              <a:gd name="connsiteY182" fmla="*/ 261939 h 759420"/>
              <a:gd name="connsiteX183" fmla="*/ 575743 w 1152559"/>
              <a:gd name="connsiteY183" fmla="*/ 258471 h 759420"/>
              <a:gd name="connsiteX184" fmla="*/ 583386 w 1152559"/>
              <a:gd name="connsiteY184" fmla="*/ 248704 h 759420"/>
              <a:gd name="connsiteX185" fmla="*/ 601700 w 1152559"/>
              <a:gd name="connsiteY185" fmla="*/ 256591 h 759420"/>
              <a:gd name="connsiteX186" fmla="*/ 611687 w 1152559"/>
              <a:gd name="connsiteY186" fmla="*/ 267604 h 759420"/>
              <a:gd name="connsiteX187" fmla="*/ 619232 w 1152559"/>
              <a:gd name="connsiteY187" fmla="*/ 268971 h 759420"/>
              <a:gd name="connsiteX188" fmla="*/ 628780 w 1152559"/>
              <a:gd name="connsiteY188" fmla="*/ 264625 h 759420"/>
              <a:gd name="connsiteX189" fmla="*/ 638181 w 1152559"/>
              <a:gd name="connsiteY189" fmla="*/ 255883 h 759420"/>
              <a:gd name="connsiteX190" fmla="*/ 661257 w 1152559"/>
              <a:gd name="connsiteY190" fmla="*/ 246848 h 759420"/>
              <a:gd name="connsiteX191" fmla="*/ 669828 w 1152559"/>
              <a:gd name="connsiteY191" fmla="*/ 238937 h 759420"/>
              <a:gd name="connsiteX192" fmla="*/ 669315 w 1152559"/>
              <a:gd name="connsiteY192" fmla="*/ 237935 h 759420"/>
              <a:gd name="connsiteX193" fmla="*/ 667142 w 1152559"/>
              <a:gd name="connsiteY193" fmla="*/ 230414 h 759420"/>
              <a:gd name="connsiteX194" fmla="*/ 664700 w 1152559"/>
              <a:gd name="connsiteY194" fmla="*/ 216569 h 759420"/>
              <a:gd name="connsiteX195" fmla="*/ 670560 w 1152559"/>
              <a:gd name="connsiteY195" fmla="*/ 212833 h 759420"/>
              <a:gd name="connsiteX196" fmla="*/ 680010 w 1152559"/>
              <a:gd name="connsiteY196" fmla="*/ 200477 h 759420"/>
              <a:gd name="connsiteX197" fmla="*/ 684552 w 1152559"/>
              <a:gd name="connsiteY197" fmla="*/ 195056 h 759420"/>
              <a:gd name="connsiteX198" fmla="*/ 706163 w 1152559"/>
              <a:gd name="connsiteY198" fmla="*/ 199940 h 759420"/>
              <a:gd name="connsiteX199" fmla="*/ 721669 w 1152559"/>
              <a:gd name="connsiteY199" fmla="*/ 184459 h 759420"/>
              <a:gd name="connsiteX200" fmla="*/ 729165 w 1152559"/>
              <a:gd name="connsiteY200" fmla="*/ 185679 h 759420"/>
              <a:gd name="connsiteX201" fmla="*/ 742327 w 1152559"/>
              <a:gd name="connsiteY201" fmla="*/ 184410 h 759420"/>
              <a:gd name="connsiteX202" fmla="*/ 757735 w 1152559"/>
              <a:gd name="connsiteY202" fmla="*/ 192932 h 759420"/>
              <a:gd name="connsiteX203" fmla="*/ 764157 w 1152559"/>
              <a:gd name="connsiteY203" fmla="*/ 187877 h 759420"/>
              <a:gd name="connsiteX204" fmla="*/ 777685 w 1152559"/>
              <a:gd name="connsiteY204" fmla="*/ 184068 h 759420"/>
              <a:gd name="connsiteX205" fmla="*/ 781274 w 1152559"/>
              <a:gd name="connsiteY205" fmla="*/ 178061 h 759420"/>
              <a:gd name="connsiteX206" fmla="*/ 788307 w 1152559"/>
              <a:gd name="connsiteY206" fmla="*/ 165558 h 759420"/>
              <a:gd name="connsiteX207" fmla="*/ 780322 w 1152559"/>
              <a:gd name="connsiteY207" fmla="*/ 143582 h 759420"/>
              <a:gd name="connsiteX208" fmla="*/ 780176 w 1152559"/>
              <a:gd name="connsiteY208" fmla="*/ 130444 h 759420"/>
              <a:gd name="connsiteX209" fmla="*/ 778295 w 1152559"/>
              <a:gd name="connsiteY209" fmla="*/ 123119 h 759420"/>
              <a:gd name="connsiteX210" fmla="*/ 795144 w 1152559"/>
              <a:gd name="connsiteY210" fmla="*/ 104658 h 759420"/>
              <a:gd name="connsiteX211" fmla="*/ 800199 w 1152559"/>
              <a:gd name="connsiteY211" fmla="*/ 109249 h 759420"/>
              <a:gd name="connsiteX212" fmla="*/ 813849 w 1152559"/>
              <a:gd name="connsiteY212" fmla="*/ 114401 h 759420"/>
              <a:gd name="connsiteX213" fmla="*/ 819685 w 1152559"/>
              <a:gd name="connsiteY213" fmla="*/ 109860 h 759420"/>
              <a:gd name="connsiteX214" fmla="*/ 832407 w 1152559"/>
              <a:gd name="connsiteY214" fmla="*/ 97943 h 759420"/>
              <a:gd name="connsiteX215" fmla="*/ 832407 w 1152559"/>
              <a:gd name="connsiteY215" fmla="*/ 91839 h 759420"/>
              <a:gd name="connsiteX216" fmla="*/ 834556 w 1152559"/>
              <a:gd name="connsiteY216" fmla="*/ 85246 h 759420"/>
              <a:gd name="connsiteX217" fmla="*/ 835948 w 1152559"/>
              <a:gd name="connsiteY217" fmla="*/ 66028 h 759420"/>
              <a:gd name="connsiteX218" fmla="*/ 837511 w 1152559"/>
              <a:gd name="connsiteY218" fmla="*/ 59826 h 759420"/>
              <a:gd name="connsiteX219" fmla="*/ 834556 w 1152559"/>
              <a:gd name="connsiteY219" fmla="*/ 53037 h 759420"/>
              <a:gd name="connsiteX220" fmla="*/ 840636 w 1152559"/>
              <a:gd name="connsiteY220" fmla="*/ 45345 h 759420"/>
              <a:gd name="connsiteX221" fmla="*/ 847962 w 1152559"/>
              <a:gd name="connsiteY221" fmla="*/ 39680 h 759420"/>
              <a:gd name="connsiteX222" fmla="*/ 854018 w 1152559"/>
              <a:gd name="connsiteY222" fmla="*/ 35138 h 759420"/>
              <a:gd name="connsiteX223" fmla="*/ 867130 w 1152559"/>
              <a:gd name="connsiteY223" fmla="*/ 28033 h 759420"/>
              <a:gd name="connsiteX224" fmla="*/ 872747 w 1152559"/>
              <a:gd name="connsiteY224" fmla="*/ 14627 h 759420"/>
              <a:gd name="connsiteX225" fmla="*/ 883515 w 1152559"/>
              <a:gd name="connsiteY225" fmla="*/ 952 h 759420"/>
              <a:gd name="connsiteX226" fmla="*/ 884834 w 1152559"/>
              <a:gd name="connsiteY226" fmla="*/ 0 h 759420"/>
              <a:gd name="connsiteX227" fmla="*/ 897043 w 1152559"/>
              <a:gd name="connsiteY227" fmla="*/ 13650 h 759420"/>
              <a:gd name="connsiteX228" fmla="*/ 909253 w 1152559"/>
              <a:gd name="connsiteY228" fmla="*/ 27056 h 759420"/>
              <a:gd name="connsiteX229" fmla="*/ 917311 w 1152559"/>
              <a:gd name="connsiteY229" fmla="*/ 24443 h 759420"/>
              <a:gd name="connsiteX230" fmla="*/ 941607 w 1152559"/>
              <a:gd name="connsiteY230" fmla="*/ 37971 h 759420"/>
              <a:gd name="connsiteX231" fmla="*/ 970568 w 1152559"/>
              <a:gd name="connsiteY231" fmla="*/ 42464 h 759420"/>
              <a:gd name="connsiteX232" fmla="*/ 978040 w 1152559"/>
              <a:gd name="connsiteY232" fmla="*/ 48056 h 759420"/>
              <a:gd name="connsiteX233" fmla="*/ 1006512 w 1152559"/>
              <a:gd name="connsiteY233" fmla="*/ 60607 h 759420"/>
              <a:gd name="connsiteX234" fmla="*/ 1004314 w 1152559"/>
              <a:gd name="connsiteY234" fmla="*/ 75869 h 759420"/>
              <a:gd name="connsiteX235" fmla="*/ 1005218 w 1152559"/>
              <a:gd name="connsiteY235" fmla="*/ 83341 h 759420"/>
              <a:gd name="connsiteX236" fmla="*/ 984413 w 1152559"/>
              <a:gd name="connsiteY236" fmla="*/ 95184 h 759420"/>
              <a:gd name="connsiteX237" fmla="*/ 982582 w 1152559"/>
              <a:gd name="connsiteY237" fmla="*/ 107271 h 759420"/>
              <a:gd name="connsiteX238" fmla="*/ 982215 w 1152559"/>
              <a:gd name="connsiteY238" fmla="*/ 120579 h 759420"/>
              <a:gd name="connsiteX239" fmla="*/ 1000603 w 1152559"/>
              <a:gd name="connsiteY239" fmla="*/ 133912 h 759420"/>
              <a:gd name="connsiteX240" fmla="*/ 1012104 w 1152559"/>
              <a:gd name="connsiteY240" fmla="*/ 141067 h 759420"/>
              <a:gd name="connsiteX241" fmla="*/ 1018673 w 1152559"/>
              <a:gd name="connsiteY241" fmla="*/ 142019 h 759420"/>
              <a:gd name="connsiteX242" fmla="*/ 1025998 w 1152559"/>
              <a:gd name="connsiteY242" fmla="*/ 146903 h 759420"/>
              <a:gd name="connsiteX243" fmla="*/ 1053469 w 1152559"/>
              <a:gd name="connsiteY243" fmla="*/ 148270 h 759420"/>
              <a:gd name="connsiteX244" fmla="*/ 1064091 w 1152559"/>
              <a:gd name="connsiteY244" fmla="*/ 158477 h 759420"/>
              <a:gd name="connsiteX245" fmla="*/ 1079182 w 1152559"/>
              <a:gd name="connsiteY245" fmla="*/ 164704 h 759420"/>
              <a:gd name="connsiteX246" fmla="*/ 1091880 w 1152559"/>
              <a:gd name="connsiteY246" fmla="*/ 160211 h 759420"/>
              <a:gd name="connsiteX247" fmla="*/ 1104455 w 1152559"/>
              <a:gd name="connsiteY247" fmla="*/ 158526 h 759420"/>
              <a:gd name="connsiteX248" fmla="*/ 1117006 w 1152559"/>
              <a:gd name="connsiteY248" fmla="*/ 137282 h 759420"/>
              <a:gd name="connsiteX249" fmla="*/ 1130485 w 1152559"/>
              <a:gd name="connsiteY249" fmla="*/ 133301 h 759420"/>
              <a:gd name="connsiteX250" fmla="*/ 1148116 w 1152559"/>
              <a:gd name="connsiteY250" fmla="*/ 118650 h 759420"/>
              <a:gd name="connsiteX251" fmla="*/ 1148604 w 1152559"/>
              <a:gd name="connsiteY251" fmla="*/ 120506 h 759420"/>
              <a:gd name="connsiteX252" fmla="*/ 1153366 w 1152559"/>
              <a:gd name="connsiteY252" fmla="*/ 142727 h 7594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Lst>
            <a:rect l="l" t="t" r="r" b="b"/>
            <a:pathLst>
              <a:path w="1152559" h="759420">
                <a:moveTo>
                  <a:pt x="1153366" y="142727"/>
                </a:moveTo>
                <a:cubicBezTo>
                  <a:pt x="1152560" y="146781"/>
                  <a:pt x="1151925" y="152201"/>
                  <a:pt x="1149556" y="155498"/>
                </a:cubicBezTo>
                <a:cubicBezTo>
                  <a:pt x="1146284" y="160040"/>
                  <a:pt x="1137494" y="168147"/>
                  <a:pt x="1131682" y="167170"/>
                </a:cubicBezTo>
                <a:cubicBezTo>
                  <a:pt x="1128361" y="166608"/>
                  <a:pt x="1126530" y="171004"/>
                  <a:pt x="1124356" y="173177"/>
                </a:cubicBezTo>
                <a:cubicBezTo>
                  <a:pt x="1121548" y="176034"/>
                  <a:pt x="1121353" y="180942"/>
                  <a:pt x="1121914" y="184629"/>
                </a:cubicBezTo>
                <a:cubicBezTo>
                  <a:pt x="1123160" y="192614"/>
                  <a:pt x="1129875" y="199281"/>
                  <a:pt x="1123868" y="207363"/>
                </a:cubicBezTo>
                <a:cubicBezTo>
                  <a:pt x="1118984" y="213981"/>
                  <a:pt x="1108387" y="213077"/>
                  <a:pt x="1101891" y="217936"/>
                </a:cubicBezTo>
                <a:cubicBezTo>
                  <a:pt x="1098619" y="220378"/>
                  <a:pt x="1096470" y="224456"/>
                  <a:pt x="1093491" y="227338"/>
                </a:cubicBezTo>
                <a:cubicBezTo>
                  <a:pt x="1083846" y="236592"/>
                  <a:pt x="1091806" y="242819"/>
                  <a:pt x="1089682" y="249314"/>
                </a:cubicBezTo>
                <a:cubicBezTo>
                  <a:pt x="1088314" y="253441"/>
                  <a:pt x="1084993" y="255590"/>
                  <a:pt x="1082356" y="258667"/>
                </a:cubicBezTo>
                <a:cubicBezTo>
                  <a:pt x="1070880" y="272268"/>
                  <a:pt x="1095933" y="281523"/>
                  <a:pt x="1094712" y="290704"/>
                </a:cubicBezTo>
                <a:cubicBezTo>
                  <a:pt x="1094273" y="294171"/>
                  <a:pt x="1090756" y="298030"/>
                  <a:pt x="1088974" y="301058"/>
                </a:cubicBezTo>
                <a:cubicBezTo>
                  <a:pt x="1085164" y="307577"/>
                  <a:pt x="1080720" y="316099"/>
                  <a:pt x="1071685" y="313145"/>
                </a:cubicBezTo>
                <a:cubicBezTo>
                  <a:pt x="1063798" y="310556"/>
                  <a:pt x="1055130" y="301180"/>
                  <a:pt x="1050905" y="313853"/>
                </a:cubicBezTo>
                <a:cubicBezTo>
                  <a:pt x="1048683" y="320568"/>
                  <a:pt x="1056473" y="323376"/>
                  <a:pt x="1057254" y="329139"/>
                </a:cubicBezTo>
                <a:cubicBezTo>
                  <a:pt x="1058011" y="334487"/>
                  <a:pt x="1051589" y="332680"/>
                  <a:pt x="1045802" y="344669"/>
                </a:cubicBezTo>
                <a:cubicBezTo>
                  <a:pt x="1042896" y="350725"/>
                  <a:pt x="1034935" y="352752"/>
                  <a:pt x="1028709" y="350334"/>
                </a:cubicBezTo>
                <a:cubicBezTo>
                  <a:pt x="1023385" y="348210"/>
                  <a:pt x="1020748" y="342203"/>
                  <a:pt x="1014228" y="345451"/>
                </a:cubicBezTo>
                <a:cubicBezTo>
                  <a:pt x="1002629" y="351116"/>
                  <a:pt x="1007635" y="360102"/>
                  <a:pt x="1008246" y="372629"/>
                </a:cubicBezTo>
                <a:cubicBezTo>
                  <a:pt x="1008514" y="378513"/>
                  <a:pt x="1010688" y="383739"/>
                  <a:pt x="1005975" y="388501"/>
                </a:cubicBezTo>
                <a:cubicBezTo>
                  <a:pt x="998649" y="395973"/>
                  <a:pt x="986562" y="398659"/>
                  <a:pt x="989395" y="418169"/>
                </a:cubicBezTo>
                <a:cubicBezTo>
                  <a:pt x="991250" y="430916"/>
                  <a:pt x="1008929" y="429866"/>
                  <a:pt x="1008246" y="443027"/>
                </a:cubicBezTo>
                <a:cubicBezTo>
                  <a:pt x="1007953" y="448546"/>
                  <a:pt x="1003191" y="451647"/>
                  <a:pt x="1003142" y="457093"/>
                </a:cubicBezTo>
                <a:cubicBezTo>
                  <a:pt x="1002947" y="475456"/>
                  <a:pt x="989492" y="462318"/>
                  <a:pt x="981703" y="462587"/>
                </a:cubicBezTo>
                <a:cubicBezTo>
                  <a:pt x="966099" y="463173"/>
                  <a:pt x="969078" y="485833"/>
                  <a:pt x="967711" y="492036"/>
                </a:cubicBezTo>
                <a:cubicBezTo>
                  <a:pt x="966514" y="497554"/>
                  <a:pt x="961142" y="497310"/>
                  <a:pt x="960385" y="513720"/>
                </a:cubicBezTo>
                <a:cubicBezTo>
                  <a:pt x="959799" y="525660"/>
                  <a:pt x="948444" y="534158"/>
                  <a:pt x="934721" y="534329"/>
                </a:cubicBezTo>
                <a:cubicBezTo>
                  <a:pt x="922243" y="534475"/>
                  <a:pt x="932279" y="557356"/>
                  <a:pt x="909179" y="563143"/>
                </a:cubicBezTo>
                <a:cubicBezTo>
                  <a:pt x="899046" y="565585"/>
                  <a:pt x="900682" y="554157"/>
                  <a:pt x="893869" y="551935"/>
                </a:cubicBezTo>
                <a:cubicBezTo>
                  <a:pt x="888643" y="550225"/>
                  <a:pt x="882246" y="552277"/>
                  <a:pt x="877044" y="552545"/>
                </a:cubicBezTo>
                <a:cubicBezTo>
                  <a:pt x="864005" y="553180"/>
                  <a:pt x="865030" y="544292"/>
                  <a:pt x="859585" y="544121"/>
                </a:cubicBezTo>
                <a:cubicBezTo>
                  <a:pt x="852919" y="543901"/>
                  <a:pt x="850330" y="555500"/>
                  <a:pt x="843249" y="551739"/>
                </a:cubicBezTo>
                <a:cubicBezTo>
                  <a:pt x="836168" y="547979"/>
                  <a:pt x="835533" y="540629"/>
                  <a:pt x="826913" y="540580"/>
                </a:cubicBezTo>
                <a:cubicBezTo>
                  <a:pt x="821394" y="540580"/>
                  <a:pt x="814704" y="543437"/>
                  <a:pt x="809600" y="545098"/>
                </a:cubicBezTo>
                <a:cubicBezTo>
                  <a:pt x="806604" y="546233"/>
                  <a:pt x="803884" y="547989"/>
                  <a:pt x="801615" y="550250"/>
                </a:cubicBezTo>
                <a:lnTo>
                  <a:pt x="800174" y="551666"/>
                </a:lnTo>
                <a:lnTo>
                  <a:pt x="798685" y="553082"/>
                </a:lnTo>
                <a:cubicBezTo>
                  <a:pt x="797415" y="554377"/>
                  <a:pt x="796243" y="555646"/>
                  <a:pt x="795047" y="556745"/>
                </a:cubicBezTo>
                <a:cubicBezTo>
                  <a:pt x="789357" y="562264"/>
                  <a:pt x="785523" y="570102"/>
                  <a:pt x="787990" y="578087"/>
                </a:cubicBezTo>
                <a:cubicBezTo>
                  <a:pt x="788942" y="581188"/>
                  <a:pt x="790993" y="584412"/>
                  <a:pt x="790187" y="587855"/>
                </a:cubicBezTo>
                <a:cubicBezTo>
                  <a:pt x="788624" y="594399"/>
                  <a:pt x="777978" y="591981"/>
                  <a:pt x="774047" y="604337"/>
                </a:cubicBezTo>
                <a:cubicBezTo>
                  <a:pt x="772557" y="608952"/>
                  <a:pt x="771458" y="615789"/>
                  <a:pt x="765866" y="617108"/>
                </a:cubicBezTo>
                <a:cubicBezTo>
                  <a:pt x="763791" y="617597"/>
                  <a:pt x="761593" y="616742"/>
                  <a:pt x="759493" y="617108"/>
                </a:cubicBezTo>
                <a:cubicBezTo>
                  <a:pt x="752631" y="618231"/>
                  <a:pt x="748969" y="628438"/>
                  <a:pt x="739128" y="623628"/>
                </a:cubicBezTo>
                <a:cubicBezTo>
                  <a:pt x="732901" y="620600"/>
                  <a:pt x="715466" y="603116"/>
                  <a:pt x="700717" y="599209"/>
                </a:cubicBezTo>
                <a:cubicBezTo>
                  <a:pt x="693025" y="597182"/>
                  <a:pt x="686335" y="599209"/>
                  <a:pt x="686310" y="608073"/>
                </a:cubicBezTo>
                <a:cubicBezTo>
                  <a:pt x="686310" y="611980"/>
                  <a:pt x="686994" y="613592"/>
                  <a:pt x="683063" y="615912"/>
                </a:cubicBezTo>
                <a:cubicBezTo>
                  <a:pt x="661086" y="628829"/>
                  <a:pt x="635837" y="595888"/>
                  <a:pt x="608683" y="619135"/>
                </a:cubicBezTo>
                <a:cubicBezTo>
                  <a:pt x="604728" y="622529"/>
                  <a:pt x="600845" y="628561"/>
                  <a:pt x="595400" y="628902"/>
                </a:cubicBezTo>
                <a:cubicBezTo>
                  <a:pt x="590360" y="629234"/>
                  <a:pt x="585449" y="627203"/>
                  <a:pt x="582116" y="623408"/>
                </a:cubicBezTo>
                <a:cubicBezTo>
                  <a:pt x="578136" y="618280"/>
                  <a:pt x="576768" y="616083"/>
                  <a:pt x="569760" y="616937"/>
                </a:cubicBezTo>
                <a:cubicBezTo>
                  <a:pt x="565462" y="617523"/>
                  <a:pt x="559578" y="620771"/>
                  <a:pt x="555255" y="619208"/>
                </a:cubicBezTo>
                <a:cubicBezTo>
                  <a:pt x="552423" y="617821"/>
                  <a:pt x="549969" y="615768"/>
                  <a:pt x="548101" y="613226"/>
                </a:cubicBezTo>
                <a:cubicBezTo>
                  <a:pt x="546831" y="610784"/>
                  <a:pt x="547515" y="608977"/>
                  <a:pt x="544926" y="606974"/>
                </a:cubicBezTo>
                <a:cubicBezTo>
                  <a:pt x="540822" y="603600"/>
                  <a:pt x="534942" y="603468"/>
                  <a:pt x="530690" y="606657"/>
                </a:cubicBezTo>
                <a:cubicBezTo>
                  <a:pt x="525807" y="610369"/>
                  <a:pt x="523951" y="617987"/>
                  <a:pt x="517407" y="619208"/>
                </a:cubicBezTo>
                <a:cubicBezTo>
                  <a:pt x="512091" y="620322"/>
                  <a:pt x="506672" y="617836"/>
                  <a:pt x="504050" y="613079"/>
                </a:cubicBezTo>
                <a:cubicBezTo>
                  <a:pt x="501827" y="609001"/>
                  <a:pt x="503708" y="605924"/>
                  <a:pt x="492182" y="605924"/>
                </a:cubicBezTo>
                <a:cubicBezTo>
                  <a:pt x="459412" y="605924"/>
                  <a:pt x="455554" y="623408"/>
                  <a:pt x="431502" y="624702"/>
                </a:cubicBezTo>
                <a:cubicBezTo>
                  <a:pt x="426618" y="624971"/>
                  <a:pt x="419756" y="624238"/>
                  <a:pt x="416143" y="620429"/>
                </a:cubicBezTo>
                <a:cubicBezTo>
                  <a:pt x="413920" y="617987"/>
                  <a:pt x="414116" y="615545"/>
                  <a:pt x="410966" y="613934"/>
                </a:cubicBezTo>
                <a:cubicBezTo>
                  <a:pt x="407816" y="612322"/>
                  <a:pt x="399367" y="612908"/>
                  <a:pt x="391065" y="606779"/>
                </a:cubicBezTo>
                <a:cubicBezTo>
                  <a:pt x="387578" y="603854"/>
                  <a:pt x="383600" y="601563"/>
                  <a:pt x="379319" y="600015"/>
                </a:cubicBezTo>
                <a:lnTo>
                  <a:pt x="379319" y="600015"/>
                </a:lnTo>
                <a:cubicBezTo>
                  <a:pt x="378721" y="599830"/>
                  <a:pt x="378108" y="599693"/>
                  <a:pt x="377488" y="599600"/>
                </a:cubicBezTo>
                <a:cubicBezTo>
                  <a:pt x="376882" y="599495"/>
                  <a:pt x="376269" y="599436"/>
                  <a:pt x="375656" y="599429"/>
                </a:cubicBezTo>
                <a:cubicBezTo>
                  <a:pt x="371603" y="599429"/>
                  <a:pt x="367061" y="600894"/>
                  <a:pt x="360517" y="604313"/>
                </a:cubicBezTo>
                <a:cubicBezTo>
                  <a:pt x="353973" y="607731"/>
                  <a:pt x="357293" y="608879"/>
                  <a:pt x="345621" y="608757"/>
                </a:cubicBezTo>
                <a:cubicBezTo>
                  <a:pt x="343595" y="608757"/>
                  <a:pt x="337466" y="609123"/>
                  <a:pt x="337539" y="606510"/>
                </a:cubicBezTo>
                <a:cubicBezTo>
                  <a:pt x="334951" y="603922"/>
                  <a:pt x="332484" y="604777"/>
                  <a:pt x="329456" y="606095"/>
                </a:cubicBezTo>
                <a:cubicBezTo>
                  <a:pt x="325940" y="607658"/>
                  <a:pt x="325598" y="609221"/>
                  <a:pt x="323547" y="612005"/>
                </a:cubicBezTo>
                <a:cubicBezTo>
                  <a:pt x="319957" y="616888"/>
                  <a:pt x="312461" y="615765"/>
                  <a:pt x="308407" y="620673"/>
                </a:cubicBezTo>
                <a:cubicBezTo>
                  <a:pt x="302620" y="627633"/>
                  <a:pt x="313779" y="629488"/>
                  <a:pt x="314268" y="636033"/>
                </a:cubicBezTo>
                <a:cubicBezTo>
                  <a:pt x="314756" y="642577"/>
                  <a:pt x="306942" y="645068"/>
                  <a:pt x="301619" y="645336"/>
                </a:cubicBezTo>
                <a:cubicBezTo>
                  <a:pt x="288311" y="645971"/>
                  <a:pt x="281498" y="659572"/>
                  <a:pt x="276468" y="670585"/>
                </a:cubicBezTo>
                <a:cubicBezTo>
                  <a:pt x="273757" y="676494"/>
                  <a:pt x="269142" y="679302"/>
                  <a:pt x="263038" y="680914"/>
                </a:cubicBezTo>
                <a:cubicBezTo>
                  <a:pt x="257299" y="682428"/>
                  <a:pt x="253270" y="679864"/>
                  <a:pt x="247751" y="679009"/>
                </a:cubicBezTo>
                <a:cubicBezTo>
                  <a:pt x="238717" y="677617"/>
                  <a:pt x="221453" y="686091"/>
                  <a:pt x="225653" y="696786"/>
                </a:cubicBezTo>
                <a:cubicBezTo>
                  <a:pt x="227924" y="702598"/>
                  <a:pt x="233540" y="707311"/>
                  <a:pt x="223968" y="710046"/>
                </a:cubicBezTo>
                <a:cubicBezTo>
                  <a:pt x="217316" y="711904"/>
                  <a:pt x="210388" y="712565"/>
                  <a:pt x="203505" y="711999"/>
                </a:cubicBezTo>
                <a:cubicBezTo>
                  <a:pt x="195422" y="711096"/>
                  <a:pt x="200160" y="708776"/>
                  <a:pt x="186119" y="711266"/>
                </a:cubicBezTo>
                <a:cubicBezTo>
                  <a:pt x="154375" y="716956"/>
                  <a:pt x="176766" y="676470"/>
                  <a:pt x="149882" y="682941"/>
                </a:cubicBezTo>
                <a:cubicBezTo>
                  <a:pt x="130542" y="687605"/>
                  <a:pt x="139235" y="714905"/>
                  <a:pt x="139846" y="718787"/>
                </a:cubicBezTo>
                <a:cubicBezTo>
                  <a:pt x="140969" y="726113"/>
                  <a:pt x="133716" y="728848"/>
                  <a:pt x="127636" y="727480"/>
                </a:cubicBezTo>
                <a:cubicBezTo>
                  <a:pt x="122752" y="726357"/>
                  <a:pt x="117869" y="725039"/>
                  <a:pt x="112985" y="727700"/>
                </a:cubicBezTo>
                <a:cubicBezTo>
                  <a:pt x="108101" y="730362"/>
                  <a:pt x="109933" y="733439"/>
                  <a:pt x="109322" y="737883"/>
                </a:cubicBezTo>
                <a:cubicBezTo>
                  <a:pt x="107857" y="748798"/>
                  <a:pt x="101997" y="752803"/>
                  <a:pt x="90886" y="749286"/>
                </a:cubicBezTo>
                <a:cubicBezTo>
                  <a:pt x="84391" y="747235"/>
                  <a:pt x="80630" y="742644"/>
                  <a:pt x="73500" y="743865"/>
                </a:cubicBezTo>
                <a:cubicBezTo>
                  <a:pt x="67337" y="744710"/>
                  <a:pt x="61845" y="748195"/>
                  <a:pt x="58458" y="753413"/>
                </a:cubicBezTo>
                <a:cubicBezTo>
                  <a:pt x="50083" y="764401"/>
                  <a:pt x="42440" y="750971"/>
                  <a:pt x="34797" y="758004"/>
                </a:cubicBezTo>
                <a:cubicBezTo>
                  <a:pt x="34147" y="758604"/>
                  <a:pt x="33566" y="759276"/>
                  <a:pt x="33063" y="760006"/>
                </a:cubicBezTo>
                <a:cubicBezTo>
                  <a:pt x="31647" y="746063"/>
                  <a:pt x="40852" y="746136"/>
                  <a:pt x="41170" y="737541"/>
                </a:cubicBezTo>
                <a:cubicBezTo>
                  <a:pt x="41438" y="729971"/>
                  <a:pt x="31940" y="727480"/>
                  <a:pt x="40755" y="712439"/>
                </a:cubicBezTo>
                <a:cubicBezTo>
                  <a:pt x="42977" y="708629"/>
                  <a:pt x="49374" y="703941"/>
                  <a:pt x="50058" y="699863"/>
                </a:cubicBezTo>
                <a:cubicBezTo>
                  <a:pt x="50669" y="696151"/>
                  <a:pt x="45174" y="688313"/>
                  <a:pt x="41560" y="686799"/>
                </a:cubicBezTo>
                <a:cubicBezTo>
                  <a:pt x="35505" y="684357"/>
                  <a:pt x="31524" y="690755"/>
                  <a:pt x="26909" y="692879"/>
                </a:cubicBezTo>
                <a:cubicBezTo>
                  <a:pt x="22783" y="694784"/>
                  <a:pt x="17606" y="693758"/>
                  <a:pt x="13235" y="693001"/>
                </a:cubicBezTo>
                <a:cubicBezTo>
                  <a:pt x="2735" y="691194"/>
                  <a:pt x="-4200" y="679302"/>
                  <a:pt x="2881" y="670097"/>
                </a:cubicBezTo>
                <a:cubicBezTo>
                  <a:pt x="6276" y="665701"/>
                  <a:pt x="11379" y="663772"/>
                  <a:pt x="13992" y="658742"/>
                </a:cubicBezTo>
                <a:cubicBezTo>
                  <a:pt x="16605" y="653712"/>
                  <a:pt x="17313" y="647192"/>
                  <a:pt x="21317" y="643505"/>
                </a:cubicBezTo>
                <a:lnTo>
                  <a:pt x="21317" y="643505"/>
                </a:lnTo>
                <a:cubicBezTo>
                  <a:pt x="26030" y="639231"/>
                  <a:pt x="33527" y="638474"/>
                  <a:pt x="37263" y="632883"/>
                </a:cubicBezTo>
                <a:cubicBezTo>
                  <a:pt x="41658" y="626461"/>
                  <a:pt x="37898" y="618231"/>
                  <a:pt x="41365" y="611663"/>
                </a:cubicBezTo>
                <a:cubicBezTo>
                  <a:pt x="43807" y="606926"/>
                  <a:pt x="52915" y="601895"/>
                  <a:pt x="50864" y="595400"/>
                </a:cubicBezTo>
                <a:cubicBezTo>
                  <a:pt x="49423" y="590809"/>
                  <a:pt x="40291" y="593373"/>
                  <a:pt x="39045" y="587830"/>
                </a:cubicBezTo>
                <a:cubicBezTo>
                  <a:pt x="37116" y="579308"/>
                  <a:pt x="49887" y="573545"/>
                  <a:pt x="52329" y="566732"/>
                </a:cubicBezTo>
                <a:cubicBezTo>
                  <a:pt x="54893" y="559407"/>
                  <a:pt x="53208" y="555695"/>
                  <a:pt x="62267" y="557112"/>
                </a:cubicBezTo>
                <a:cubicBezTo>
                  <a:pt x="75234" y="559114"/>
                  <a:pt x="75087" y="544145"/>
                  <a:pt x="75478" y="534842"/>
                </a:cubicBezTo>
                <a:cubicBezTo>
                  <a:pt x="75991" y="523072"/>
                  <a:pt x="65125" y="524488"/>
                  <a:pt x="65857" y="509422"/>
                </a:cubicBezTo>
                <a:cubicBezTo>
                  <a:pt x="66077" y="504807"/>
                  <a:pt x="67176" y="500753"/>
                  <a:pt x="65857" y="496138"/>
                </a:cubicBezTo>
                <a:cubicBezTo>
                  <a:pt x="64026" y="489765"/>
                  <a:pt x="53208" y="473038"/>
                  <a:pt x="68079" y="460951"/>
                </a:cubicBezTo>
                <a:cubicBezTo>
                  <a:pt x="75942" y="454553"/>
                  <a:pt x="77407" y="446031"/>
                  <a:pt x="76797" y="436190"/>
                </a:cubicBezTo>
                <a:cubicBezTo>
                  <a:pt x="76186" y="426350"/>
                  <a:pt x="66809" y="421295"/>
                  <a:pt x="65466" y="412089"/>
                </a:cubicBezTo>
                <a:cubicBezTo>
                  <a:pt x="64294" y="404202"/>
                  <a:pt x="67908" y="396363"/>
                  <a:pt x="66272" y="388183"/>
                </a:cubicBezTo>
                <a:cubicBezTo>
                  <a:pt x="63147" y="372897"/>
                  <a:pt x="55210" y="374411"/>
                  <a:pt x="50766" y="366524"/>
                </a:cubicBezTo>
                <a:cubicBezTo>
                  <a:pt x="47861" y="361396"/>
                  <a:pt x="49326" y="358661"/>
                  <a:pt x="52207" y="353973"/>
                </a:cubicBezTo>
                <a:cubicBezTo>
                  <a:pt x="54649" y="350115"/>
                  <a:pt x="56114" y="345060"/>
                  <a:pt x="59972" y="342984"/>
                </a:cubicBezTo>
                <a:cubicBezTo>
                  <a:pt x="63830" y="340909"/>
                  <a:pt x="67713" y="342447"/>
                  <a:pt x="71742" y="342227"/>
                </a:cubicBezTo>
                <a:cubicBezTo>
                  <a:pt x="76381" y="341959"/>
                  <a:pt x="79727" y="339786"/>
                  <a:pt x="83951" y="338467"/>
                </a:cubicBezTo>
                <a:cubicBezTo>
                  <a:pt x="94329" y="335292"/>
                  <a:pt x="100825" y="335024"/>
                  <a:pt x="103486" y="324792"/>
                </a:cubicBezTo>
                <a:cubicBezTo>
                  <a:pt x="106367" y="313365"/>
                  <a:pt x="113254" y="306820"/>
                  <a:pt x="106294" y="295612"/>
                </a:cubicBezTo>
                <a:cubicBezTo>
                  <a:pt x="95111" y="277835"/>
                  <a:pt x="102143" y="264869"/>
                  <a:pt x="88298" y="251903"/>
                </a:cubicBezTo>
                <a:cubicBezTo>
                  <a:pt x="81802" y="245823"/>
                  <a:pt x="75063" y="239376"/>
                  <a:pt x="76333" y="229926"/>
                </a:cubicBezTo>
                <a:cubicBezTo>
                  <a:pt x="76613" y="226537"/>
                  <a:pt x="76613" y="223133"/>
                  <a:pt x="76333" y="219743"/>
                </a:cubicBezTo>
                <a:cubicBezTo>
                  <a:pt x="75888" y="215880"/>
                  <a:pt x="76919" y="211990"/>
                  <a:pt x="79214" y="208853"/>
                </a:cubicBezTo>
                <a:cubicBezTo>
                  <a:pt x="90031" y="195178"/>
                  <a:pt x="96429" y="188317"/>
                  <a:pt x="93401" y="167927"/>
                </a:cubicBezTo>
                <a:cubicBezTo>
                  <a:pt x="91716" y="156524"/>
                  <a:pt x="83634" y="149442"/>
                  <a:pt x="87321" y="137550"/>
                </a:cubicBezTo>
                <a:cubicBezTo>
                  <a:pt x="89006" y="132007"/>
                  <a:pt x="95721" y="130225"/>
                  <a:pt x="94476" y="121751"/>
                </a:cubicBezTo>
                <a:cubicBezTo>
                  <a:pt x="93645" y="116306"/>
                  <a:pt x="89323" y="111984"/>
                  <a:pt x="85856" y="107759"/>
                </a:cubicBezTo>
                <a:cubicBezTo>
                  <a:pt x="98065" y="100678"/>
                  <a:pt x="112936" y="98358"/>
                  <a:pt x="120213" y="108150"/>
                </a:cubicBezTo>
                <a:cubicBezTo>
                  <a:pt x="124186" y="112895"/>
                  <a:pt x="130525" y="114943"/>
                  <a:pt x="136525" y="113425"/>
                </a:cubicBezTo>
                <a:cubicBezTo>
                  <a:pt x="147196" y="110226"/>
                  <a:pt x="143215" y="97699"/>
                  <a:pt x="155376" y="94573"/>
                </a:cubicBezTo>
                <a:cubicBezTo>
                  <a:pt x="157058" y="94356"/>
                  <a:pt x="158702" y="93904"/>
                  <a:pt x="160259" y="93230"/>
                </a:cubicBezTo>
                <a:cubicBezTo>
                  <a:pt x="161773" y="92327"/>
                  <a:pt x="162701" y="90789"/>
                  <a:pt x="164093" y="89690"/>
                </a:cubicBezTo>
                <a:cubicBezTo>
                  <a:pt x="168098" y="86735"/>
                  <a:pt x="169758" y="82950"/>
                  <a:pt x="175277" y="82950"/>
                </a:cubicBezTo>
                <a:cubicBezTo>
                  <a:pt x="204018" y="82950"/>
                  <a:pt x="186680" y="70741"/>
                  <a:pt x="201942" y="60705"/>
                </a:cubicBezTo>
                <a:cubicBezTo>
                  <a:pt x="210635" y="55040"/>
                  <a:pt x="215519" y="61413"/>
                  <a:pt x="223675" y="65369"/>
                </a:cubicBezTo>
                <a:cubicBezTo>
                  <a:pt x="229340" y="68128"/>
                  <a:pt x="228168" y="65369"/>
                  <a:pt x="235322" y="71718"/>
                </a:cubicBezTo>
                <a:cubicBezTo>
                  <a:pt x="238145" y="74487"/>
                  <a:pt x="239879" y="78179"/>
                  <a:pt x="240206" y="82120"/>
                </a:cubicBezTo>
                <a:cubicBezTo>
                  <a:pt x="240206" y="90325"/>
                  <a:pt x="222820" y="94549"/>
                  <a:pt x="224578" y="112961"/>
                </a:cubicBezTo>
                <a:cubicBezTo>
                  <a:pt x="225213" y="119676"/>
                  <a:pt x="234346" y="124633"/>
                  <a:pt x="240353" y="121043"/>
                </a:cubicBezTo>
                <a:cubicBezTo>
                  <a:pt x="246360" y="117454"/>
                  <a:pt x="252562" y="114621"/>
                  <a:pt x="258129" y="110885"/>
                </a:cubicBezTo>
                <a:cubicBezTo>
                  <a:pt x="276810" y="98505"/>
                  <a:pt x="278665" y="102070"/>
                  <a:pt x="283183" y="102436"/>
                </a:cubicBezTo>
                <a:cubicBezTo>
                  <a:pt x="300276" y="103804"/>
                  <a:pt x="296857" y="86076"/>
                  <a:pt x="299446" y="78604"/>
                </a:cubicBezTo>
                <a:cubicBezTo>
                  <a:pt x="301448" y="72768"/>
                  <a:pt x="305819" y="67444"/>
                  <a:pt x="312485" y="68494"/>
                </a:cubicBezTo>
                <a:cubicBezTo>
                  <a:pt x="315464" y="68958"/>
                  <a:pt x="318126" y="70936"/>
                  <a:pt x="321154" y="71205"/>
                </a:cubicBezTo>
                <a:cubicBezTo>
                  <a:pt x="330042" y="72182"/>
                  <a:pt x="335219" y="64954"/>
                  <a:pt x="341397" y="70692"/>
                </a:cubicBezTo>
                <a:cubicBezTo>
                  <a:pt x="348869" y="77602"/>
                  <a:pt x="346281" y="90569"/>
                  <a:pt x="354046" y="105757"/>
                </a:cubicBezTo>
                <a:cubicBezTo>
                  <a:pt x="364937" y="127246"/>
                  <a:pt x="363349" y="127734"/>
                  <a:pt x="384081" y="141457"/>
                </a:cubicBezTo>
                <a:cubicBezTo>
                  <a:pt x="392774" y="147171"/>
                  <a:pt x="393067" y="143484"/>
                  <a:pt x="402761" y="155669"/>
                </a:cubicBezTo>
                <a:cubicBezTo>
                  <a:pt x="405315" y="159131"/>
                  <a:pt x="409242" y="161322"/>
                  <a:pt x="413530" y="161676"/>
                </a:cubicBezTo>
                <a:cubicBezTo>
                  <a:pt x="416411" y="161896"/>
                  <a:pt x="418267" y="160382"/>
                  <a:pt x="420855" y="159551"/>
                </a:cubicBezTo>
                <a:cubicBezTo>
                  <a:pt x="429792" y="156768"/>
                  <a:pt x="427131" y="164435"/>
                  <a:pt x="433846" y="166731"/>
                </a:cubicBezTo>
                <a:cubicBezTo>
                  <a:pt x="441807" y="169441"/>
                  <a:pt x="442612" y="157207"/>
                  <a:pt x="443101" y="152275"/>
                </a:cubicBezTo>
                <a:cubicBezTo>
                  <a:pt x="445909" y="124291"/>
                  <a:pt x="468081" y="147245"/>
                  <a:pt x="476334" y="151249"/>
                </a:cubicBezTo>
                <a:cubicBezTo>
                  <a:pt x="493916" y="159820"/>
                  <a:pt x="491254" y="145950"/>
                  <a:pt x="492084" y="142336"/>
                </a:cubicBezTo>
                <a:cubicBezTo>
                  <a:pt x="493354" y="136915"/>
                  <a:pt x="498653" y="131079"/>
                  <a:pt x="504636" y="131641"/>
                </a:cubicBezTo>
                <a:cubicBezTo>
                  <a:pt x="518652" y="132911"/>
                  <a:pt x="516332" y="119432"/>
                  <a:pt x="531057" y="125487"/>
                </a:cubicBezTo>
                <a:lnTo>
                  <a:pt x="533865" y="126562"/>
                </a:lnTo>
                <a:cubicBezTo>
                  <a:pt x="533850" y="126650"/>
                  <a:pt x="533850" y="126742"/>
                  <a:pt x="533865" y="126830"/>
                </a:cubicBezTo>
                <a:cubicBezTo>
                  <a:pt x="533296" y="129719"/>
                  <a:pt x="534580" y="132659"/>
                  <a:pt x="537088" y="134205"/>
                </a:cubicBezTo>
                <a:cubicBezTo>
                  <a:pt x="542509" y="138454"/>
                  <a:pt x="551397" y="136915"/>
                  <a:pt x="548296" y="151908"/>
                </a:cubicBezTo>
                <a:cubicBezTo>
                  <a:pt x="547539" y="155547"/>
                  <a:pt x="546782" y="156182"/>
                  <a:pt x="543803" y="157281"/>
                </a:cubicBezTo>
                <a:cubicBezTo>
                  <a:pt x="539334" y="158941"/>
                  <a:pt x="534280" y="165558"/>
                  <a:pt x="540482" y="168635"/>
                </a:cubicBezTo>
                <a:cubicBezTo>
                  <a:pt x="545732" y="171223"/>
                  <a:pt x="551568" y="168074"/>
                  <a:pt x="555817" y="173372"/>
                </a:cubicBezTo>
                <a:cubicBezTo>
                  <a:pt x="559138" y="177524"/>
                  <a:pt x="559846" y="183970"/>
                  <a:pt x="556159" y="187706"/>
                </a:cubicBezTo>
                <a:cubicBezTo>
                  <a:pt x="551739" y="192199"/>
                  <a:pt x="544707" y="190490"/>
                  <a:pt x="541508" y="196741"/>
                </a:cubicBezTo>
                <a:cubicBezTo>
                  <a:pt x="540311" y="199183"/>
                  <a:pt x="540971" y="201771"/>
                  <a:pt x="540018" y="204067"/>
                </a:cubicBezTo>
                <a:cubicBezTo>
                  <a:pt x="538577" y="207558"/>
                  <a:pt x="535989" y="205800"/>
                  <a:pt x="533035" y="207436"/>
                </a:cubicBezTo>
                <a:cubicBezTo>
                  <a:pt x="525416" y="211661"/>
                  <a:pt x="535476" y="218596"/>
                  <a:pt x="538651" y="221648"/>
                </a:cubicBezTo>
                <a:cubicBezTo>
                  <a:pt x="540946" y="223895"/>
                  <a:pt x="542094" y="227338"/>
                  <a:pt x="538846" y="228632"/>
                </a:cubicBezTo>
                <a:cubicBezTo>
                  <a:pt x="535598" y="229926"/>
                  <a:pt x="531276" y="227313"/>
                  <a:pt x="528346" y="226922"/>
                </a:cubicBezTo>
                <a:cubicBezTo>
                  <a:pt x="522364" y="226092"/>
                  <a:pt x="519677" y="230756"/>
                  <a:pt x="514110" y="231000"/>
                </a:cubicBezTo>
                <a:cubicBezTo>
                  <a:pt x="509470" y="231196"/>
                  <a:pt x="507004" y="229780"/>
                  <a:pt x="502316" y="231977"/>
                </a:cubicBezTo>
                <a:cubicBezTo>
                  <a:pt x="497764" y="234087"/>
                  <a:pt x="495786" y="239488"/>
                  <a:pt x="497896" y="244040"/>
                </a:cubicBezTo>
                <a:cubicBezTo>
                  <a:pt x="497967" y="244189"/>
                  <a:pt x="498040" y="244335"/>
                  <a:pt x="498116" y="244479"/>
                </a:cubicBezTo>
                <a:cubicBezTo>
                  <a:pt x="500191" y="249363"/>
                  <a:pt x="506003" y="249803"/>
                  <a:pt x="507102" y="255297"/>
                </a:cubicBezTo>
                <a:cubicBezTo>
                  <a:pt x="511253" y="248240"/>
                  <a:pt x="510813" y="240646"/>
                  <a:pt x="515526" y="238839"/>
                </a:cubicBezTo>
                <a:cubicBezTo>
                  <a:pt x="520239" y="237032"/>
                  <a:pt x="522022" y="244284"/>
                  <a:pt x="522559" y="247605"/>
                </a:cubicBezTo>
                <a:cubicBezTo>
                  <a:pt x="523267" y="252220"/>
                  <a:pt x="522559" y="256811"/>
                  <a:pt x="528297" y="258471"/>
                </a:cubicBezTo>
                <a:cubicBezTo>
                  <a:pt x="532449" y="259692"/>
                  <a:pt x="536795" y="257959"/>
                  <a:pt x="540922" y="258471"/>
                </a:cubicBezTo>
                <a:cubicBezTo>
                  <a:pt x="549419" y="259375"/>
                  <a:pt x="544829" y="273465"/>
                  <a:pt x="557844" y="273538"/>
                </a:cubicBezTo>
                <a:cubicBezTo>
                  <a:pt x="573740" y="273538"/>
                  <a:pt x="566659" y="265968"/>
                  <a:pt x="569321" y="261939"/>
                </a:cubicBezTo>
                <a:cubicBezTo>
                  <a:pt x="570786" y="259717"/>
                  <a:pt x="573545" y="259497"/>
                  <a:pt x="575743" y="258471"/>
                </a:cubicBezTo>
                <a:cubicBezTo>
                  <a:pt x="580260" y="256420"/>
                  <a:pt x="579454" y="251146"/>
                  <a:pt x="583386" y="248704"/>
                </a:cubicBezTo>
                <a:cubicBezTo>
                  <a:pt x="590174" y="244821"/>
                  <a:pt x="599209" y="250071"/>
                  <a:pt x="601700" y="256591"/>
                </a:cubicBezTo>
                <a:cubicBezTo>
                  <a:pt x="604191" y="263111"/>
                  <a:pt x="604899" y="266114"/>
                  <a:pt x="611687" y="267604"/>
                </a:cubicBezTo>
                <a:cubicBezTo>
                  <a:pt x="614151" y="268310"/>
                  <a:pt x="616678" y="268766"/>
                  <a:pt x="619232" y="268971"/>
                </a:cubicBezTo>
                <a:cubicBezTo>
                  <a:pt x="622163" y="268971"/>
                  <a:pt x="628243" y="267580"/>
                  <a:pt x="628780" y="264625"/>
                </a:cubicBezTo>
                <a:cubicBezTo>
                  <a:pt x="629442" y="259849"/>
                  <a:pt x="633371" y="256196"/>
                  <a:pt x="638181" y="255883"/>
                </a:cubicBezTo>
                <a:cubicBezTo>
                  <a:pt x="642796" y="255419"/>
                  <a:pt x="651514" y="257592"/>
                  <a:pt x="661257" y="246848"/>
                </a:cubicBezTo>
                <a:cubicBezTo>
                  <a:pt x="663796" y="243886"/>
                  <a:pt x="666673" y="241232"/>
                  <a:pt x="669828" y="238937"/>
                </a:cubicBezTo>
                <a:cubicBezTo>
                  <a:pt x="669610" y="238629"/>
                  <a:pt x="669437" y="238292"/>
                  <a:pt x="669315" y="237935"/>
                </a:cubicBezTo>
                <a:cubicBezTo>
                  <a:pt x="668814" y="235369"/>
                  <a:pt x="668087" y="232851"/>
                  <a:pt x="667142" y="230414"/>
                </a:cubicBezTo>
                <a:cubicBezTo>
                  <a:pt x="665970" y="228241"/>
                  <a:pt x="661452" y="223626"/>
                  <a:pt x="664700" y="216569"/>
                </a:cubicBezTo>
                <a:cubicBezTo>
                  <a:pt x="665750" y="214298"/>
                  <a:pt x="668680" y="214127"/>
                  <a:pt x="670560" y="212833"/>
                </a:cubicBezTo>
                <a:cubicBezTo>
                  <a:pt x="674980" y="209512"/>
                  <a:pt x="678985" y="205825"/>
                  <a:pt x="680010" y="200477"/>
                </a:cubicBezTo>
                <a:cubicBezTo>
                  <a:pt x="680474" y="198035"/>
                  <a:pt x="681475" y="194739"/>
                  <a:pt x="684552" y="195056"/>
                </a:cubicBezTo>
                <a:cubicBezTo>
                  <a:pt x="690877" y="195740"/>
                  <a:pt x="693831" y="205849"/>
                  <a:pt x="706163" y="199940"/>
                </a:cubicBezTo>
                <a:cubicBezTo>
                  <a:pt x="718494" y="194031"/>
                  <a:pt x="714099" y="185655"/>
                  <a:pt x="721669" y="184459"/>
                </a:cubicBezTo>
                <a:cubicBezTo>
                  <a:pt x="724355" y="184043"/>
                  <a:pt x="726552" y="185826"/>
                  <a:pt x="729165" y="185679"/>
                </a:cubicBezTo>
                <a:cubicBezTo>
                  <a:pt x="733512" y="185460"/>
                  <a:pt x="737931" y="181479"/>
                  <a:pt x="742327" y="184410"/>
                </a:cubicBezTo>
                <a:cubicBezTo>
                  <a:pt x="746722" y="187340"/>
                  <a:pt x="751044" y="194177"/>
                  <a:pt x="757735" y="192932"/>
                </a:cubicBezTo>
                <a:cubicBezTo>
                  <a:pt x="761080" y="192321"/>
                  <a:pt x="761642" y="189586"/>
                  <a:pt x="764157" y="187877"/>
                </a:cubicBezTo>
                <a:cubicBezTo>
                  <a:pt x="769553" y="184239"/>
                  <a:pt x="774217" y="186217"/>
                  <a:pt x="777685" y="184068"/>
                </a:cubicBezTo>
                <a:cubicBezTo>
                  <a:pt x="782080" y="181333"/>
                  <a:pt x="780835" y="179868"/>
                  <a:pt x="781274" y="178061"/>
                </a:cubicBezTo>
                <a:cubicBezTo>
                  <a:pt x="782324" y="173788"/>
                  <a:pt x="789699" y="174569"/>
                  <a:pt x="788307" y="165558"/>
                </a:cubicBezTo>
                <a:cubicBezTo>
                  <a:pt x="785670" y="148661"/>
                  <a:pt x="780762" y="149149"/>
                  <a:pt x="780322" y="143582"/>
                </a:cubicBezTo>
                <a:cubicBezTo>
                  <a:pt x="779931" y="138698"/>
                  <a:pt x="786036" y="137331"/>
                  <a:pt x="780176" y="130444"/>
                </a:cubicBezTo>
                <a:cubicBezTo>
                  <a:pt x="778706" y="128300"/>
                  <a:pt x="778039" y="125705"/>
                  <a:pt x="778295" y="123119"/>
                </a:cubicBezTo>
                <a:cubicBezTo>
                  <a:pt x="777783" y="113351"/>
                  <a:pt x="789430" y="105122"/>
                  <a:pt x="795144" y="104658"/>
                </a:cubicBezTo>
                <a:cubicBezTo>
                  <a:pt x="798636" y="104365"/>
                  <a:pt x="799222" y="106270"/>
                  <a:pt x="800199" y="109249"/>
                </a:cubicBezTo>
                <a:cubicBezTo>
                  <a:pt x="803007" y="118064"/>
                  <a:pt x="805522" y="116208"/>
                  <a:pt x="813849" y="114401"/>
                </a:cubicBezTo>
                <a:cubicBezTo>
                  <a:pt x="816359" y="113803"/>
                  <a:pt x="818488" y="112147"/>
                  <a:pt x="819685" y="109860"/>
                </a:cubicBezTo>
                <a:cubicBezTo>
                  <a:pt x="822688" y="105757"/>
                  <a:pt x="827011" y="106123"/>
                  <a:pt x="832407" y="97943"/>
                </a:cubicBezTo>
                <a:cubicBezTo>
                  <a:pt x="834067" y="95501"/>
                  <a:pt x="833066" y="94378"/>
                  <a:pt x="832407" y="91839"/>
                </a:cubicBezTo>
                <a:cubicBezTo>
                  <a:pt x="831748" y="89299"/>
                  <a:pt x="834165" y="87785"/>
                  <a:pt x="834556" y="85246"/>
                </a:cubicBezTo>
                <a:cubicBezTo>
                  <a:pt x="835093" y="81729"/>
                  <a:pt x="831064" y="71278"/>
                  <a:pt x="835948" y="66028"/>
                </a:cubicBezTo>
                <a:cubicBezTo>
                  <a:pt x="838194" y="63586"/>
                  <a:pt x="839220" y="63122"/>
                  <a:pt x="837511" y="59826"/>
                </a:cubicBezTo>
                <a:cubicBezTo>
                  <a:pt x="836436" y="57799"/>
                  <a:pt x="834458" y="55528"/>
                  <a:pt x="834556" y="53037"/>
                </a:cubicBezTo>
                <a:cubicBezTo>
                  <a:pt x="834678" y="49375"/>
                  <a:pt x="838048" y="47226"/>
                  <a:pt x="840636" y="45345"/>
                </a:cubicBezTo>
                <a:cubicBezTo>
                  <a:pt x="842980" y="43336"/>
                  <a:pt x="845427" y="41446"/>
                  <a:pt x="847962" y="39680"/>
                </a:cubicBezTo>
                <a:cubicBezTo>
                  <a:pt x="850323" y="38686"/>
                  <a:pt x="852401" y="37126"/>
                  <a:pt x="854018" y="35138"/>
                </a:cubicBezTo>
                <a:cubicBezTo>
                  <a:pt x="859243" y="26763"/>
                  <a:pt x="862027" y="30084"/>
                  <a:pt x="867130" y="28033"/>
                </a:cubicBezTo>
                <a:cubicBezTo>
                  <a:pt x="871697" y="26177"/>
                  <a:pt x="869572" y="21000"/>
                  <a:pt x="872747" y="14627"/>
                </a:cubicBezTo>
                <a:cubicBezTo>
                  <a:pt x="875171" y="9260"/>
                  <a:pt x="878866" y="4566"/>
                  <a:pt x="883515" y="952"/>
                </a:cubicBezTo>
                <a:lnTo>
                  <a:pt x="884834" y="0"/>
                </a:lnTo>
                <a:cubicBezTo>
                  <a:pt x="890033" y="3399"/>
                  <a:pt x="894245" y="8107"/>
                  <a:pt x="897043" y="13650"/>
                </a:cubicBezTo>
                <a:cubicBezTo>
                  <a:pt x="899680" y="18680"/>
                  <a:pt x="901634" y="29522"/>
                  <a:pt x="909253" y="27056"/>
                </a:cubicBezTo>
                <a:cubicBezTo>
                  <a:pt x="912256" y="26104"/>
                  <a:pt x="914136" y="24419"/>
                  <a:pt x="917311" y="24443"/>
                </a:cubicBezTo>
                <a:cubicBezTo>
                  <a:pt x="928348" y="24443"/>
                  <a:pt x="931327" y="37947"/>
                  <a:pt x="941607" y="37971"/>
                </a:cubicBezTo>
                <a:cubicBezTo>
                  <a:pt x="951497" y="37971"/>
                  <a:pt x="958236" y="35529"/>
                  <a:pt x="970568" y="42464"/>
                </a:cubicBezTo>
                <a:cubicBezTo>
                  <a:pt x="973303" y="44002"/>
                  <a:pt x="975451" y="46566"/>
                  <a:pt x="978040" y="48056"/>
                </a:cubicBezTo>
                <a:cubicBezTo>
                  <a:pt x="989468" y="54356"/>
                  <a:pt x="1000896" y="41145"/>
                  <a:pt x="1006512" y="60607"/>
                </a:cubicBezTo>
                <a:cubicBezTo>
                  <a:pt x="1009345" y="70374"/>
                  <a:pt x="1003875" y="70130"/>
                  <a:pt x="1004314" y="75869"/>
                </a:cubicBezTo>
                <a:cubicBezTo>
                  <a:pt x="1004910" y="78315"/>
                  <a:pt x="1005213" y="80823"/>
                  <a:pt x="1005218" y="83341"/>
                </a:cubicBezTo>
                <a:cubicBezTo>
                  <a:pt x="1004046" y="92644"/>
                  <a:pt x="990933" y="90447"/>
                  <a:pt x="984413" y="95184"/>
                </a:cubicBezTo>
                <a:cubicBezTo>
                  <a:pt x="979529" y="98798"/>
                  <a:pt x="981068" y="102363"/>
                  <a:pt x="982582" y="107271"/>
                </a:cubicBezTo>
                <a:cubicBezTo>
                  <a:pt x="984096" y="112179"/>
                  <a:pt x="982728" y="115622"/>
                  <a:pt x="982215" y="120579"/>
                </a:cubicBezTo>
                <a:cubicBezTo>
                  <a:pt x="980653" y="135597"/>
                  <a:pt x="993936" y="131470"/>
                  <a:pt x="1000603" y="133912"/>
                </a:cubicBezTo>
                <a:cubicBezTo>
                  <a:pt x="1005315" y="135646"/>
                  <a:pt x="1006805" y="140383"/>
                  <a:pt x="1012104" y="141067"/>
                </a:cubicBezTo>
                <a:cubicBezTo>
                  <a:pt x="1014328" y="141074"/>
                  <a:pt x="1016538" y="141394"/>
                  <a:pt x="1018673" y="142019"/>
                </a:cubicBezTo>
                <a:cubicBezTo>
                  <a:pt x="1021505" y="143191"/>
                  <a:pt x="1023336" y="145560"/>
                  <a:pt x="1025998" y="146903"/>
                </a:cubicBezTo>
                <a:cubicBezTo>
                  <a:pt x="1034642" y="151127"/>
                  <a:pt x="1044459" y="146072"/>
                  <a:pt x="1053469" y="148270"/>
                </a:cubicBezTo>
                <a:cubicBezTo>
                  <a:pt x="1059207" y="149686"/>
                  <a:pt x="1060233" y="155010"/>
                  <a:pt x="1064091" y="158477"/>
                </a:cubicBezTo>
                <a:cubicBezTo>
                  <a:pt x="1068355" y="162069"/>
                  <a:pt x="1073627" y="164245"/>
                  <a:pt x="1079182" y="164704"/>
                </a:cubicBezTo>
                <a:cubicBezTo>
                  <a:pt x="1084310" y="164948"/>
                  <a:pt x="1086947" y="159820"/>
                  <a:pt x="1091880" y="160211"/>
                </a:cubicBezTo>
                <a:cubicBezTo>
                  <a:pt x="1096128" y="160455"/>
                  <a:pt x="1101501" y="161334"/>
                  <a:pt x="1104455" y="158526"/>
                </a:cubicBezTo>
                <a:cubicBezTo>
                  <a:pt x="1114223" y="149320"/>
                  <a:pt x="1103454" y="142922"/>
                  <a:pt x="1117006" y="137282"/>
                </a:cubicBezTo>
                <a:cubicBezTo>
                  <a:pt x="1121231" y="135523"/>
                  <a:pt x="1127238" y="137282"/>
                  <a:pt x="1130485" y="133301"/>
                </a:cubicBezTo>
                <a:cubicBezTo>
                  <a:pt x="1135125" y="127490"/>
                  <a:pt x="1129875" y="118064"/>
                  <a:pt x="1148116" y="118650"/>
                </a:cubicBezTo>
                <a:lnTo>
                  <a:pt x="1148604" y="120506"/>
                </a:lnTo>
                <a:cubicBezTo>
                  <a:pt x="1151095" y="128833"/>
                  <a:pt x="1154562" y="136647"/>
                  <a:pt x="1153366" y="142727"/>
                </a:cubicBezTo>
                <a:close/>
              </a:path>
            </a:pathLst>
          </a:custGeom>
          <a:solidFill>
            <a:schemeClr val="tx2">
              <a:alpha val="21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27" name="Freeform: Shape 519">
            <a:extLst>
              <a:ext uri="{FF2B5EF4-FFF2-40B4-BE49-F238E27FC236}">
                <a16:creationId xmlns:a16="http://schemas.microsoft.com/office/drawing/2014/main" id="{053AFAF5-F6DD-45CE-99C3-4E92C67A4412}"/>
              </a:ext>
            </a:extLst>
          </xdr:cNvPr>
          <xdr:cNvSpPr/>
        </xdr:nvSpPr>
        <xdr:spPr>
          <a:xfrm>
            <a:off x="4802316" y="7739161"/>
            <a:ext cx="1250234" cy="666629"/>
          </a:xfrm>
          <a:custGeom>
            <a:avLst/>
            <a:gdLst>
              <a:gd name="connsiteX0" fmla="*/ 1251431 w 1250234"/>
              <a:gd name="connsiteY0" fmla="*/ 114254 h 666629"/>
              <a:gd name="connsiteX1" fmla="*/ 1250137 w 1250234"/>
              <a:gd name="connsiteY1" fmla="*/ 124974 h 666629"/>
              <a:gd name="connsiteX2" fmla="*/ 1238733 w 1250234"/>
              <a:gd name="connsiteY2" fmla="*/ 145632 h 666629"/>
              <a:gd name="connsiteX3" fmla="*/ 1237634 w 1250234"/>
              <a:gd name="connsiteY3" fmla="*/ 153153 h 666629"/>
              <a:gd name="connsiteX4" fmla="*/ 1229943 w 1250234"/>
              <a:gd name="connsiteY4" fmla="*/ 159233 h 666629"/>
              <a:gd name="connsiteX5" fmla="*/ 1227134 w 1250234"/>
              <a:gd name="connsiteY5" fmla="*/ 163800 h 666629"/>
              <a:gd name="connsiteX6" fmla="*/ 1211116 w 1250234"/>
              <a:gd name="connsiteY6" fmla="*/ 157036 h 666629"/>
              <a:gd name="connsiteX7" fmla="*/ 1203790 w 1250234"/>
              <a:gd name="connsiteY7" fmla="*/ 164874 h 666629"/>
              <a:gd name="connsiteX8" fmla="*/ 1189139 w 1250234"/>
              <a:gd name="connsiteY8" fmla="*/ 180697 h 666629"/>
              <a:gd name="connsiteX9" fmla="*/ 1182473 w 1250234"/>
              <a:gd name="connsiteY9" fmla="*/ 183286 h 666629"/>
              <a:gd name="connsiteX10" fmla="*/ 1175611 w 1250234"/>
              <a:gd name="connsiteY10" fmla="*/ 190611 h 666629"/>
              <a:gd name="connsiteX11" fmla="*/ 1165844 w 1250234"/>
              <a:gd name="connsiteY11" fmla="*/ 193493 h 666629"/>
              <a:gd name="connsiteX12" fmla="*/ 1144746 w 1250234"/>
              <a:gd name="connsiteY12" fmla="*/ 200183 h 666629"/>
              <a:gd name="connsiteX13" fmla="*/ 1136737 w 1250234"/>
              <a:gd name="connsiteY13" fmla="*/ 197741 h 666629"/>
              <a:gd name="connsiteX14" fmla="*/ 1116860 w 1250234"/>
              <a:gd name="connsiteY14" fmla="*/ 217081 h 666629"/>
              <a:gd name="connsiteX15" fmla="*/ 1112806 w 1250234"/>
              <a:gd name="connsiteY15" fmla="*/ 219816 h 666629"/>
              <a:gd name="connsiteX16" fmla="*/ 1086630 w 1250234"/>
              <a:gd name="connsiteY16" fmla="*/ 220793 h 666629"/>
              <a:gd name="connsiteX17" fmla="*/ 1066948 w 1250234"/>
              <a:gd name="connsiteY17" fmla="*/ 224602 h 666629"/>
              <a:gd name="connsiteX18" fmla="*/ 1035863 w 1250234"/>
              <a:gd name="connsiteY18" fmla="*/ 217569 h 666629"/>
              <a:gd name="connsiteX19" fmla="*/ 1032713 w 1250234"/>
              <a:gd name="connsiteY19" fmla="*/ 219865 h 666629"/>
              <a:gd name="connsiteX20" fmla="*/ 1029221 w 1250234"/>
              <a:gd name="connsiteY20" fmla="*/ 221794 h 666629"/>
              <a:gd name="connsiteX21" fmla="*/ 1021188 w 1250234"/>
              <a:gd name="connsiteY21" fmla="*/ 226409 h 666629"/>
              <a:gd name="connsiteX22" fmla="*/ 1009393 w 1250234"/>
              <a:gd name="connsiteY22" fmla="*/ 233124 h 666629"/>
              <a:gd name="connsiteX23" fmla="*/ 1002068 w 1250234"/>
              <a:gd name="connsiteY23" fmla="*/ 235566 h 666629"/>
              <a:gd name="connsiteX24" fmla="*/ 995255 w 1250234"/>
              <a:gd name="connsiteY24" fmla="*/ 232953 h 666629"/>
              <a:gd name="connsiteX25" fmla="*/ 986025 w 1250234"/>
              <a:gd name="connsiteY25" fmla="*/ 236396 h 666629"/>
              <a:gd name="connsiteX26" fmla="*/ 982142 w 1250234"/>
              <a:gd name="connsiteY26" fmla="*/ 259447 h 666629"/>
              <a:gd name="connsiteX27" fmla="*/ 979065 w 1250234"/>
              <a:gd name="connsiteY27" fmla="*/ 263257 h 666629"/>
              <a:gd name="connsiteX28" fmla="*/ 979652 w 1250234"/>
              <a:gd name="connsiteY28" fmla="*/ 273317 h 666629"/>
              <a:gd name="connsiteX29" fmla="*/ 987343 w 1250234"/>
              <a:gd name="connsiteY29" fmla="*/ 286601 h 666629"/>
              <a:gd name="connsiteX30" fmla="*/ 985927 w 1250234"/>
              <a:gd name="connsiteY30" fmla="*/ 303352 h 666629"/>
              <a:gd name="connsiteX31" fmla="*/ 977039 w 1250234"/>
              <a:gd name="connsiteY31" fmla="*/ 312143 h 666629"/>
              <a:gd name="connsiteX32" fmla="*/ 969054 w 1250234"/>
              <a:gd name="connsiteY32" fmla="*/ 319127 h 666629"/>
              <a:gd name="connsiteX33" fmla="*/ 957846 w 1250234"/>
              <a:gd name="connsiteY33" fmla="*/ 317100 h 666629"/>
              <a:gd name="connsiteX34" fmla="*/ 949910 w 1250234"/>
              <a:gd name="connsiteY34" fmla="*/ 321568 h 666629"/>
              <a:gd name="connsiteX35" fmla="*/ 937700 w 1250234"/>
              <a:gd name="connsiteY35" fmla="*/ 318223 h 666629"/>
              <a:gd name="connsiteX36" fmla="*/ 930375 w 1250234"/>
              <a:gd name="connsiteY36" fmla="*/ 316831 h 666629"/>
              <a:gd name="connsiteX37" fmla="*/ 917067 w 1250234"/>
              <a:gd name="connsiteY37" fmla="*/ 311947 h 666629"/>
              <a:gd name="connsiteX38" fmla="*/ 910596 w 1250234"/>
              <a:gd name="connsiteY38" fmla="*/ 308138 h 666629"/>
              <a:gd name="connsiteX39" fmla="*/ 903270 w 1250234"/>
              <a:gd name="connsiteY39" fmla="*/ 313437 h 666629"/>
              <a:gd name="connsiteX40" fmla="*/ 902391 w 1250234"/>
              <a:gd name="connsiteY40" fmla="*/ 320885 h 666629"/>
              <a:gd name="connsiteX41" fmla="*/ 895261 w 1250234"/>
              <a:gd name="connsiteY41" fmla="*/ 322472 h 666629"/>
              <a:gd name="connsiteX42" fmla="*/ 887178 w 1250234"/>
              <a:gd name="connsiteY42" fmla="*/ 320030 h 666629"/>
              <a:gd name="connsiteX43" fmla="*/ 880707 w 1250234"/>
              <a:gd name="connsiteY43" fmla="*/ 313925 h 666629"/>
              <a:gd name="connsiteX44" fmla="*/ 865543 w 1250234"/>
              <a:gd name="connsiteY44" fmla="*/ 314731 h 666629"/>
              <a:gd name="connsiteX45" fmla="*/ 858730 w 1250234"/>
              <a:gd name="connsiteY45" fmla="*/ 320738 h 666629"/>
              <a:gd name="connsiteX46" fmla="*/ 852260 w 1250234"/>
              <a:gd name="connsiteY46" fmla="*/ 324230 h 666629"/>
              <a:gd name="connsiteX47" fmla="*/ 850526 w 1250234"/>
              <a:gd name="connsiteY47" fmla="*/ 340053 h 666629"/>
              <a:gd name="connsiteX48" fmla="*/ 856875 w 1250234"/>
              <a:gd name="connsiteY48" fmla="*/ 354485 h 666629"/>
              <a:gd name="connsiteX49" fmla="*/ 864566 w 1250234"/>
              <a:gd name="connsiteY49" fmla="*/ 359246 h 666629"/>
              <a:gd name="connsiteX50" fmla="*/ 868180 w 1250234"/>
              <a:gd name="connsiteY50" fmla="*/ 363373 h 666629"/>
              <a:gd name="connsiteX51" fmla="*/ 856435 w 1250234"/>
              <a:gd name="connsiteY51" fmla="*/ 377658 h 666629"/>
              <a:gd name="connsiteX52" fmla="*/ 859585 w 1250234"/>
              <a:gd name="connsiteY52" fmla="*/ 386571 h 666629"/>
              <a:gd name="connsiteX53" fmla="*/ 852894 w 1250234"/>
              <a:gd name="connsiteY53" fmla="*/ 394458 h 666629"/>
              <a:gd name="connsiteX54" fmla="*/ 848597 w 1250234"/>
              <a:gd name="connsiteY54" fmla="*/ 407913 h 666629"/>
              <a:gd name="connsiteX55" fmla="*/ 843029 w 1250234"/>
              <a:gd name="connsiteY55" fmla="*/ 417680 h 666629"/>
              <a:gd name="connsiteX56" fmla="*/ 840831 w 1250234"/>
              <a:gd name="connsiteY56" fmla="*/ 431452 h 666629"/>
              <a:gd name="connsiteX57" fmla="*/ 836900 w 1250234"/>
              <a:gd name="connsiteY57" fmla="*/ 464051 h 666629"/>
              <a:gd name="connsiteX58" fmla="*/ 832700 w 1250234"/>
              <a:gd name="connsiteY58" fmla="*/ 478507 h 666629"/>
              <a:gd name="connsiteX59" fmla="*/ 818830 w 1250234"/>
              <a:gd name="connsiteY59" fmla="*/ 478361 h 666629"/>
              <a:gd name="connsiteX60" fmla="*/ 812677 w 1250234"/>
              <a:gd name="connsiteY60" fmla="*/ 480241 h 666629"/>
              <a:gd name="connsiteX61" fmla="*/ 812677 w 1250234"/>
              <a:gd name="connsiteY61" fmla="*/ 497090 h 666629"/>
              <a:gd name="connsiteX62" fmla="*/ 796756 w 1250234"/>
              <a:gd name="connsiteY62" fmla="*/ 501656 h 666629"/>
              <a:gd name="connsiteX63" fmla="*/ 787306 w 1250234"/>
              <a:gd name="connsiteY63" fmla="*/ 513523 h 666629"/>
              <a:gd name="connsiteX64" fmla="*/ 773631 w 1250234"/>
              <a:gd name="connsiteY64" fmla="*/ 522754 h 666629"/>
              <a:gd name="connsiteX65" fmla="*/ 761422 w 1250234"/>
              <a:gd name="connsiteY65" fmla="*/ 525025 h 666629"/>
              <a:gd name="connsiteX66" fmla="*/ 757662 w 1250234"/>
              <a:gd name="connsiteY66" fmla="*/ 529420 h 666629"/>
              <a:gd name="connsiteX67" fmla="*/ 754829 w 1250234"/>
              <a:gd name="connsiteY67" fmla="*/ 531862 h 666629"/>
              <a:gd name="connsiteX68" fmla="*/ 746356 w 1250234"/>
              <a:gd name="connsiteY68" fmla="*/ 524536 h 666629"/>
              <a:gd name="connsiteX69" fmla="*/ 726821 w 1250234"/>
              <a:gd name="connsiteY69" fmla="*/ 526661 h 666629"/>
              <a:gd name="connsiteX70" fmla="*/ 716785 w 1250234"/>
              <a:gd name="connsiteY70" fmla="*/ 538626 h 666629"/>
              <a:gd name="connsiteX71" fmla="*/ 704771 w 1250234"/>
              <a:gd name="connsiteY71" fmla="*/ 542630 h 666629"/>
              <a:gd name="connsiteX72" fmla="*/ 703232 w 1250234"/>
              <a:gd name="connsiteY72" fmla="*/ 556525 h 666629"/>
              <a:gd name="connsiteX73" fmla="*/ 700791 w 1250234"/>
              <a:gd name="connsiteY73" fmla="*/ 570517 h 666629"/>
              <a:gd name="connsiteX74" fmla="*/ 697421 w 1250234"/>
              <a:gd name="connsiteY74" fmla="*/ 581847 h 666629"/>
              <a:gd name="connsiteX75" fmla="*/ 683624 w 1250234"/>
              <a:gd name="connsiteY75" fmla="*/ 587805 h 666629"/>
              <a:gd name="connsiteX76" fmla="*/ 656959 w 1250234"/>
              <a:gd name="connsiteY76" fmla="*/ 604092 h 666629"/>
              <a:gd name="connsiteX77" fmla="*/ 651172 w 1250234"/>
              <a:gd name="connsiteY77" fmla="*/ 611613 h 666629"/>
              <a:gd name="connsiteX78" fmla="*/ 631808 w 1250234"/>
              <a:gd name="connsiteY78" fmla="*/ 623359 h 666629"/>
              <a:gd name="connsiteX79" fmla="*/ 627193 w 1250234"/>
              <a:gd name="connsiteY79" fmla="*/ 637082 h 666629"/>
              <a:gd name="connsiteX80" fmla="*/ 615203 w 1250234"/>
              <a:gd name="connsiteY80" fmla="*/ 643479 h 666629"/>
              <a:gd name="connsiteX81" fmla="*/ 594399 w 1250234"/>
              <a:gd name="connsiteY81" fmla="*/ 666580 h 666629"/>
              <a:gd name="connsiteX82" fmla="*/ 580407 w 1250234"/>
              <a:gd name="connsiteY82" fmla="*/ 664968 h 666629"/>
              <a:gd name="connsiteX83" fmla="*/ 571958 w 1250234"/>
              <a:gd name="connsiteY83" fmla="*/ 654370 h 666629"/>
              <a:gd name="connsiteX84" fmla="*/ 558064 w 1250234"/>
              <a:gd name="connsiteY84" fmla="*/ 652685 h 666629"/>
              <a:gd name="connsiteX85" fmla="*/ 549175 w 1250234"/>
              <a:gd name="connsiteY85" fmla="*/ 640207 h 666629"/>
              <a:gd name="connsiteX86" fmla="*/ 539408 w 1250234"/>
              <a:gd name="connsiteY86" fmla="*/ 630196 h 666629"/>
              <a:gd name="connsiteX87" fmla="*/ 545024 w 1250234"/>
              <a:gd name="connsiteY87" fmla="*/ 618524 h 666629"/>
              <a:gd name="connsiteX88" fmla="*/ 543583 w 1250234"/>
              <a:gd name="connsiteY88" fmla="*/ 603872 h 666629"/>
              <a:gd name="connsiteX89" fmla="*/ 529054 w 1250234"/>
              <a:gd name="connsiteY89" fmla="*/ 597475 h 666629"/>
              <a:gd name="connsiteX90" fmla="*/ 522779 w 1250234"/>
              <a:gd name="connsiteY90" fmla="*/ 592152 h 666629"/>
              <a:gd name="connsiteX91" fmla="*/ 510569 w 1250234"/>
              <a:gd name="connsiteY91" fmla="*/ 575303 h 666629"/>
              <a:gd name="connsiteX92" fmla="*/ 505881 w 1250234"/>
              <a:gd name="connsiteY92" fmla="*/ 561506 h 666629"/>
              <a:gd name="connsiteX93" fmla="*/ 492548 w 1250234"/>
              <a:gd name="connsiteY93" fmla="*/ 565584 h 666629"/>
              <a:gd name="connsiteX94" fmla="*/ 478776 w 1250234"/>
              <a:gd name="connsiteY94" fmla="*/ 567464 h 666629"/>
              <a:gd name="connsiteX95" fmla="*/ 468887 w 1250234"/>
              <a:gd name="connsiteY95" fmla="*/ 575303 h 666629"/>
              <a:gd name="connsiteX96" fmla="*/ 478459 w 1250234"/>
              <a:gd name="connsiteY96" fmla="*/ 586218 h 666629"/>
              <a:gd name="connsiteX97" fmla="*/ 466469 w 1250234"/>
              <a:gd name="connsiteY97" fmla="*/ 592689 h 666629"/>
              <a:gd name="connsiteX98" fmla="*/ 454260 w 1250234"/>
              <a:gd name="connsiteY98" fmla="*/ 586902 h 666629"/>
              <a:gd name="connsiteX99" fmla="*/ 441709 w 1250234"/>
              <a:gd name="connsiteY99" fmla="*/ 582457 h 666629"/>
              <a:gd name="connsiteX100" fmla="*/ 435531 w 1250234"/>
              <a:gd name="connsiteY100" fmla="*/ 560822 h 666629"/>
              <a:gd name="connsiteX101" fmla="*/ 429084 w 1250234"/>
              <a:gd name="connsiteY101" fmla="*/ 547197 h 666629"/>
              <a:gd name="connsiteX102" fmla="*/ 420904 w 1250234"/>
              <a:gd name="connsiteY102" fmla="*/ 522778 h 666629"/>
              <a:gd name="connsiteX103" fmla="*/ 404080 w 1250234"/>
              <a:gd name="connsiteY103" fmla="*/ 530348 h 666629"/>
              <a:gd name="connsiteX104" fmla="*/ 390381 w 1250234"/>
              <a:gd name="connsiteY104" fmla="*/ 535671 h 666629"/>
              <a:gd name="connsiteX105" fmla="*/ 385131 w 1250234"/>
              <a:gd name="connsiteY105" fmla="*/ 529518 h 666629"/>
              <a:gd name="connsiteX106" fmla="*/ 376487 w 1250234"/>
              <a:gd name="connsiteY106" fmla="*/ 544682 h 666629"/>
              <a:gd name="connsiteX107" fmla="*/ 368428 w 1250234"/>
              <a:gd name="connsiteY107" fmla="*/ 552374 h 666629"/>
              <a:gd name="connsiteX108" fmla="*/ 362788 w 1250234"/>
              <a:gd name="connsiteY108" fmla="*/ 566487 h 666629"/>
              <a:gd name="connsiteX109" fmla="*/ 339224 w 1250234"/>
              <a:gd name="connsiteY109" fmla="*/ 554791 h 666629"/>
              <a:gd name="connsiteX110" fmla="*/ 322448 w 1250234"/>
              <a:gd name="connsiteY110" fmla="*/ 556769 h 666629"/>
              <a:gd name="connsiteX111" fmla="*/ 313023 w 1250234"/>
              <a:gd name="connsiteY111" fmla="*/ 564510 h 666629"/>
              <a:gd name="connsiteX112" fmla="*/ 308529 w 1250234"/>
              <a:gd name="connsiteY112" fmla="*/ 575962 h 666629"/>
              <a:gd name="connsiteX113" fmla="*/ 303475 w 1250234"/>
              <a:gd name="connsiteY113" fmla="*/ 577036 h 666629"/>
              <a:gd name="connsiteX114" fmla="*/ 290069 w 1250234"/>
              <a:gd name="connsiteY114" fmla="*/ 544047 h 666629"/>
              <a:gd name="connsiteX115" fmla="*/ 276297 w 1250234"/>
              <a:gd name="connsiteY115" fmla="*/ 529127 h 666629"/>
              <a:gd name="connsiteX116" fmla="*/ 275100 w 1250234"/>
              <a:gd name="connsiteY116" fmla="*/ 523755 h 666629"/>
              <a:gd name="connsiteX117" fmla="*/ 269704 w 1250234"/>
              <a:gd name="connsiteY117" fmla="*/ 513816 h 666629"/>
              <a:gd name="connsiteX118" fmla="*/ 272927 w 1250234"/>
              <a:gd name="connsiteY118" fmla="*/ 503121 h 666629"/>
              <a:gd name="connsiteX119" fmla="*/ 265064 w 1250234"/>
              <a:gd name="connsiteY119" fmla="*/ 492011 h 666629"/>
              <a:gd name="connsiteX120" fmla="*/ 263013 w 1250234"/>
              <a:gd name="connsiteY120" fmla="*/ 486297 h 666629"/>
              <a:gd name="connsiteX121" fmla="*/ 257031 w 1250234"/>
              <a:gd name="connsiteY121" fmla="*/ 487566 h 666629"/>
              <a:gd name="connsiteX122" fmla="*/ 242209 w 1250234"/>
              <a:gd name="connsiteY122" fmla="*/ 487762 h 666629"/>
              <a:gd name="connsiteX123" fmla="*/ 234883 w 1250234"/>
              <a:gd name="connsiteY123" fmla="*/ 495918 h 666629"/>
              <a:gd name="connsiteX124" fmla="*/ 225457 w 1250234"/>
              <a:gd name="connsiteY124" fmla="*/ 500655 h 666629"/>
              <a:gd name="connsiteX125" fmla="*/ 233247 w 1250234"/>
              <a:gd name="connsiteY125" fmla="*/ 509739 h 666629"/>
              <a:gd name="connsiteX126" fmla="*/ 225408 w 1250234"/>
              <a:gd name="connsiteY126" fmla="*/ 515819 h 666629"/>
              <a:gd name="connsiteX127" fmla="*/ 211929 w 1250234"/>
              <a:gd name="connsiteY127" fmla="*/ 498482 h 666629"/>
              <a:gd name="connsiteX128" fmla="*/ 202162 w 1250234"/>
              <a:gd name="connsiteY128" fmla="*/ 469692 h 666629"/>
              <a:gd name="connsiteX129" fmla="*/ 198353 w 1250234"/>
              <a:gd name="connsiteY129" fmla="*/ 459167 h 666629"/>
              <a:gd name="connsiteX130" fmla="*/ 205532 w 1250234"/>
              <a:gd name="connsiteY130" fmla="*/ 448619 h 666629"/>
              <a:gd name="connsiteX131" fmla="*/ 196424 w 1250234"/>
              <a:gd name="connsiteY131" fmla="*/ 441293 h 666629"/>
              <a:gd name="connsiteX132" fmla="*/ 176205 w 1250234"/>
              <a:gd name="connsiteY132" fmla="*/ 443393 h 666629"/>
              <a:gd name="connsiteX133" fmla="*/ 159576 w 1250234"/>
              <a:gd name="connsiteY133" fmla="*/ 433381 h 666629"/>
              <a:gd name="connsiteX134" fmla="*/ 129101 w 1250234"/>
              <a:gd name="connsiteY134" fmla="*/ 438119 h 666629"/>
              <a:gd name="connsiteX135" fmla="*/ 115061 w 1250234"/>
              <a:gd name="connsiteY135" fmla="*/ 427179 h 666629"/>
              <a:gd name="connsiteX136" fmla="*/ 99726 w 1250234"/>
              <a:gd name="connsiteY136" fmla="*/ 425421 h 666629"/>
              <a:gd name="connsiteX137" fmla="*/ 83976 w 1250234"/>
              <a:gd name="connsiteY137" fmla="*/ 422833 h 666629"/>
              <a:gd name="connsiteX138" fmla="*/ 71278 w 1250234"/>
              <a:gd name="connsiteY138" fmla="*/ 427277 h 666629"/>
              <a:gd name="connsiteX139" fmla="*/ 59459 w 1250234"/>
              <a:gd name="connsiteY139" fmla="*/ 418584 h 666629"/>
              <a:gd name="connsiteX140" fmla="*/ 53575 w 1250234"/>
              <a:gd name="connsiteY140" fmla="*/ 415678 h 666629"/>
              <a:gd name="connsiteX141" fmla="*/ 51548 w 1250234"/>
              <a:gd name="connsiteY141" fmla="*/ 409476 h 666629"/>
              <a:gd name="connsiteX142" fmla="*/ 41414 w 1250234"/>
              <a:gd name="connsiteY142" fmla="*/ 399855 h 666629"/>
              <a:gd name="connsiteX143" fmla="*/ 32672 w 1250234"/>
              <a:gd name="connsiteY143" fmla="*/ 387645 h 666629"/>
              <a:gd name="connsiteX144" fmla="*/ 21464 w 1250234"/>
              <a:gd name="connsiteY144" fmla="*/ 376925 h 666629"/>
              <a:gd name="connsiteX145" fmla="*/ 19242 w 1250234"/>
              <a:gd name="connsiteY145" fmla="*/ 361102 h 666629"/>
              <a:gd name="connsiteX146" fmla="*/ 27569 w 1250234"/>
              <a:gd name="connsiteY146" fmla="*/ 356536 h 666629"/>
              <a:gd name="connsiteX147" fmla="*/ 40462 w 1250234"/>
              <a:gd name="connsiteY147" fmla="*/ 326135 h 666629"/>
              <a:gd name="connsiteX148" fmla="*/ 29083 w 1250234"/>
              <a:gd name="connsiteY148" fmla="*/ 322374 h 666629"/>
              <a:gd name="connsiteX149" fmla="*/ 23930 w 1250234"/>
              <a:gd name="connsiteY149" fmla="*/ 322960 h 666629"/>
              <a:gd name="connsiteX150" fmla="*/ 17948 w 1250234"/>
              <a:gd name="connsiteY150" fmla="*/ 318785 h 666629"/>
              <a:gd name="connsiteX151" fmla="*/ 0 w 1250234"/>
              <a:gd name="connsiteY151" fmla="*/ 296222 h 666629"/>
              <a:gd name="connsiteX152" fmla="*/ 1563 w 1250234"/>
              <a:gd name="connsiteY152" fmla="*/ 295123 h 666629"/>
              <a:gd name="connsiteX153" fmla="*/ 9792 w 1250234"/>
              <a:gd name="connsiteY153" fmla="*/ 291802 h 666629"/>
              <a:gd name="connsiteX154" fmla="*/ 38264 w 1250234"/>
              <a:gd name="connsiteY154" fmla="*/ 300226 h 666629"/>
              <a:gd name="connsiteX155" fmla="*/ 50888 w 1250234"/>
              <a:gd name="connsiteY155" fmla="*/ 295343 h 666629"/>
              <a:gd name="connsiteX156" fmla="*/ 64807 w 1250234"/>
              <a:gd name="connsiteY156" fmla="*/ 300226 h 666629"/>
              <a:gd name="connsiteX157" fmla="*/ 112594 w 1250234"/>
              <a:gd name="connsiteY157" fmla="*/ 299250 h 666629"/>
              <a:gd name="connsiteX158" fmla="*/ 150639 w 1250234"/>
              <a:gd name="connsiteY158" fmla="*/ 288261 h 666629"/>
              <a:gd name="connsiteX159" fmla="*/ 189953 w 1250234"/>
              <a:gd name="connsiteY159" fmla="*/ 287358 h 666629"/>
              <a:gd name="connsiteX160" fmla="*/ 204604 w 1250234"/>
              <a:gd name="connsiteY160" fmla="*/ 281204 h 666629"/>
              <a:gd name="connsiteX161" fmla="*/ 219792 w 1250234"/>
              <a:gd name="connsiteY161" fmla="*/ 285111 h 666629"/>
              <a:gd name="connsiteX162" fmla="*/ 228949 w 1250234"/>
              <a:gd name="connsiteY162" fmla="*/ 274025 h 666629"/>
              <a:gd name="connsiteX163" fmla="*/ 229828 w 1250234"/>
              <a:gd name="connsiteY163" fmla="*/ 265747 h 666629"/>
              <a:gd name="connsiteX164" fmla="*/ 233467 w 1250234"/>
              <a:gd name="connsiteY164" fmla="*/ 257518 h 666629"/>
              <a:gd name="connsiteX165" fmla="*/ 233149 w 1250234"/>
              <a:gd name="connsiteY165" fmla="*/ 242379 h 666629"/>
              <a:gd name="connsiteX166" fmla="*/ 246628 w 1250234"/>
              <a:gd name="connsiteY166" fmla="*/ 213418 h 666629"/>
              <a:gd name="connsiteX167" fmla="*/ 266163 w 1250234"/>
              <a:gd name="connsiteY167" fmla="*/ 210976 h 666629"/>
              <a:gd name="connsiteX168" fmla="*/ 281205 w 1250234"/>
              <a:gd name="connsiteY168" fmla="*/ 198352 h 666629"/>
              <a:gd name="connsiteX169" fmla="*/ 315391 w 1250234"/>
              <a:gd name="connsiteY169" fmla="*/ 215738 h 666629"/>
              <a:gd name="connsiteX170" fmla="*/ 347746 w 1250234"/>
              <a:gd name="connsiteY170" fmla="*/ 226824 h 666629"/>
              <a:gd name="connsiteX171" fmla="*/ 350334 w 1250234"/>
              <a:gd name="connsiteY171" fmla="*/ 244821 h 666629"/>
              <a:gd name="connsiteX172" fmla="*/ 368453 w 1250234"/>
              <a:gd name="connsiteY172" fmla="*/ 237495 h 666629"/>
              <a:gd name="connsiteX173" fmla="*/ 391992 w 1250234"/>
              <a:gd name="connsiteY173" fmla="*/ 260082 h 666629"/>
              <a:gd name="connsiteX174" fmla="*/ 408402 w 1250234"/>
              <a:gd name="connsiteY174" fmla="*/ 252757 h 666629"/>
              <a:gd name="connsiteX175" fmla="*/ 427033 w 1250234"/>
              <a:gd name="connsiteY175" fmla="*/ 239400 h 666629"/>
              <a:gd name="connsiteX176" fmla="*/ 441684 w 1250234"/>
              <a:gd name="connsiteY176" fmla="*/ 237788 h 666629"/>
              <a:gd name="connsiteX177" fmla="*/ 441684 w 1250234"/>
              <a:gd name="connsiteY177" fmla="*/ 237788 h 666629"/>
              <a:gd name="connsiteX178" fmla="*/ 443565 w 1250234"/>
              <a:gd name="connsiteY178" fmla="*/ 237544 h 666629"/>
              <a:gd name="connsiteX179" fmla="*/ 445396 w 1250234"/>
              <a:gd name="connsiteY179" fmla="*/ 237153 h 666629"/>
              <a:gd name="connsiteX180" fmla="*/ 453894 w 1250234"/>
              <a:gd name="connsiteY180" fmla="*/ 225090 h 666629"/>
              <a:gd name="connsiteX181" fmla="*/ 477848 w 1250234"/>
              <a:gd name="connsiteY181" fmla="*/ 196936 h 666629"/>
              <a:gd name="connsiteX182" fmla="*/ 481389 w 1250234"/>
              <a:gd name="connsiteY182" fmla="*/ 188438 h 666629"/>
              <a:gd name="connsiteX183" fmla="*/ 501461 w 1250234"/>
              <a:gd name="connsiteY183" fmla="*/ 187217 h 666629"/>
              <a:gd name="connsiteX184" fmla="*/ 510521 w 1250234"/>
              <a:gd name="connsiteY184" fmla="*/ 187217 h 666629"/>
              <a:gd name="connsiteX185" fmla="*/ 527052 w 1250234"/>
              <a:gd name="connsiteY185" fmla="*/ 172566 h 666629"/>
              <a:gd name="connsiteX186" fmla="*/ 539921 w 1250234"/>
              <a:gd name="connsiteY186" fmla="*/ 176766 h 666629"/>
              <a:gd name="connsiteX187" fmla="*/ 577574 w 1250234"/>
              <a:gd name="connsiteY187" fmla="*/ 130932 h 666629"/>
              <a:gd name="connsiteX188" fmla="*/ 587537 w 1250234"/>
              <a:gd name="connsiteY188" fmla="*/ 108394 h 666629"/>
              <a:gd name="connsiteX189" fmla="*/ 594643 w 1250234"/>
              <a:gd name="connsiteY189" fmla="*/ 85489 h 666629"/>
              <a:gd name="connsiteX190" fmla="*/ 604679 w 1250234"/>
              <a:gd name="connsiteY190" fmla="*/ 78627 h 666629"/>
              <a:gd name="connsiteX191" fmla="*/ 608317 w 1250234"/>
              <a:gd name="connsiteY191" fmla="*/ 66247 h 666629"/>
              <a:gd name="connsiteX192" fmla="*/ 624409 w 1250234"/>
              <a:gd name="connsiteY192" fmla="*/ 42659 h 666629"/>
              <a:gd name="connsiteX193" fmla="*/ 623139 w 1250234"/>
              <a:gd name="connsiteY193" fmla="*/ 32183 h 666629"/>
              <a:gd name="connsiteX194" fmla="*/ 632174 w 1250234"/>
              <a:gd name="connsiteY194" fmla="*/ 26689 h 666629"/>
              <a:gd name="connsiteX195" fmla="*/ 654444 w 1250234"/>
              <a:gd name="connsiteY195" fmla="*/ 26689 h 666629"/>
              <a:gd name="connsiteX196" fmla="*/ 676030 w 1250234"/>
              <a:gd name="connsiteY196" fmla="*/ 15114 h 666629"/>
              <a:gd name="connsiteX197" fmla="*/ 690681 w 1250234"/>
              <a:gd name="connsiteY197" fmla="*/ 13576 h 666629"/>
              <a:gd name="connsiteX198" fmla="*/ 698984 w 1250234"/>
              <a:gd name="connsiteY198" fmla="*/ 13136 h 666629"/>
              <a:gd name="connsiteX199" fmla="*/ 708531 w 1250234"/>
              <a:gd name="connsiteY199" fmla="*/ 12526 h 666629"/>
              <a:gd name="connsiteX200" fmla="*/ 744695 w 1250234"/>
              <a:gd name="connsiteY200" fmla="*/ 3467 h 666629"/>
              <a:gd name="connsiteX201" fmla="*/ 756905 w 1250234"/>
              <a:gd name="connsiteY201" fmla="*/ 11256 h 666629"/>
              <a:gd name="connsiteX202" fmla="*/ 785084 w 1250234"/>
              <a:gd name="connsiteY202" fmla="*/ 19949 h 666629"/>
              <a:gd name="connsiteX203" fmla="*/ 800931 w 1250234"/>
              <a:gd name="connsiteY203" fmla="*/ 31695 h 666629"/>
              <a:gd name="connsiteX204" fmla="*/ 833604 w 1250234"/>
              <a:gd name="connsiteY204" fmla="*/ 31963 h 666629"/>
              <a:gd name="connsiteX205" fmla="*/ 863712 w 1250234"/>
              <a:gd name="connsiteY205" fmla="*/ 48104 h 666629"/>
              <a:gd name="connsiteX206" fmla="*/ 893795 w 1250234"/>
              <a:gd name="connsiteY206" fmla="*/ 28056 h 666629"/>
              <a:gd name="connsiteX207" fmla="*/ 923879 w 1250234"/>
              <a:gd name="connsiteY207" fmla="*/ 31939 h 666629"/>
              <a:gd name="connsiteX208" fmla="*/ 936821 w 1250234"/>
              <a:gd name="connsiteY208" fmla="*/ 20291 h 666629"/>
              <a:gd name="connsiteX209" fmla="*/ 955917 w 1250234"/>
              <a:gd name="connsiteY209" fmla="*/ 16409 h 666629"/>
              <a:gd name="connsiteX210" fmla="*/ 984706 w 1250234"/>
              <a:gd name="connsiteY210" fmla="*/ 2075 h 666629"/>
              <a:gd name="connsiteX211" fmla="*/ 1007953 w 1250234"/>
              <a:gd name="connsiteY211" fmla="*/ 10695 h 666629"/>
              <a:gd name="connsiteX212" fmla="*/ 1042627 w 1250234"/>
              <a:gd name="connsiteY212" fmla="*/ 42292 h 666629"/>
              <a:gd name="connsiteX213" fmla="*/ 1052028 w 1250234"/>
              <a:gd name="connsiteY213" fmla="*/ 42292 h 666629"/>
              <a:gd name="connsiteX214" fmla="*/ 1059354 w 1250234"/>
              <a:gd name="connsiteY214" fmla="*/ 60997 h 666629"/>
              <a:gd name="connsiteX215" fmla="*/ 1064506 w 1250234"/>
              <a:gd name="connsiteY215" fmla="*/ 82412 h 666629"/>
              <a:gd name="connsiteX216" fmla="*/ 1084432 w 1250234"/>
              <a:gd name="connsiteY216" fmla="*/ 117892 h 666629"/>
              <a:gd name="connsiteX217" fmla="*/ 1116616 w 1250234"/>
              <a:gd name="connsiteY217" fmla="*/ 137769 h 666629"/>
              <a:gd name="connsiteX218" fmla="*/ 1131780 w 1250234"/>
              <a:gd name="connsiteY218" fmla="*/ 139698 h 666629"/>
              <a:gd name="connsiteX219" fmla="*/ 1141840 w 1250234"/>
              <a:gd name="connsiteY219" fmla="*/ 133887 h 666629"/>
              <a:gd name="connsiteX220" fmla="*/ 1169189 w 1250234"/>
              <a:gd name="connsiteY220" fmla="*/ 124998 h 666629"/>
              <a:gd name="connsiteX221" fmla="*/ 1197832 w 1250234"/>
              <a:gd name="connsiteY221" fmla="*/ 114303 h 666629"/>
              <a:gd name="connsiteX222" fmla="*/ 1245595 w 1250234"/>
              <a:gd name="connsiteY222" fmla="*/ 115719 h 666629"/>
              <a:gd name="connsiteX223" fmla="*/ 1249453 w 1250234"/>
              <a:gd name="connsiteY223" fmla="*/ 114767 h 666629"/>
              <a:gd name="connsiteX224" fmla="*/ 1251431 w 1250234"/>
              <a:gd name="connsiteY224" fmla="*/ 114254 h 6666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Lst>
            <a:rect l="l" t="t" r="r" b="b"/>
            <a:pathLst>
              <a:path w="1250234" h="666629">
                <a:moveTo>
                  <a:pt x="1251431" y="114254"/>
                </a:moveTo>
                <a:cubicBezTo>
                  <a:pt x="1251407" y="117866"/>
                  <a:pt x="1250991" y="121462"/>
                  <a:pt x="1250137" y="124974"/>
                </a:cubicBezTo>
                <a:cubicBezTo>
                  <a:pt x="1244814" y="139381"/>
                  <a:pt x="1240223" y="140577"/>
                  <a:pt x="1238733" y="145632"/>
                </a:cubicBezTo>
                <a:cubicBezTo>
                  <a:pt x="1238001" y="148074"/>
                  <a:pt x="1238733" y="150760"/>
                  <a:pt x="1237634" y="153153"/>
                </a:cubicBezTo>
                <a:cubicBezTo>
                  <a:pt x="1236096" y="156840"/>
                  <a:pt x="1231798" y="155595"/>
                  <a:pt x="1229943" y="159233"/>
                </a:cubicBezTo>
                <a:cubicBezTo>
                  <a:pt x="1229088" y="160894"/>
                  <a:pt x="1229332" y="163238"/>
                  <a:pt x="1227134" y="163800"/>
                </a:cubicBezTo>
                <a:cubicBezTo>
                  <a:pt x="1219174" y="165924"/>
                  <a:pt x="1220395" y="153300"/>
                  <a:pt x="1211116" y="157036"/>
                </a:cubicBezTo>
                <a:cubicBezTo>
                  <a:pt x="1207844" y="158354"/>
                  <a:pt x="1208674" y="162432"/>
                  <a:pt x="1203790" y="164874"/>
                </a:cubicBezTo>
                <a:cubicBezTo>
                  <a:pt x="1193657" y="170051"/>
                  <a:pt x="1196929" y="172419"/>
                  <a:pt x="1189139" y="180697"/>
                </a:cubicBezTo>
                <a:cubicBezTo>
                  <a:pt x="1187015" y="182968"/>
                  <a:pt x="1185183" y="182504"/>
                  <a:pt x="1182473" y="183286"/>
                </a:cubicBezTo>
                <a:cubicBezTo>
                  <a:pt x="1178737" y="184384"/>
                  <a:pt x="1177443" y="187608"/>
                  <a:pt x="1175611" y="190611"/>
                </a:cubicBezTo>
                <a:cubicBezTo>
                  <a:pt x="1171948" y="196691"/>
                  <a:pt x="1170044" y="194250"/>
                  <a:pt x="1165844" y="193493"/>
                </a:cubicBezTo>
                <a:cubicBezTo>
                  <a:pt x="1158298" y="192125"/>
                  <a:pt x="1151193" y="202015"/>
                  <a:pt x="1144746" y="200183"/>
                </a:cubicBezTo>
                <a:cubicBezTo>
                  <a:pt x="1141816" y="199329"/>
                  <a:pt x="1140033" y="196716"/>
                  <a:pt x="1136737" y="197741"/>
                </a:cubicBezTo>
                <a:cubicBezTo>
                  <a:pt x="1131584" y="199304"/>
                  <a:pt x="1135247" y="205384"/>
                  <a:pt x="1116860" y="217081"/>
                </a:cubicBezTo>
                <a:cubicBezTo>
                  <a:pt x="1115627" y="218158"/>
                  <a:pt x="1114267" y="219076"/>
                  <a:pt x="1112806" y="219816"/>
                </a:cubicBezTo>
                <a:cubicBezTo>
                  <a:pt x="1101525" y="223698"/>
                  <a:pt x="1093540" y="219621"/>
                  <a:pt x="1086630" y="220793"/>
                </a:cubicBezTo>
                <a:cubicBezTo>
                  <a:pt x="1079719" y="221965"/>
                  <a:pt x="1082112" y="224602"/>
                  <a:pt x="1066948" y="224602"/>
                </a:cubicBezTo>
                <a:cubicBezTo>
                  <a:pt x="1042652" y="224602"/>
                  <a:pt x="1049635" y="212246"/>
                  <a:pt x="1035863" y="217569"/>
                </a:cubicBezTo>
                <a:cubicBezTo>
                  <a:pt x="1034713" y="218187"/>
                  <a:pt x="1033653" y="218959"/>
                  <a:pt x="1032713" y="219865"/>
                </a:cubicBezTo>
                <a:cubicBezTo>
                  <a:pt x="1031619" y="220624"/>
                  <a:pt x="1030447" y="221271"/>
                  <a:pt x="1029221" y="221794"/>
                </a:cubicBezTo>
                <a:cubicBezTo>
                  <a:pt x="1026262" y="222780"/>
                  <a:pt x="1023529" y="224348"/>
                  <a:pt x="1021188" y="226409"/>
                </a:cubicBezTo>
                <a:cubicBezTo>
                  <a:pt x="1018184" y="229583"/>
                  <a:pt x="1014180" y="233564"/>
                  <a:pt x="1009393" y="233124"/>
                </a:cubicBezTo>
                <a:cubicBezTo>
                  <a:pt x="1006439" y="232855"/>
                  <a:pt x="1004778" y="234394"/>
                  <a:pt x="1002068" y="235566"/>
                </a:cubicBezTo>
                <a:cubicBezTo>
                  <a:pt x="998722" y="236885"/>
                  <a:pt x="997379" y="235151"/>
                  <a:pt x="995255" y="232953"/>
                </a:cubicBezTo>
                <a:cubicBezTo>
                  <a:pt x="992813" y="230316"/>
                  <a:pt x="987783" y="234272"/>
                  <a:pt x="986025" y="236396"/>
                </a:cubicBezTo>
                <a:cubicBezTo>
                  <a:pt x="979578" y="244235"/>
                  <a:pt x="983070" y="256346"/>
                  <a:pt x="982142" y="259447"/>
                </a:cubicBezTo>
                <a:cubicBezTo>
                  <a:pt x="981581" y="261230"/>
                  <a:pt x="980140" y="261889"/>
                  <a:pt x="979065" y="263257"/>
                </a:cubicBezTo>
                <a:cubicBezTo>
                  <a:pt x="976941" y="265699"/>
                  <a:pt x="977942" y="270778"/>
                  <a:pt x="979652" y="273317"/>
                </a:cubicBezTo>
                <a:cubicBezTo>
                  <a:pt x="984535" y="280447"/>
                  <a:pt x="989688" y="281986"/>
                  <a:pt x="987343" y="286601"/>
                </a:cubicBezTo>
                <a:cubicBezTo>
                  <a:pt x="984511" y="292193"/>
                  <a:pt x="992764" y="291240"/>
                  <a:pt x="985927" y="303352"/>
                </a:cubicBezTo>
                <a:cubicBezTo>
                  <a:pt x="983632" y="307406"/>
                  <a:pt x="979261" y="308236"/>
                  <a:pt x="977039" y="312143"/>
                </a:cubicBezTo>
                <a:cubicBezTo>
                  <a:pt x="975134" y="315537"/>
                  <a:pt x="973791" y="320250"/>
                  <a:pt x="969054" y="319127"/>
                </a:cubicBezTo>
                <a:cubicBezTo>
                  <a:pt x="965074" y="318174"/>
                  <a:pt x="962095" y="316685"/>
                  <a:pt x="957846" y="317100"/>
                </a:cubicBezTo>
                <a:cubicBezTo>
                  <a:pt x="954671" y="317442"/>
                  <a:pt x="952425" y="319908"/>
                  <a:pt x="949910" y="321568"/>
                </a:cubicBezTo>
                <a:cubicBezTo>
                  <a:pt x="944147" y="325378"/>
                  <a:pt x="940142" y="318980"/>
                  <a:pt x="937700" y="318223"/>
                </a:cubicBezTo>
                <a:cubicBezTo>
                  <a:pt x="934721" y="317295"/>
                  <a:pt x="935478" y="318858"/>
                  <a:pt x="930375" y="316831"/>
                </a:cubicBezTo>
                <a:cubicBezTo>
                  <a:pt x="925271" y="314804"/>
                  <a:pt x="919777" y="318223"/>
                  <a:pt x="917067" y="311947"/>
                </a:cubicBezTo>
                <a:cubicBezTo>
                  <a:pt x="915748" y="308871"/>
                  <a:pt x="914185" y="307332"/>
                  <a:pt x="910596" y="308138"/>
                </a:cubicBezTo>
                <a:cubicBezTo>
                  <a:pt x="908154" y="308675"/>
                  <a:pt x="903856" y="310898"/>
                  <a:pt x="903270" y="313437"/>
                </a:cubicBezTo>
                <a:cubicBezTo>
                  <a:pt x="902733" y="315439"/>
                  <a:pt x="904930" y="317295"/>
                  <a:pt x="902391" y="320885"/>
                </a:cubicBezTo>
                <a:cubicBezTo>
                  <a:pt x="900584" y="323522"/>
                  <a:pt x="897922" y="323009"/>
                  <a:pt x="895261" y="322472"/>
                </a:cubicBezTo>
                <a:cubicBezTo>
                  <a:pt x="892433" y="322198"/>
                  <a:pt x="889686" y="321368"/>
                  <a:pt x="887178" y="320030"/>
                </a:cubicBezTo>
                <a:cubicBezTo>
                  <a:pt x="884736" y="318345"/>
                  <a:pt x="883320" y="315146"/>
                  <a:pt x="880707" y="313925"/>
                </a:cubicBezTo>
                <a:cubicBezTo>
                  <a:pt x="875726" y="312309"/>
                  <a:pt x="870324" y="312597"/>
                  <a:pt x="865543" y="314731"/>
                </a:cubicBezTo>
                <a:cubicBezTo>
                  <a:pt x="862979" y="316416"/>
                  <a:pt x="861465" y="319273"/>
                  <a:pt x="858730" y="320738"/>
                </a:cubicBezTo>
                <a:cubicBezTo>
                  <a:pt x="856438" y="321629"/>
                  <a:pt x="854262" y="322802"/>
                  <a:pt x="852260" y="324230"/>
                </a:cubicBezTo>
                <a:cubicBezTo>
                  <a:pt x="847913" y="328210"/>
                  <a:pt x="846326" y="335438"/>
                  <a:pt x="850526" y="340053"/>
                </a:cubicBezTo>
                <a:cubicBezTo>
                  <a:pt x="856435" y="346524"/>
                  <a:pt x="852357" y="350578"/>
                  <a:pt x="856875" y="354485"/>
                </a:cubicBezTo>
                <a:cubicBezTo>
                  <a:pt x="859316" y="356512"/>
                  <a:pt x="862271" y="357220"/>
                  <a:pt x="864566" y="359246"/>
                </a:cubicBezTo>
                <a:cubicBezTo>
                  <a:pt x="865953" y="360453"/>
                  <a:pt x="867169" y="361840"/>
                  <a:pt x="868180" y="363373"/>
                </a:cubicBezTo>
                <a:cubicBezTo>
                  <a:pt x="861465" y="367598"/>
                  <a:pt x="856582" y="373922"/>
                  <a:pt x="856435" y="377658"/>
                </a:cubicBezTo>
                <a:cubicBezTo>
                  <a:pt x="856435" y="380906"/>
                  <a:pt x="859268" y="383421"/>
                  <a:pt x="859585" y="386571"/>
                </a:cubicBezTo>
                <a:cubicBezTo>
                  <a:pt x="859976" y="390234"/>
                  <a:pt x="855971" y="393310"/>
                  <a:pt x="852894" y="394458"/>
                </a:cubicBezTo>
                <a:cubicBezTo>
                  <a:pt x="846570" y="396900"/>
                  <a:pt x="847547" y="402394"/>
                  <a:pt x="848597" y="407913"/>
                </a:cubicBezTo>
                <a:cubicBezTo>
                  <a:pt x="849524" y="412796"/>
                  <a:pt x="846423" y="414750"/>
                  <a:pt x="843029" y="417680"/>
                </a:cubicBezTo>
                <a:cubicBezTo>
                  <a:pt x="838893" y="421040"/>
                  <a:pt x="837945" y="426971"/>
                  <a:pt x="840831" y="431452"/>
                </a:cubicBezTo>
                <a:cubicBezTo>
                  <a:pt x="849280" y="445029"/>
                  <a:pt x="844250" y="449595"/>
                  <a:pt x="836900" y="464051"/>
                </a:cubicBezTo>
                <a:cubicBezTo>
                  <a:pt x="833921" y="469863"/>
                  <a:pt x="835069" y="475357"/>
                  <a:pt x="832700" y="478507"/>
                </a:cubicBezTo>
                <a:cubicBezTo>
                  <a:pt x="829452" y="482780"/>
                  <a:pt x="824154" y="478507"/>
                  <a:pt x="818830" y="478361"/>
                </a:cubicBezTo>
                <a:cubicBezTo>
                  <a:pt x="816389" y="478239"/>
                  <a:pt x="813947" y="477921"/>
                  <a:pt x="812677" y="480241"/>
                </a:cubicBezTo>
                <a:cubicBezTo>
                  <a:pt x="809527" y="486248"/>
                  <a:pt x="814923" y="491205"/>
                  <a:pt x="812677" y="497090"/>
                </a:cubicBezTo>
                <a:cubicBezTo>
                  <a:pt x="810235" y="503561"/>
                  <a:pt x="801713" y="499532"/>
                  <a:pt x="796756" y="501656"/>
                </a:cubicBezTo>
                <a:cubicBezTo>
                  <a:pt x="791799" y="503780"/>
                  <a:pt x="789699" y="511228"/>
                  <a:pt x="787306" y="513523"/>
                </a:cubicBezTo>
                <a:cubicBezTo>
                  <a:pt x="785499" y="515257"/>
                  <a:pt x="779199" y="515770"/>
                  <a:pt x="773631" y="522754"/>
                </a:cubicBezTo>
                <a:cubicBezTo>
                  <a:pt x="770506" y="526685"/>
                  <a:pt x="765500" y="523022"/>
                  <a:pt x="761422" y="525025"/>
                </a:cubicBezTo>
                <a:cubicBezTo>
                  <a:pt x="759469" y="526001"/>
                  <a:pt x="758980" y="527784"/>
                  <a:pt x="757662" y="529420"/>
                </a:cubicBezTo>
                <a:cubicBezTo>
                  <a:pt x="756866" y="530392"/>
                  <a:pt x="755908" y="531217"/>
                  <a:pt x="754829" y="531862"/>
                </a:cubicBezTo>
                <a:cubicBezTo>
                  <a:pt x="752656" y="529786"/>
                  <a:pt x="749945" y="527418"/>
                  <a:pt x="746356" y="524536"/>
                </a:cubicBezTo>
                <a:cubicBezTo>
                  <a:pt x="734513" y="515257"/>
                  <a:pt x="731485" y="523340"/>
                  <a:pt x="726821" y="526661"/>
                </a:cubicBezTo>
                <a:cubicBezTo>
                  <a:pt x="725795" y="532741"/>
                  <a:pt x="723085" y="537527"/>
                  <a:pt x="716785" y="538626"/>
                </a:cubicBezTo>
                <a:cubicBezTo>
                  <a:pt x="712560" y="539383"/>
                  <a:pt x="707017" y="536892"/>
                  <a:pt x="704771" y="542630"/>
                </a:cubicBezTo>
                <a:cubicBezTo>
                  <a:pt x="703013" y="547343"/>
                  <a:pt x="709313" y="547954"/>
                  <a:pt x="703232" y="556525"/>
                </a:cubicBezTo>
                <a:cubicBezTo>
                  <a:pt x="699765" y="561408"/>
                  <a:pt x="697738" y="565022"/>
                  <a:pt x="700791" y="570517"/>
                </a:cubicBezTo>
                <a:cubicBezTo>
                  <a:pt x="703232" y="575156"/>
                  <a:pt x="704282" y="580455"/>
                  <a:pt x="697421" y="581847"/>
                </a:cubicBezTo>
                <a:cubicBezTo>
                  <a:pt x="691609" y="583019"/>
                  <a:pt x="687385" y="581481"/>
                  <a:pt x="683624" y="587805"/>
                </a:cubicBezTo>
                <a:cubicBezTo>
                  <a:pt x="673442" y="605069"/>
                  <a:pt x="664431" y="596034"/>
                  <a:pt x="656959" y="604092"/>
                </a:cubicBezTo>
                <a:cubicBezTo>
                  <a:pt x="654835" y="606388"/>
                  <a:pt x="653516" y="609513"/>
                  <a:pt x="651172" y="611613"/>
                </a:cubicBezTo>
                <a:cubicBezTo>
                  <a:pt x="647192" y="615154"/>
                  <a:pt x="637717" y="614446"/>
                  <a:pt x="631808" y="623359"/>
                </a:cubicBezTo>
                <a:cubicBezTo>
                  <a:pt x="628780" y="627900"/>
                  <a:pt x="629049" y="632296"/>
                  <a:pt x="627193" y="637082"/>
                </a:cubicBezTo>
                <a:cubicBezTo>
                  <a:pt x="625044" y="642625"/>
                  <a:pt x="620282" y="642576"/>
                  <a:pt x="615203" y="643479"/>
                </a:cubicBezTo>
                <a:cubicBezTo>
                  <a:pt x="600308" y="646166"/>
                  <a:pt x="602994" y="662160"/>
                  <a:pt x="594399" y="666580"/>
                </a:cubicBezTo>
                <a:cubicBezTo>
                  <a:pt x="589954" y="668826"/>
                  <a:pt x="582824" y="670267"/>
                  <a:pt x="580407" y="664968"/>
                </a:cubicBezTo>
                <a:cubicBezTo>
                  <a:pt x="578209" y="660084"/>
                  <a:pt x="579015" y="654834"/>
                  <a:pt x="571958" y="654370"/>
                </a:cubicBezTo>
                <a:cubicBezTo>
                  <a:pt x="567074" y="654077"/>
                  <a:pt x="562361" y="656153"/>
                  <a:pt x="558064" y="652685"/>
                </a:cubicBezTo>
                <a:cubicBezTo>
                  <a:pt x="553766" y="649218"/>
                  <a:pt x="553058" y="643870"/>
                  <a:pt x="549175" y="640207"/>
                </a:cubicBezTo>
                <a:cubicBezTo>
                  <a:pt x="545293" y="636545"/>
                  <a:pt x="539408" y="636398"/>
                  <a:pt x="539408" y="630196"/>
                </a:cubicBezTo>
                <a:cubicBezTo>
                  <a:pt x="539408" y="625312"/>
                  <a:pt x="544511" y="622870"/>
                  <a:pt x="545024" y="618524"/>
                </a:cubicBezTo>
                <a:cubicBezTo>
                  <a:pt x="545537" y="614177"/>
                  <a:pt x="546904" y="607169"/>
                  <a:pt x="543583" y="603872"/>
                </a:cubicBezTo>
                <a:cubicBezTo>
                  <a:pt x="539872" y="600161"/>
                  <a:pt x="533474" y="599795"/>
                  <a:pt x="529054" y="597475"/>
                </a:cubicBezTo>
                <a:cubicBezTo>
                  <a:pt x="526800" y="595900"/>
                  <a:pt x="524701" y="594117"/>
                  <a:pt x="522779" y="592152"/>
                </a:cubicBezTo>
                <a:cubicBezTo>
                  <a:pt x="517043" y="587954"/>
                  <a:pt x="512772" y="582059"/>
                  <a:pt x="510569" y="575303"/>
                </a:cubicBezTo>
                <a:cubicBezTo>
                  <a:pt x="509446" y="571322"/>
                  <a:pt x="509812" y="564192"/>
                  <a:pt x="505881" y="561506"/>
                </a:cubicBezTo>
                <a:cubicBezTo>
                  <a:pt x="501193" y="558332"/>
                  <a:pt x="495527" y="562800"/>
                  <a:pt x="492548" y="565584"/>
                </a:cubicBezTo>
                <a:cubicBezTo>
                  <a:pt x="487665" y="570077"/>
                  <a:pt x="484344" y="568026"/>
                  <a:pt x="478776" y="567464"/>
                </a:cubicBezTo>
                <a:cubicBezTo>
                  <a:pt x="473209" y="566903"/>
                  <a:pt x="467251" y="569125"/>
                  <a:pt x="468887" y="575303"/>
                </a:cubicBezTo>
                <a:cubicBezTo>
                  <a:pt x="470254" y="580479"/>
                  <a:pt x="478068" y="580675"/>
                  <a:pt x="478459" y="586218"/>
                </a:cubicBezTo>
                <a:cubicBezTo>
                  <a:pt x="478850" y="591761"/>
                  <a:pt x="470303" y="593079"/>
                  <a:pt x="466469" y="592689"/>
                </a:cubicBezTo>
                <a:cubicBezTo>
                  <a:pt x="461925" y="591985"/>
                  <a:pt x="457681" y="589976"/>
                  <a:pt x="454260" y="586902"/>
                </a:cubicBezTo>
                <a:cubicBezTo>
                  <a:pt x="450670" y="584118"/>
                  <a:pt x="445811" y="583654"/>
                  <a:pt x="441709" y="582457"/>
                </a:cubicBezTo>
                <a:cubicBezTo>
                  <a:pt x="422809" y="576987"/>
                  <a:pt x="435018" y="568319"/>
                  <a:pt x="435531" y="560822"/>
                </a:cubicBezTo>
                <a:cubicBezTo>
                  <a:pt x="435897" y="555450"/>
                  <a:pt x="429817" y="552471"/>
                  <a:pt x="429084" y="547197"/>
                </a:cubicBezTo>
                <a:cubicBezTo>
                  <a:pt x="427912" y="539041"/>
                  <a:pt x="432796" y="524634"/>
                  <a:pt x="420904" y="522778"/>
                </a:cubicBezTo>
                <a:cubicBezTo>
                  <a:pt x="414458" y="521826"/>
                  <a:pt x="408939" y="526929"/>
                  <a:pt x="404080" y="530348"/>
                </a:cubicBezTo>
                <a:cubicBezTo>
                  <a:pt x="399855" y="533327"/>
                  <a:pt x="396095" y="538479"/>
                  <a:pt x="390381" y="535671"/>
                </a:cubicBezTo>
                <a:cubicBezTo>
                  <a:pt x="387695" y="534328"/>
                  <a:pt x="387377" y="531032"/>
                  <a:pt x="385131" y="529518"/>
                </a:cubicBezTo>
                <a:cubicBezTo>
                  <a:pt x="377805" y="524634"/>
                  <a:pt x="376853" y="541727"/>
                  <a:pt x="376487" y="544682"/>
                </a:cubicBezTo>
                <a:cubicBezTo>
                  <a:pt x="375852" y="550103"/>
                  <a:pt x="372457" y="550078"/>
                  <a:pt x="368428" y="552374"/>
                </a:cubicBezTo>
                <a:cubicBezTo>
                  <a:pt x="362592" y="555694"/>
                  <a:pt x="364692" y="561213"/>
                  <a:pt x="362788" y="566487"/>
                </a:cubicBezTo>
                <a:cubicBezTo>
                  <a:pt x="359003" y="576865"/>
                  <a:pt x="342838" y="557672"/>
                  <a:pt x="339224" y="554791"/>
                </a:cubicBezTo>
                <a:cubicBezTo>
                  <a:pt x="333852" y="550518"/>
                  <a:pt x="327771" y="553228"/>
                  <a:pt x="322448" y="556769"/>
                </a:cubicBezTo>
                <a:cubicBezTo>
                  <a:pt x="318876" y="558776"/>
                  <a:pt x="315687" y="561396"/>
                  <a:pt x="313023" y="564510"/>
                </a:cubicBezTo>
                <a:cubicBezTo>
                  <a:pt x="310800" y="567757"/>
                  <a:pt x="312070" y="573886"/>
                  <a:pt x="308529" y="575962"/>
                </a:cubicBezTo>
                <a:cubicBezTo>
                  <a:pt x="306972" y="576768"/>
                  <a:pt x="305226" y="577139"/>
                  <a:pt x="303475" y="577036"/>
                </a:cubicBezTo>
                <a:cubicBezTo>
                  <a:pt x="294489" y="568001"/>
                  <a:pt x="295148" y="553765"/>
                  <a:pt x="290069" y="544047"/>
                </a:cubicBezTo>
                <a:cubicBezTo>
                  <a:pt x="285576" y="535476"/>
                  <a:pt x="277860" y="533522"/>
                  <a:pt x="276297" y="529127"/>
                </a:cubicBezTo>
                <a:cubicBezTo>
                  <a:pt x="275686" y="527466"/>
                  <a:pt x="275906" y="525537"/>
                  <a:pt x="275100" y="523755"/>
                </a:cubicBezTo>
                <a:cubicBezTo>
                  <a:pt x="273415" y="519970"/>
                  <a:pt x="269069" y="518505"/>
                  <a:pt x="269704" y="513816"/>
                </a:cubicBezTo>
                <a:cubicBezTo>
                  <a:pt x="270241" y="509934"/>
                  <a:pt x="273000" y="507126"/>
                  <a:pt x="272927" y="503121"/>
                </a:cubicBezTo>
                <a:cubicBezTo>
                  <a:pt x="272927" y="497261"/>
                  <a:pt x="267799" y="496333"/>
                  <a:pt x="265064" y="492011"/>
                </a:cubicBezTo>
                <a:cubicBezTo>
                  <a:pt x="264051" y="490240"/>
                  <a:pt x="263355" y="488306"/>
                  <a:pt x="263013" y="486297"/>
                </a:cubicBezTo>
                <a:cubicBezTo>
                  <a:pt x="261299" y="487571"/>
                  <a:pt x="259113" y="488035"/>
                  <a:pt x="257031" y="487566"/>
                </a:cubicBezTo>
                <a:cubicBezTo>
                  <a:pt x="252440" y="486785"/>
                  <a:pt x="245871" y="483049"/>
                  <a:pt x="242209" y="487762"/>
                </a:cubicBezTo>
                <a:cubicBezTo>
                  <a:pt x="239449" y="491278"/>
                  <a:pt x="240499" y="495771"/>
                  <a:pt x="234883" y="495918"/>
                </a:cubicBezTo>
                <a:cubicBezTo>
                  <a:pt x="232050" y="495918"/>
                  <a:pt x="224700" y="496089"/>
                  <a:pt x="225457" y="500655"/>
                </a:cubicBezTo>
                <a:cubicBezTo>
                  <a:pt x="226214" y="505221"/>
                  <a:pt x="233174" y="504879"/>
                  <a:pt x="233247" y="509739"/>
                </a:cubicBezTo>
                <a:cubicBezTo>
                  <a:pt x="233247" y="513523"/>
                  <a:pt x="228778" y="516185"/>
                  <a:pt x="225408" y="515819"/>
                </a:cubicBezTo>
                <a:cubicBezTo>
                  <a:pt x="215519" y="514793"/>
                  <a:pt x="219572" y="502144"/>
                  <a:pt x="211929" y="498482"/>
                </a:cubicBezTo>
                <a:cubicBezTo>
                  <a:pt x="191686" y="488714"/>
                  <a:pt x="219792" y="478654"/>
                  <a:pt x="202162" y="469692"/>
                </a:cubicBezTo>
                <a:cubicBezTo>
                  <a:pt x="198326" y="467729"/>
                  <a:pt x="196660" y="463131"/>
                  <a:pt x="198353" y="459167"/>
                </a:cubicBezTo>
                <a:cubicBezTo>
                  <a:pt x="199940" y="455261"/>
                  <a:pt x="206655" y="453136"/>
                  <a:pt x="205532" y="448619"/>
                </a:cubicBezTo>
                <a:cubicBezTo>
                  <a:pt x="204702" y="445420"/>
                  <a:pt x="199427" y="442172"/>
                  <a:pt x="196424" y="441293"/>
                </a:cubicBezTo>
                <a:cubicBezTo>
                  <a:pt x="189244" y="439071"/>
                  <a:pt x="186436" y="446372"/>
                  <a:pt x="176205" y="443393"/>
                </a:cubicBezTo>
                <a:cubicBezTo>
                  <a:pt x="169856" y="441537"/>
                  <a:pt x="170442" y="432917"/>
                  <a:pt x="159576" y="433381"/>
                </a:cubicBezTo>
                <a:cubicBezTo>
                  <a:pt x="149808" y="433797"/>
                  <a:pt x="143948" y="441684"/>
                  <a:pt x="129101" y="438119"/>
                </a:cubicBezTo>
                <a:cubicBezTo>
                  <a:pt x="122875" y="436629"/>
                  <a:pt x="119944" y="430671"/>
                  <a:pt x="115061" y="427179"/>
                </a:cubicBezTo>
                <a:cubicBezTo>
                  <a:pt x="110177" y="423687"/>
                  <a:pt x="105049" y="425690"/>
                  <a:pt x="99726" y="425421"/>
                </a:cubicBezTo>
                <a:cubicBezTo>
                  <a:pt x="94402" y="425152"/>
                  <a:pt x="89592" y="422417"/>
                  <a:pt x="83976" y="422833"/>
                </a:cubicBezTo>
                <a:cubicBezTo>
                  <a:pt x="78921" y="423223"/>
                  <a:pt x="76455" y="428327"/>
                  <a:pt x="71278" y="427277"/>
                </a:cubicBezTo>
                <a:cubicBezTo>
                  <a:pt x="60143" y="425079"/>
                  <a:pt x="64831" y="420977"/>
                  <a:pt x="59459" y="418584"/>
                </a:cubicBezTo>
                <a:cubicBezTo>
                  <a:pt x="57481" y="417705"/>
                  <a:pt x="55064" y="417631"/>
                  <a:pt x="53575" y="415678"/>
                </a:cubicBezTo>
                <a:cubicBezTo>
                  <a:pt x="52537" y="413746"/>
                  <a:pt x="51851" y="411646"/>
                  <a:pt x="51548" y="409476"/>
                </a:cubicBezTo>
                <a:cubicBezTo>
                  <a:pt x="49814" y="403762"/>
                  <a:pt x="46322" y="402345"/>
                  <a:pt x="41414" y="399855"/>
                </a:cubicBezTo>
                <a:cubicBezTo>
                  <a:pt x="36506" y="397364"/>
                  <a:pt x="35090" y="392138"/>
                  <a:pt x="32672" y="387645"/>
                </a:cubicBezTo>
                <a:cubicBezTo>
                  <a:pt x="30255" y="383152"/>
                  <a:pt x="25005" y="380906"/>
                  <a:pt x="21464" y="376925"/>
                </a:cubicBezTo>
                <a:cubicBezTo>
                  <a:pt x="17557" y="372530"/>
                  <a:pt x="14505" y="366035"/>
                  <a:pt x="19242" y="361102"/>
                </a:cubicBezTo>
                <a:cubicBezTo>
                  <a:pt x="21464" y="358660"/>
                  <a:pt x="24907" y="358172"/>
                  <a:pt x="27569" y="356536"/>
                </a:cubicBezTo>
                <a:cubicBezTo>
                  <a:pt x="39021" y="349430"/>
                  <a:pt x="43270" y="334364"/>
                  <a:pt x="40462" y="326135"/>
                </a:cubicBezTo>
                <a:cubicBezTo>
                  <a:pt x="39021" y="321910"/>
                  <a:pt x="32745" y="320616"/>
                  <a:pt x="29083" y="322374"/>
                </a:cubicBezTo>
                <a:cubicBezTo>
                  <a:pt x="26983" y="323375"/>
                  <a:pt x="26519" y="323986"/>
                  <a:pt x="23930" y="322960"/>
                </a:cubicBezTo>
                <a:cubicBezTo>
                  <a:pt x="21708" y="321925"/>
                  <a:pt x="19684" y="320514"/>
                  <a:pt x="17948" y="318785"/>
                </a:cubicBezTo>
                <a:cubicBezTo>
                  <a:pt x="11501" y="313168"/>
                  <a:pt x="15115" y="307503"/>
                  <a:pt x="0" y="296222"/>
                </a:cubicBezTo>
                <a:cubicBezTo>
                  <a:pt x="501" y="295829"/>
                  <a:pt x="1023" y="295462"/>
                  <a:pt x="1563" y="295123"/>
                </a:cubicBezTo>
                <a:cubicBezTo>
                  <a:pt x="3958" y="293299"/>
                  <a:pt x="6801" y="292151"/>
                  <a:pt x="9792" y="291802"/>
                </a:cubicBezTo>
                <a:cubicBezTo>
                  <a:pt x="15359" y="291802"/>
                  <a:pt x="29083" y="301838"/>
                  <a:pt x="38264" y="300226"/>
                </a:cubicBezTo>
                <a:cubicBezTo>
                  <a:pt x="42830" y="299445"/>
                  <a:pt x="46054" y="295343"/>
                  <a:pt x="50888" y="295343"/>
                </a:cubicBezTo>
                <a:cubicBezTo>
                  <a:pt x="56114" y="295343"/>
                  <a:pt x="59997" y="299152"/>
                  <a:pt x="64807" y="300226"/>
                </a:cubicBezTo>
                <a:cubicBezTo>
                  <a:pt x="79458" y="303279"/>
                  <a:pt x="84342" y="289287"/>
                  <a:pt x="112594" y="299250"/>
                </a:cubicBezTo>
                <a:cubicBezTo>
                  <a:pt x="127612" y="304524"/>
                  <a:pt x="131030" y="295904"/>
                  <a:pt x="150639" y="288261"/>
                </a:cubicBezTo>
                <a:cubicBezTo>
                  <a:pt x="172860" y="279568"/>
                  <a:pt x="175716" y="289189"/>
                  <a:pt x="189953" y="287358"/>
                </a:cubicBezTo>
                <a:cubicBezTo>
                  <a:pt x="195227" y="286674"/>
                  <a:pt x="199012" y="282254"/>
                  <a:pt x="204604" y="281204"/>
                </a:cubicBezTo>
                <a:cubicBezTo>
                  <a:pt x="210196" y="280154"/>
                  <a:pt x="214200" y="285038"/>
                  <a:pt x="219792" y="285111"/>
                </a:cubicBezTo>
                <a:cubicBezTo>
                  <a:pt x="225897" y="285111"/>
                  <a:pt x="228485" y="279300"/>
                  <a:pt x="228949" y="274025"/>
                </a:cubicBezTo>
                <a:cubicBezTo>
                  <a:pt x="228788" y="271237"/>
                  <a:pt x="229084" y="268441"/>
                  <a:pt x="229828" y="265747"/>
                </a:cubicBezTo>
                <a:cubicBezTo>
                  <a:pt x="231098" y="262671"/>
                  <a:pt x="232881" y="260864"/>
                  <a:pt x="233467" y="257518"/>
                </a:cubicBezTo>
                <a:cubicBezTo>
                  <a:pt x="234370" y="252097"/>
                  <a:pt x="233052" y="247629"/>
                  <a:pt x="233149" y="242379"/>
                </a:cubicBezTo>
                <a:cubicBezTo>
                  <a:pt x="233369" y="231439"/>
                  <a:pt x="237642" y="220231"/>
                  <a:pt x="246628" y="213418"/>
                </a:cubicBezTo>
                <a:cubicBezTo>
                  <a:pt x="252709" y="208803"/>
                  <a:pt x="259155" y="211807"/>
                  <a:pt x="266163" y="210976"/>
                </a:cubicBezTo>
                <a:cubicBezTo>
                  <a:pt x="274417" y="210024"/>
                  <a:pt x="275174" y="202234"/>
                  <a:pt x="281205" y="198352"/>
                </a:cubicBezTo>
                <a:cubicBezTo>
                  <a:pt x="297297" y="187998"/>
                  <a:pt x="303035" y="213003"/>
                  <a:pt x="315391" y="215738"/>
                </a:cubicBezTo>
                <a:cubicBezTo>
                  <a:pt x="330287" y="219230"/>
                  <a:pt x="347624" y="206215"/>
                  <a:pt x="347746" y="226824"/>
                </a:cubicBezTo>
                <a:cubicBezTo>
                  <a:pt x="347746" y="232196"/>
                  <a:pt x="345597" y="241109"/>
                  <a:pt x="350334" y="244821"/>
                </a:cubicBezTo>
                <a:cubicBezTo>
                  <a:pt x="355511" y="248874"/>
                  <a:pt x="363398" y="239546"/>
                  <a:pt x="368453" y="237495"/>
                </a:cubicBezTo>
                <a:cubicBezTo>
                  <a:pt x="382884" y="231903"/>
                  <a:pt x="385351" y="252464"/>
                  <a:pt x="391992" y="260082"/>
                </a:cubicBezTo>
                <a:cubicBezTo>
                  <a:pt x="398121" y="267115"/>
                  <a:pt x="404202" y="256883"/>
                  <a:pt x="408402" y="252757"/>
                </a:cubicBezTo>
                <a:cubicBezTo>
                  <a:pt x="413286" y="248068"/>
                  <a:pt x="420367" y="241378"/>
                  <a:pt x="427033" y="239400"/>
                </a:cubicBezTo>
                <a:cubicBezTo>
                  <a:pt x="431856" y="238401"/>
                  <a:pt x="436762" y="237861"/>
                  <a:pt x="441684" y="237788"/>
                </a:cubicBezTo>
                <a:lnTo>
                  <a:pt x="441684" y="237788"/>
                </a:lnTo>
                <a:cubicBezTo>
                  <a:pt x="442319" y="237788"/>
                  <a:pt x="442954" y="237642"/>
                  <a:pt x="443565" y="237544"/>
                </a:cubicBezTo>
                <a:cubicBezTo>
                  <a:pt x="444182" y="237453"/>
                  <a:pt x="444795" y="237324"/>
                  <a:pt x="445396" y="237153"/>
                </a:cubicBezTo>
                <a:cubicBezTo>
                  <a:pt x="450084" y="235957"/>
                  <a:pt x="453503" y="233026"/>
                  <a:pt x="453894" y="225090"/>
                </a:cubicBezTo>
                <a:cubicBezTo>
                  <a:pt x="454626" y="209340"/>
                  <a:pt x="475358" y="222111"/>
                  <a:pt x="477848" y="196936"/>
                </a:cubicBezTo>
                <a:cubicBezTo>
                  <a:pt x="477927" y="193761"/>
                  <a:pt x="479189" y="190728"/>
                  <a:pt x="481389" y="188438"/>
                </a:cubicBezTo>
                <a:cubicBezTo>
                  <a:pt x="487079" y="182504"/>
                  <a:pt x="487127" y="187241"/>
                  <a:pt x="501461" y="187217"/>
                </a:cubicBezTo>
                <a:cubicBezTo>
                  <a:pt x="503903" y="187217"/>
                  <a:pt x="508030" y="188291"/>
                  <a:pt x="510521" y="187217"/>
                </a:cubicBezTo>
                <a:cubicBezTo>
                  <a:pt x="518847" y="183676"/>
                  <a:pt x="514208" y="170124"/>
                  <a:pt x="527052" y="172566"/>
                </a:cubicBezTo>
                <a:cubicBezTo>
                  <a:pt x="531569" y="173420"/>
                  <a:pt x="535305" y="176375"/>
                  <a:pt x="539921" y="176766"/>
                </a:cubicBezTo>
                <a:cubicBezTo>
                  <a:pt x="565463" y="179037"/>
                  <a:pt x="559724" y="158159"/>
                  <a:pt x="577574" y="130932"/>
                </a:cubicBezTo>
                <a:cubicBezTo>
                  <a:pt x="582458" y="123606"/>
                  <a:pt x="587854" y="117551"/>
                  <a:pt x="587537" y="108394"/>
                </a:cubicBezTo>
                <a:cubicBezTo>
                  <a:pt x="587219" y="99701"/>
                  <a:pt x="586658" y="91301"/>
                  <a:pt x="594643" y="85489"/>
                </a:cubicBezTo>
                <a:cubicBezTo>
                  <a:pt x="597597" y="83364"/>
                  <a:pt x="602579" y="81680"/>
                  <a:pt x="604679" y="78627"/>
                </a:cubicBezTo>
                <a:cubicBezTo>
                  <a:pt x="606779" y="75575"/>
                  <a:pt x="606315" y="70081"/>
                  <a:pt x="608317" y="66247"/>
                </a:cubicBezTo>
                <a:cubicBezTo>
                  <a:pt x="612761" y="57725"/>
                  <a:pt x="622114" y="52255"/>
                  <a:pt x="624409" y="42659"/>
                </a:cubicBezTo>
                <a:cubicBezTo>
                  <a:pt x="625361" y="38678"/>
                  <a:pt x="622407" y="35895"/>
                  <a:pt x="623139" y="32183"/>
                </a:cubicBezTo>
                <a:cubicBezTo>
                  <a:pt x="624140" y="27055"/>
                  <a:pt x="627559" y="26225"/>
                  <a:pt x="632174" y="26689"/>
                </a:cubicBezTo>
                <a:cubicBezTo>
                  <a:pt x="645556" y="28056"/>
                  <a:pt x="636155" y="29131"/>
                  <a:pt x="654444" y="26689"/>
                </a:cubicBezTo>
                <a:cubicBezTo>
                  <a:pt x="665945" y="25077"/>
                  <a:pt x="668753" y="17336"/>
                  <a:pt x="676030" y="15114"/>
                </a:cubicBezTo>
                <a:cubicBezTo>
                  <a:pt x="680743" y="13542"/>
                  <a:pt x="685744" y="13017"/>
                  <a:pt x="690681" y="13576"/>
                </a:cubicBezTo>
                <a:cubicBezTo>
                  <a:pt x="693455" y="13676"/>
                  <a:pt x="696234" y="13530"/>
                  <a:pt x="698984" y="13136"/>
                </a:cubicBezTo>
                <a:cubicBezTo>
                  <a:pt x="702280" y="12990"/>
                  <a:pt x="705332" y="13722"/>
                  <a:pt x="708531" y="12526"/>
                </a:cubicBezTo>
                <a:cubicBezTo>
                  <a:pt x="718641" y="8692"/>
                  <a:pt x="732095" y="2759"/>
                  <a:pt x="744695" y="3467"/>
                </a:cubicBezTo>
                <a:cubicBezTo>
                  <a:pt x="756734" y="4102"/>
                  <a:pt x="753608" y="6372"/>
                  <a:pt x="756905" y="11256"/>
                </a:cubicBezTo>
                <a:cubicBezTo>
                  <a:pt x="765866" y="24223"/>
                  <a:pt x="774584" y="17752"/>
                  <a:pt x="785084" y="19949"/>
                </a:cubicBezTo>
                <a:cubicBezTo>
                  <a:pt x="792263" y="21439"/>
                  <a:pt x="795413" y="27861"/>
                  <a:pt x="800931" y="31695"/>
                </a:cubicBezTo>
                <a:cubicBezTo>
                  <a:pt x="812213" y="39484"/>
                  <a:pt x="819123" y="29473"/>
                  <a:pt x="833604" y="31963"/>
                </a:cubicBezTo>
                <a:cubicBezTo>
                  <a:pt x="845495" y="33990"/>
                  <a:pt x="850941" y="49887"/>
                  <a:pt x="863712" y="48104"/>
                </a:cubicBezTo>
                <a:cubicBezTo>
                  <a:pt x="874871" y="46566"/>
                  <a:pt x="871746" y="36627"/>
                  <a:pt x="893795" y="28056"/>
                </a:cubicBezTo>
                <a:cubicBezTo>
                  <a:pt x="905053" y="23685"/>
                  <a:pt x="913086" y="31280"/>
                  <a:pt x="923879" y="31939"/>
                </a:cubicBezTo>
                <a:cubicBezTo>
                  <a:pt x="930521" y="32354"/>
                  <a:pt x="932621" y="24076"/>
                  <a:pt x="936821" y="20291"/>
                </a:cubicBezTo>
                <a:cubicBezTo>
                  <a:pt x="942291" y="15407"/>
                  <a:pt x="949030" y="15798"/>
                  <a:pt x="955917" y="16409"/>
                </a:cubicBezTo>
                <a:cubicBezTo>
                  <a:pt x="987514" y="19241"/>
                  <a:pt x="975744" y="8350"/>
                  <a:pt x="984706" y="2075"/>
                </a:cubicBezTo>
                <a:cubicBezTo>
                  <a:pt x="992789" y="-3566"/>
                  <a:pt x="1003850" y="3296"/>
                  <a:pt x="1007953" y="10695"/>
                </a:cubicBezTo>
                <a:cubicBezTo>
                  <a:pt x="1015913" y="25077"/>
                  <a:pt x="1021163" y="41291"/>
                  <a:pt x="1042627" y="42292"/>
                </a:cubicBezTo>
                <a:cubicBezTo>
                  <a:pt x="1045777" y="42463"/>
                  <a:pt x="1049074" y="40705"/>
                  <a:pt x="1052028" y="42292"/>
                </a:cubicBezTo>
                <a:cubicBezTo>
                  <a:pt x="1058792" y="45882"/>
                  <a:pt x="1058280" y="54697"/>
                  <a:pt x="1059354" y="60997"/>
                </a:cubicBezTo>
                <a:cubicBezTo>
                  <a:pt x="1060795" y="68713"/>
                  <a:pt x="1065214" y="74305"/>
                  <a:pt x="1064506" y="82412"/>
                </a:cubicBezTo>
                <a:cubicBezTo>
                  <a:pt x="1063139" y="98113"/>
                  <a:pt x="1076154" y="102338"/>
                  <a:pt x="1084432" y="117892"/>
                </a:cubicBezTo>
                <a:cubicBezTo>
                  <a:pt x="1096177" y="139869"/>
                  <a:pt x="1107752" y="137305"/>
                  <a:pt x="1116616" y="137769"/>
                </a:cubicBezTo>
                <a:cubicBezTo>
                  <a:pt x="1121719" y="138038"/>
                  <a:pt x="1126652" y="139747"/>
                  <a:pt x="1131780" y="139698"/>
                </a:cubicBezTo>
                <a:cubicBezTo>
                  <a:pt x="1136908" y="139649"/>
                  <a:pt x="1138348" y="136963"/>
                  <a:pt x="1141840" y="133887"/>
                </a:cubicBezTo>
                <a:cubicBezTo>
                  <a:pt x="1154269" y="122923"/>
                  <a:pt x="1160813" y="129589"/>
                  <a:pt x="1169189" y="124998"/>
                </a:cubicBezTo>
                <a:cubicBezTo>
                  <a:pt x="1178004" y="120115"/>
                  <a:pt x="1188284" y="117502"/>
                  <a:pt x="1197832" y="114303"/>
                </a:cubicBezTo>
                <a:cubicBezTo>
                  <a:pt x="1214461" y="108711"/>
                  <a:pt x="1228038" y="120066"/>
                  <a:pt x="1245595" y="115719"/>
                </a:cubicBezTo>
                <a:cubicBezTo>
                  <a:pt x="1246963" y="115377"/>
                  <a:pt x="1248232" y="115109"/>
                  <a:pt x="1249453" y="114767"/>
                </a:cubicBezTo>
                <a:cubicBezTo>
                  <a:pt x="1250259" y="114694"/>
                  <a:pt x="1250869" y="114498"/>
                  <a:pt x="1251431" y="114254"/>
                </a:cubicBezTo>
                <a:close/>
              </a:path>
            </a:pathLst>
          </a:custGeom>
          <a:solidFill>
            <a:schemeClr val="tx2">
              <a:alpha val="6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hu-HU">
              <a:solidFill>
                <a:schemeClr val="tx1"/>
              </a:solidFill>
            </a:endParaRPr>
          </a:p>
        </xdr:txBody>
      </xdr:sp>
      <xdr:sp macro="" textlink="">
        <xdr:nvSpPr>
          <xdr:cNvPr id="28" name="Freeform: Shape 520">
            <a:extLst>
              <a:ext uri="{FF2B5EF4-FFF2-40B4-BE49-F238E27FC236}">
                <a16:creationId xmlns:a16="http://schemas.microsoft.com/office/drawing/2014/main" id="{4ADDAC0F-04A1-43B0-B103-F087CD2B3E9A}"/>
              </a:ext>
            </a:extLst>
          </xdr:cNvPr>
          <xdr:cNvSpPr/>
        </xdr:nvSpPr>
        <xdr:spPr>
          <a:xfrm>
            <a:off x="5089849" y="7829158"/>
            <a:ext cx="1260002" cy="959653"/>
          </a:xfrm>
          <a:custGeom>
            <a:avLst/>
            <a:gdLst>
              <a:gd name="connsiteX0" fmla="*/ 1253381 w 1260001"/>
              <a:gd name="connsiteY0" fmla="*/ 285121 h 959652"/>
              <a:gd name="connsiteX1" fmla="*/ 1228278 w 1260001"/>
              <a:gd name="connsiteY1" fmla="*/ 304974 h 959652"/>
              <a:gd name="connsiteX2" fmla="*/ 1213627 w 1260001"/>
              <a:gd name="connsiteY2" fmla="*/ 309027 h 959652"/>
              <a:gd name="connsiteX3" fmla="*/ 1217266 w 1260001"/>
              <a:gd name="connsiteY3" fmla="*/ 335351 h 959652"/>
              <a:gd name="connsiteX4" fmla="*/ 1197193 w 1260001"/>
              <a:gd name="connsiteY4" fmla="*/ 339795 h 959652"/>
              <a:gd name="connsiteX5" fmla="*/ 1169942 w 1260001"/>
              <a:gd name="connsiteY5" fmla="*/ 371930 h 959652"/>
              <a:gd name="connsiteX6" fmla="*/ 1145987 w 1260001"/>
              <a:gd name="connsiteY6" fmla="*/ 371148 h 959652"/>
              <a:gd name="connsiteX7" fmla="*/ 1127625 w 1260001"/>
              <a:gd name="connsiteY7" fmla="*/ 376032 h 959652"/>
              <a:gd name="connsiteX8" fmla="*/ 1120958 w 1260001"/>
              <a:gd name="connsiteY8" fmla="*/ 374811 h 959652"/>
              <a:gd name="connsiteX9" fmla="*/ 1101423 w 1260001"/>
              <a:gd name="connsiteY9" fmla="*/ 358841 h 959652"/>
              <a:gd name="connsiteX10" fmla="*/ 1083598 w 1260001"/>
              <a:gd name="connsiteY10" fmla="*/ 368169 h 959652"/>
              <a:gd name="connsiteX11" fmla="*/ 1079202 w 1260001"/>
              <a:gd name="connsiteY11" fmla="*/ 389218 h 959652"/>
              <a:gd name="connsiteX12" fmla="*/ 1057616 w 1260001"/>
              <a:gd name="connsiteY12" fmla="*/ 388779 h 959652"/>
              <a:gd name="connsiteX13" fmla="*/ 1030756 w 1260001"/>
              <a:gd name="connsiteY13" fmla="*/ 391562 h 959652"/>
              <a:gd name="connsiteX14" fmla="*/ 1028509 w 1260001"/>
              <a:gd name="connsiteY14" fmla="*/ 398107 h 959652"/>
              <a:gd name="connsiteX15" fmla="*/ 1021452 w 1260001"/>
              <a:gd name="connsiteY15" fmla="*/ 403186 h 959652"/>
              <a:gd name="connsiteX16" fmla="*/ 991686 w 1260001"/>
              <a:gd name="connsiteY16" fmla="*/ 462108 h 959652"/>
              <a:gd name="connsiteX17" fmla="*/ 980454 w 1260001"/>
              <a:gd name="connsiteY17" fmla="*/ 475904 h 959652"/>
              <a:gd name="connsiteX18" fmla="*/ 979159 w 1260001"/>
              <a:gd name="connsiteY18" fmla="*/ 477247 h 959652"/>
              <a:gd name="connsiteX19" fmla="*/ 977841 w 1260001"/>
              <a:gd name="connsiteY19" fmla="*/ 478517 h 959652"/>
              <a:gd name="connsiteX20" fmla="*/ 969514 w 1260001"/>
              <a:gd name="connsiteY20" fmla="*/ 483157 h 959652"/>
              <a:gd name="connsiteX21" fmla="*/ 954863 w 1260001"/>
              <a:gd name="connsiteY21" fmla="*/ 491532 h 959652"/>
              <a:gd name="connsiteX22" fmla="*/ 940212 w 1260001"/>
              <a:gd name="connsiteY22" fmla="*/ 504816 h 959652"/>
              <a:gd name="connsiteX23" fmla="*/ 923680 w 1260001"/>
              <a:gd name="connsiteY23" fmla="*/ 517611 h 959652"/>
              <a:gd name="connsiteX24" fmla="*/ 924095 w 1260001"/>
              <a:gd name="connsiteY24" fmla="*/ 536194 h 959652"/>
              <a:gd name="connsiteX25" fmla="*/ 925707 w 1260001"/>
              <a:gd name="connsiteY25" fmla="*/ 562175 h 959652"/>
              <a:gd name="connsiteX26" fmla="*/ 929492 w 1260001"/>
              <a:gd name="connsiteY26" fmla="*/ 585520 h 959652"/>
              <a:gd name="connsiteX27" fmla="*/ 914230 w 1260001"/>
              <a:gd name="connsiteY27" fmla="*/ 600171 h 959652"/>
              <a:gd name="connsiteX28" fmla="*/ 887150 w 1260001"/>
              <a:gd name="connsiteY28" fmla="*/ 614480 h 959652"/>
              <a:gd name="connsiteX29" fmla="*/ 889592 w 1260001"/>
              <a:gd name="connsiteY29" fmla="*/ 624809 h 959652"/>
              <a:gd name="connsiteX30" fmla="*/ 875087 w 1260001"/>
              <a:gd name="connsiteY30" fmla="*/ 640437 h 959652"/>
              <a:gd name="connsiteX31" fmla="*/ 866028 w 1260001"/>
              <a:gd name="connsiteY31" fmla="*/ 669056 h 959652"/>
              <a:gd name="connsiteX32" fmla="*/ 864099 w 1260001"/>
              <a:gd name="connsiteY32" fmla="*/ 691033 h 959652"/>
              <a:gd name="connsiteX33" fmla="*/ 864099 w 1260001"/>
              <a:gd name="connsiteY33" fmla="*/ 702045 h 959652"/>
              <a:gd name="connsiteX34" fmla="*/ 844368 w 1260001"/>
              <a:gd name="connsiteY34" fmla="*/ 729297 h 959652"/>
              <a:gd name="connsiteX35" fmla="*/ 839485 w 1260001"/>
              <a:gd name="connsiteY35" fmla="*/ 746072 h 959652"/>
              <a:gd name="connsiteX36" fmla="*/ 810182 w 1260001"/>
              <a:gd name="connsiteY36" fmla="*/ 765778 h 959652"/>
              <a:gd name="connsiteX37" fmla="*/ 799169 w 1260001"/>
              <a:gd name="connsiteY37" fmla="*/ 782871 h 959652"/>
              <a:gd name="connsiteX38" fmla="*/ 788279 w 1260001"/>
              <a:gd name="connsiteY38" fmla="*/ 797962 h 959652"/>
              <a:gd name="connsiteX39" fmla="*/ 789133 w 1260001"/>
              <a:gd name="connsiteY39" fmla="*/ 803871 h 959652"/>
              <a:gd name="connsiteX40" fmla="*/ 789597 w 1260001"/>
              <a:gd name="connsiteY40" fmla="*/ 805703 h 959652"/>
              <a:gd name="connsiteX41" fmla="*/ 771967 w 1260001"/>
              <a:gd name="connsiteY41" fmla="*/ 820354 h 959652"/>
              <a:gd name="connsiteX42" fmla="*/ 758488 w 1260001"/>
              <a:gd name="connsiteY42" fmla="*/ 824334 h 959652"/>
              <a:gd name="connsiteX43" fmla="*/ 745937 w 1260001"/>
              <a:gd name="connsiteY43" fmla="*/ 845578 h 959652"/>
              <a:gd name="connsiteX44" fmla="*/ 733361 w 1260001"/>
              <a:gd name="connsiteY44" fmla="*/ 847263 h 959652"/>
              <a:gd name="connsiteX45" fmla="*/ 720664 w 1260001"/>
              <a:gd name="connsiteY45" fmla="*/ 851756 h 959652"/>
              <a:gd name="connsiteX46" fmla="*/ 705548 w 1260001"/>
              <a:gd name="connsiteY46" fmla="*/ 845676 h 959652"/>
              <a:gd name="connsiteX47" fmla="*/ 694926 w 1260001"/>
              <a:gd name="connsiteY47" fmla="*/ 835469 h 959652"/>
              <a:gd name="connsiteX48" fmla="*/ 667455 w 1260001"/>
              <a:gd name="connsiteY48" fmla="*/ 834102 h 959652"/>
              <a:gd name="connsiteX49" fmla="*/ 660130 w 1260001"/>
              <a:gd name="connsiteY49" fmla="*/ 829218 h 959652"/>
              <a:gd name="connsiteX50" fmla="*/ 653561 w 1260001"/>
              <a:gd name="connsiteY50" fmla="*/ 828266 h 959652"/>
              <a:gd name="connsiteX51" fmla="*/ 642060 w 1260001"/>
              <a:gd name="connsiteY51" fmla="*/ 821111 h 959652"/>
              <a:gd name="connsiteX52" fmla="*/ 623673 w 1260001"/>
              <a:gd name="connsiteY52" fmla="*/ 807778 h 959652"/>
              <a:gd name="connsiteX53" fmla="*/ 624039 w 1260001"/>
              <a:gd name="connsiteY53" fmla="*/ 794470 h 959652"/>
              <a:gd name="connsiteX54" fmla="*/ 625870 w 1260001"/>
              <a:gd name="connsiteY54" fmla="*/ 782383 h 959652"/>
              <a:gd name="connsiteX55" fmla="*/ 646675 w 1260001"/>
              <a:gd name="connsiteY55" fmla="*/ 770540 h 959652"/>
              <a:gd name="connsiteX56" fmla="*/ 645772 w 1260001"/>
              <a:gd name="connsiteY56" fmla="*/ 763068 h 959652"/>
              <a:gd name="connsiteX57" fmla="*/ 647969 w 1260001"/>
              <a:gd name="connsiteY57" fmla="*/ 747806 h 959652"/>
              <a:gd name="connsiteX58" fmla="*/ 619497 w 1260001"/>
              <a:gd name="connsiteY58" fmla="*/ 735255 h 959652"/>
              <a:gd name="connsiteX59" fmla="*/ 612025 w 1260001"/>
              <a:gd name="connsiteY59" fmla="*/ 729663 h 959652"/>
              <a:gd name="connsiteX60" fmla="*/ 583064 w 1260001"/>
              <a:gd name="connsiteY60" fmla="*/ 725170 h 959652"/>
              <a:gd name="connsiteX61" fmla="*/ 558768 w 1260001"/>
              <a:gd name="connsiteY61" fmla="*/ 711642 h 959652"/>
              <a:gd name="connsiteX62" fmla="*/ 550710 w 1260001"/>
              <a:gd name="connsiteY62" fmla="*/ 714255 h 959652"/>
              <a:gd name="connsiteX63" fmla="*/ 538500 w 1260001"/>
              <a:gd name="connsiteY63" fmla="*/ 700849 h 959652"/>
              <a:gd name="connsiteX64" fmla="*/ 526291 w 1260001"/>
              <a:gd name="connsiteY64" fmla="*/ 687199 h 959652"/>
              <a:gd name="connsiteX65" fmla="*/ 524973 w 1260001"/>
              <a:gd name="connsiteY65" fmla="*/ 688151 h 959652"/>
              <a:gd name="connsiteX66" fmla="*/ 514204 w 1260001"/>
              <a:gd name="connsiteY66" fmla="*/ 701826 h 959652"/>
              <a:gd name="connsiteX67" fmla="*/ 508588 w 1260001"/>
              <a:gd name="connsiteY67" fmla="*/ 715232 h 959652"/>
              <a:gd name="connsiteX68" fmla="*/ 495475 w 1260001"/>
              <a:gd name="connsiteY68" fmla="*/ 722337 h 959652"/>
              <a:gd name="connsiteX69" fmla="*/ 489419 w 1260001"/>
              <a:gd name="connsiteY69" fmla="*/ 726879 h 959652"/>
              <a:gd name="connsiteX70" fmla="*/ 482093 w 1260001"/>
              <a:gd name="connsiteY70" fmla="*/ 732544 h 959652"/>
              <a:gd name="connsiteX71" fmla="*/ 476013 w 1260001"/>
              <a:gd name="connsiteY71" fmla="*/ 740236 h 959652"/>
              <a:gd name="connsiteX72" fmla="*/ 478968 w 1260001"/>
              <a:gd name="connsiteY72" fmla="*/ 747025 h 959652"/>
              <a:gd name="connsiteX73" fmla="*/ 477405 w 1260001"/>
              <a:gd name="connsiteY73" fmla="*/ 753227 h 959652"/>
              <a:gd name="connsiteX74" fmla="*/ 476013 w 1260001"/>
              <a:gd name="connsiteY74" fmla="*/ 772445 h 959652"/>
              <a:gd name="connsiteX75" fmla="*/ 473864 w 1260001"/>
              <a:gd name="connsiteY75" fmla="*/ 779037 h 959652"/>
              <a:gd name="connsiteX76" fmla="*/ 473864 w 1260001"/>
              <a:gd name="connsiteY76" fmla="*/ 785142 h 959652"/>
              <a:gd name="connsiteX77" fmla="*/ 461142 w 1260001"/>
              <a:gd name="connsiteY77" fmla="*/ 797059 h 959652"/>
              <a:gd name="connsiteX78" fmla="*/ 455257 w 1260001"/>
              <a:gd name="connsiteY78" fmla="*/ 801722 h 959652"/>
              <a:gd name="connsiteX79" fmla="*/ 441607 w 1260001"/>
              <a:gd name="connsiteY79" fmla="*/ 796570 h 959652"/>
              <a:gd name="connsiteX80" fmla="*/ 436553 w 1260001"/>
              <a:gd name="connsiteY80" fmla="*/ 791979 h 959652"/>
              <a:gd name="connsiteX81" fmla="*/ 419704 w 1260001"/>
              <a:gd name="connsiteY81" fmla="*/ 810440 h 959652"/>
              <a:gd name="connsiteX82" fmla="*/ 421584 w 1260001"/>
              <a:gd name="connsiteY82" fmla="*/ 817766 h 959652"/>
              <a:gd name="connsiteX83" fmla="*/ 421730 w 1260001"/>
              <a:gd name="connsiteY83" fmla="*/ 830903 h 959652"/>
              <a:gd name="connsiteX84" fmla="*/ 429715 w 1260001"/>
              <a:gd name="connsiteY84" fmla="*/ 852880 h 959652"/>
              <a:gd name="connsiteX85" fmla="*/ 422683 w 1260001"/>
              <a:gd name="connsiteY85" fmla="*/ 865382 h 959652"/>
              <a:gd name="connsiteX86" fmla="*/ 419093 w 1260001"/>
              <a:gd name="connsiteY86" fmla="*/ 871389 h 959652"/>
              <a:gd name="connsiteX87" fmla="*/ 405565 w 1260001"/>
              <a:gd name="connsiteY87" fmla="*/ 875198 h 959652"/>
              <a:gd name="connsiteX88" fmla="*/ 399143 w 1260001"/>
              <a:gd name="connsiteY88" fmla="*/ 880253 h 959652"/>
              <a:gd name="connsiteX89" fmla="*/ 383735 w 1260001"/>
              <a:gd name="connsiteY89" fmla="*/ 871731 h 959652"/>
              <a:gd name="connsiteX90" fmla="*/ 370574 w 1260001"/>
              <a:gd name="connsiteY90" fmla="*/ 873000 h 959652"/>
              <a:gd name="connsiteX91" fmla="*/ 363077 w 1260001"/>
              <a:gd name="connsiteY91" fmla="*/ 871780 h 959652"/>
              <a:gd name="connsiteX92" fmla="*/ 347571 w 1260001"/>
              <a:gd name="connsiteY92" fmla="*/ 887261 h 959652"/>
              <a:gd name="connsiteX93" fmla="*/ 325961 w 1260001"/>
              <a:gd name="connsiteY93" fmla="*/ 882377 h 959652"/>
              <a:gd name="connsiteX94" fmla="*/ 321419 w 1260001"/>
              <a:gd name="connsiteY94" fmla="*/ 887798 h 959652"/>
              <a:gd name="connsiteX95" fmla="*/ 311969 w 1260001"/>
              <a:gd name="connsiteY95" fmla="*/ 900154 h 959652"/>
              <a:gd name="connsiteX96" fmla="*/ 306108 w 1260001"/>
              <a:gd name="connsiteY96" fmla="*/ 903890 h 959652"/>
              <a:gd name="connsiteX97" fmla="*/ 308550 w 1260001"/>
              <a:gd name="connsiteY97" fmla="*/ 917735 h 959652"/>
              <a:gd name="connsiteX98" fmla="*/ 310723 w 1260001"/>
              <a:gd name="connsiteY98" fmla="*/ 925256 h 959652"/>
              <a:gd name="connsiteX99" fmla="*/ 311236 w 1260001"/>
              <a:gd name="connsiteY99" fmla="*/ 926258 h 959652"/>
              <a:gd name="connsiteX100" fmla="*/ 302665 w 1260001"/>
              <a:gd name="connsiteY100" fmla="*/ 934169 h 959652"/>
              <a:gd name="connsiteX101" fmla="*/ 279590 w 1260001"/>
              <a:gd name="connsiteY101" fmla="*/ 943204 h 959652"/>
              <a:gd name="connsiteX102" fmla="*/ 270188 w 1260001"/>
              <a:gd name="connsiteY102" fmla="*/ 951946 h 959652"/>
              <a:gd name="connsiteX103" fmla="*/ 260641 w 1260001"/>
              <a:gd name="connsiteY103" fmla="*/ 956292 h 959652"/>
              <a:gd name="connsiteX104" fmla="*/ 253095 w 1260001"/>
              <a:gd name="connsiteY104" fmla="*/ 954925 h 959652"/>
              <a:gd name="connsiteX105" fmla="*/ 243108 w 1260001"/>
              <a:gd name="connsiteY105" fmla="*/ 943912 h 959652"/>
              <a:gd name="connsiteX106" fmla="*/ 224794 w 1260001"/>
              <a:gd name="connsiteY106" fmla="*/ 936025 h 959652"/>
              <a:gd name="connsiteX107" fmla="*/ 217151 w 1260001"/>
              <a:gd name="connsiteY107" fmla="*/ 945792 h 959652"/>
              <a:gd name="connsiteX108" fmla="*/ 210729 w 1260001"/>
              <a:gd name="connsiteY108" fmla="*/ 949260 h 959652"/>
              <a:gd name="connsiteX109" fmla="*/ 199252 w 1260001"/>
              <a:gd name="connsiteY109" fmla="*/ 960859 h 959652"/>
              <a:gd name="connsiteX110" fmla="*/ 182330 w 1260001"/>
              <a:gd name="connsiteY110" fmla="*/ 945792 h 959652"/>
              <a:gd name="connsiteX111" fmla="*/ 169706 w 1260001"/>
              <a:gd name="connsiteY111" fmla="*/ 945792 h 959652"/>
              <a:gd name="connsiteX112" fmla="*/ 163967 w 1260001"/>
              <a:gd name="connsiteY112" fmla="*/ 934926 h 959652"/>
              <a:gd name="connsiteX113" fmla="*/ 156935 w 1260001"/>
              <a:gd name="connsiteY113" fmla="*/ 926160 h 959652"/>
              <a:gd name="connsiteX114" fmla="*/ 148510 w 1260001"/>
              <a:gd name="connsiteY114" fmla="*/ 942618 h 959652"/>
              <a:gd name="connsiteX115" fmla="*/ 139524 w 1260001"/>
              <a:gd name="connsiteY115" fmla="*/ 931801 h 959652"/>
              <a:gd name="connsiteX116" fmla="*/ 143285 w 1260001"/>
              <a:gd name="connsiteY116" fmla="*/ 919518 h 959652"/>
              <a:gd name="connsiteX117" fmla="*/ 143724 w 1260001"/>
              <a:gd name="connsiteY117" fmla="*/ 919298 h 959652"/>
              <a:gd name="connsiteX118" fmla="*/ 155519 w 1260001"/>
              <a:gd name="connsiteY118" fmla="*/ 918322 h 959652"/>
              <a:gd name="connsiteX119" fmla="*/ 169755 w 1260001"/>
              <a:gd name="connsiteY119" fmla="*/ 914244 h 959652"/>
              <a:gd name="connsiteX120" fmla="*/ 180255 w 1260001"/>
              <a:gd name="connsiteY120" fmla="*/ 915953 h 959652"/>
              <a:gd name="connsiteX121" fmla="*/ 180059 w 1260001"/>
              <a:gd name="connsiteY121" fmla="*/ 908969 h 959652"/>
              <a:gd name="connsiteX122" fmla="*/ 174443 w 1260001"/>
              <a:gd name="connsiteY122" fmla="*/ 894757 h 959652"/>
              <a:gd name="connsiteX123" fmla="*/ 181427 w 1260001"/>
              <a:gd name="connsiteY123" fmla="*/ 891388 h 959652"/>
              <a:gd name="connsiteX124" fmla="*/ 182916 w 1260001"/>
              <a:gd name="connsiteY124" fmla="*/ 884062 h 959652"/>
              <a:gd name="connsiteX125" fmla="*/ 197567 w 1260001"/>
              <a:gd name="connsiteY125" fmla="*/ 875027 h 959652"/>
              <a:gd name="connsiteX126" fmla="*/ 197226 w 1260001"/>
              <a:gd name="connsiteY126" fmla="*/ 860694 h 959652"/>
              <a:gd name="connsiteX127" fmla="*/ 181891 w 1260001"/>
              <a:gd name="connsiteY127" fmla="*/ 855956 h 959652"/>
              <a:gd name="connsiteX128" fmla="*/ 185212 w 1260001"/>
              <a:gd name="connsiteY128" fmla="*/ 844602 h 959652"/>
              <a:gd name="connsiteX129" fmla="*/ 189705 w 1260001"/>
              <a:gd name="connsiteY129" fmla="*/ 839229 h 959652"/>
              <a:gd name="connsiteX130" fmla="*/ 178496 w 1260001"/>
              <a:gd name="connsiteY130" fmla="*/ 821526 h 959652"/>
              <a:gd name="connsiteX131" fmla="*/ 175639 w 1260001"/>
              <a:gd name="connsiteY131" fmla="*/ 814347 h 959652"/>
              <a:gd name="connsiteX132" fmla="*/ 175639 w 1260001"/>
              <a:gd name="connsiteY132" fmla="*/ 814078 h 959652"/>
              <a:gd name="connsiteX133" fmla="*/ 181793 w 1260001"/>
              <a:gd name="connsiteY133" fmla="*/ 802626 h 959652"/>
              <a:gd name="connsiteX134" fmla="*/ 173637 w 1260001"/>
              <a:gd name="connsiteY134" fmla="*/ 796179 h 959652"/>
              <a:gd name="connsiteX135" fmla="*/ 171537 w 1260001"/>
              <a:gd name="connsiteY135" fmla="*/ 784678 h 959652"/>
              <a:gd name="connsiteX136" fmla="*/ 160475 w 1260001"/>
              <a:gd name="connsiteY136" fmla="*/ 764508 h 959652"/>
              <a:gd name="connsiteX137" fmla="*/ 164285 w 1260001"/>
              <a:gd name="connsiteY137" fmla="*/ 731177 h 959652"/>
              <a:gd name="connsiteX138" fmla="*/ 167777 w 1260001"/>
              <a:gd name="connsiteY138" fmla="*/ 725707 h 959652"/>
              <a:gd name="connsiteX139" fmla="*/ 172197 w 1260001"/>
              <a:gd name="connsiteY139" fmla="*/ 720384 h 959652"/>
              <a:gd name="connsiteX140" fmla="*/ 166678 w 1260001"/>
              <a:gd name="connsiteY140" fmla="*/ 699189 h 959652"/>
              <a:gd name="connsiteX141" fmla="*/ 155665 w 1260001"/>
              <a:gd name="connsiteY141" fmla="*/ 687858 h 959652"/>
              <a:gd name="connsiteX142" fmla="*/ 144262 w 1260001"/>
              <a:gd name="connsiteY142" fmla="*/ 682975 h 959652"/>
              <a:gd name="connsiteX143" fmla="*/ 135398 w 1260001"/>
              <a:gd name="connsiteY143" fmla="*/ 667102 h 959652"/>
              <a:gd name="connsiteX144" fmla="*/ 141527 w 1260001"/>
              <a:gd name="connsiteY144" fmla="*/ 655357 h 959652"/>
              <a:gd name="connsiteX145" fmla="*/ 132516 w 1260001"/>
              <a:gd name="connsiteY145" fmla="*/ 635187 h 959652"/>
              <a:gd name="connsiteX146" fmla="*/ 121796 w 1260001"/>
              <a:gd name="connsiteY146" fmla="*/ 613552 h 959652"/>
              <a:gd name="connsiteX147" fmla="*/ 85974 w 1260001"/>
              <a:gd name="connsiteY147" fmla="*/ 594017 h 959652"/>
              <a:gd name="connsiteX148" fmla="*/ 74595 w 1260001"/>
              <a:gd name="connsiteY148" fmla="*/ 584909 h 959652"/>
              <a:gd name="connsiteX149" fmla="*/ 65316 w 1260001"/>
              <a:gd name="connsiteY149" fmla="*/ 576998 h 959652"/>
              <a:gd name="connsiteX150" fmla="*/ 52374 w 1260001"/>
              <a:gd name="connsiteY150" fmla="*/ 555509 h 959652"/>
              <a:gd name="connsiteX151" fmla="*/ 39335 w 1260001"/>
              <a:gd name="connsiteY151" fmla="*/ 540052 h 959652"/>
              <a:gd name="connsiteX152" fmla="*/ 49566 w 1260001"/>
              <a:gd name="connsiteY152" fmla="*/ 527843 h 959652"/>
              <a:gd name="connsiteX153" fmla="*/ 30397 w 1260001"/>
              <a:gd name="connsiteY153" fmla="*/ 518710 h 959652"/>
              <a:gd name="connsiteX154" fmla="*/ 23633 w 1260001"/>
              <a:gd name="connsiteY154" fmla="*/ 527184 h 959652"/>
              <a:gd name="connsiteX155" fmla="*/ 2853 w 1260001"/>
              <a:gd name="connsiteY155" fmla="*/ 514559 h 959652"/>
              <a:gd name="connsiteX156" fmla="*/ 118 w 1260001"/>
              <a:gd name="connsiteY156" fmla="*/ 502179 h 959652"/>
              <a:gd name="connsiteX157" fmla="*/ 8958 w 1260001"/>
              <a:gd name="connsiteY157" fmla="*/ 486478 h 959652"/>
              <a:gd name="connsiteX158" fmla="*/ 15966 w 1260001"/>
              <a:gd name="connsiteY158" fmla="*/ 487308 h 959652"/>
              <a:gd name="connsiteX159" fmla="*/ 21021 w 1260001"/>
              <a:gd name="connsiteY159" fmla="*/ 486233 h 959652"/>
              <a:gd name="connsiteX160" fmla="*/ 25514 w 1260001"/>
              <a:gd name="connsiteY160" fmla="*/ 474781 h 959652"/>
              <a:gd name="connsiteX161" fmla="*/ 34890 w 1260001"/>
              <a:gd name="connsiteY161" fmla="*/ 467138 h 959652"/>
              <a:gd name="connsiteX162" fmla="*/ 51666 w 1260001"/>
              <a:gd name="connsiteY162" fmla="*/ 465160 h 959652"/>
              <a:gd name="connsiteX163" fmla="*/ 75230 w 1260001"/>
              <a:gd name="connsiteY163" fmla="*/ 476857 h 959652"/>
              <a:gd name="connsiteX164" fmla="*/ 80871 w 1260001"/>
              <a:gd name="connsiteY164" fmla="*/ 462743 h 959652"/>
              <a:gd name="connsiteX165" fmla="*/ 88929 w 1260001"/>
              <a:gd name="connsiteY165" fmla="*/ 455051 h 959652"/>
              <a:gd name="connsiteX166" fmla="*/ 97573 w 1260001"/>
              <a:gd name="connsiteY166" fmla="*/ 439887 h 959652"/>
              <a:gd name="connsiteX167" fmla="*/ 102823 w 1260001"/>
              <a:gd name="connsiteY167" fmla="*/ 446040 h 959652"/>
              <a:gd name="connsiteX168" fmla="*/ 116522 w 1260001"/>
              <a:gd name="connsiteY168" fmla="*/ 440717 h 959652"/>
              <a:gd name="connsiteX169" fmla="*/ 133346 w 1260001"/>
              <a:gd name="connsiteY169" fmla="*/ 433147 h 959652"/>
              <a:gd name="connsiteX170" fmla="*/ 141527 w 1260001"/>
              <a:gd name="connsiteY170" fmla="*/ 457566 h 959652"/>
              <a:gd name="connsiteX171" fmla="*/ 147973 w 1260001"/>
              <a:gd name="connsiteY171" fmla="*/ 471192 h 959652"/>
              <a:gd name="connsiteX172" fmla="*/ 154151 w 1260001"/>
              <a:gd name="connsiteY172" fmla="*/ 492827 h 959652"/>
              <a:gd name="connsiteX173" fmla="*/ 166702 w 1260001"/>
              <a:gd name="connsiteY173" fmla="*/ 497271 h 959652"/>
              <a:gd name="connsiteX174" fmla="*/ 178912 w 1260001"/>
              <a:gd name="connsiteY174" fmla="*/ 503058 h 959652"/>
              <a:gd name="connsiteX175" fmla="*/ 190901 w 1260001"/>
              <a:gd name="connsiteY175" fmla="*/ 496587 h 959652"/>
              <a:gd name="connsiteX176" fmla="*/ 181329 w 1260001"/>
              <a:gd name="connsiteY176" fmla="*/ 485672 h 959652"/>
              <a:gd name="connsiteX177" fmla="*/ 191219 w 1260001"/>
              <a:gd name="connsiteY177" fmla="*/ 477833 h 959652"/>
              <a:gd name="connsiteX178" fmla="*/ 204991 w 1260001"/>
              <a:gd name="connsiteY178" fmla="*/ 475953 h 959652"/>
              <a:gd name="connsiteX179" fmla="*/ 218323 w 1260001"/>
              <a:gd name="connsiteY179" fmla="*/ 471875 h 959652"/>
              <a:gd name="connsiteX180" fmla="*/ 223012 w 1260001"/>
              <a:gd name="connsiteY180" fmla="*/ 485672 h 959652"/>
              <a:gd name="connsiteX181" fmla="*/ 235221 w 1260001"/>
              <a:gd name="connsiteY181" fmla="*/ 502521 h 959652"/>
              <a:gd name="connsiteX182" fmla="*/ 241496 w 1260001"/>
              <a:gd name="connsiteY182" fmla="*/ 507844 h 959652"/>
              <a:gd name="connsiteX183" fmla="*/ 256026 w 1260001"/>
              <a:gd name="connsiteY183" fmla="*/ 514242 h 959652"/>
              <a:gd name="connsiteX184" fmla="*/ 257466 w 1260001"/>
              <a:gd name="connsiteY184" fmla="*/ 528893 h 959652"/>
              <a:gd name="connsiteX185" fmla="*/ 251850 w 1260001"/>
              <a:gd name="connsiteY185" fmla="*/ 540565 h 959652"/>
              <a:gd name="connsiteX186" fmla="*/ 261618 w 1260001"/>
              <a:gd name="connsiteY186" fmla="*/ 550577 h 959652"/>
              <a:gd name="connsiteX187" fmla="*/ 270506 w 1260001"/>
              <a:gd name="connsiteY187" fmla="*/ 563079 h 959652"/>
              <a:gd name="connsiteX188" fmla="*/ 284400 w 1260001"/>
              <a:gd name="connsiteY188" fmla="*/ 564764 h 959652"/>
              <a:gd name="connsiteX189" fmla="*/ 292849 w 1260001"/>
              <a:gd name="connsiteY189" fmla="*/ 575362 h 959652"/>
              <a:gd name="connsiteX190" fmla="*/ 306841 w 1260001"/>
              <a:gd name="connsiteY190" fmla="*/ 576973 h 959652"/>
              <a:gd name="connsiteX191" fmla="*/ 327646 w 1260001"/>
              <a:gd name="connsiteY191" fmla="*/ 553873 h 959652"/>
              <a:gd name="connsiteX192" fmla="*/ 339635 w 1260001"/>
              <a:gd name="connsiteY192" fmla="*/ 547475 h 959652"/>
              <a:gd name="connsiteX193" fmla="*/ 344250 w 1260001"/>
              <a:gd name="connsiteY193" fmla="*/ 533752 h 959652"/>
              <a:gd name="connsiteX194" fmla="*/ 363614 w 1260001"/>
              <a:gd name="connsiteY194" fmla="*/ 522007 h 959652"/>
              <a:gd name="connsiteX195" fmla="*/ 369401 w 1260001"/>
              <a:gd name="connsiteY195" fmla="*/ 514486 h 959652"/>
              <a:gd name="connsiteX196" fmla="*/ 396067 w 1260001"/>
              <a:gd name="connsiteY196" fmla="*/ 498199 h 959652"/>
              <a:gd name="connsiteX197" fmla="*/ 409863 w 1260001"/>
              <a:gd name="connsiteY197" fmla="*/ 492240 h 959652"/>
              <a:gd name="connsiteX198" fmla="*/ 413233 w 1260001"/>
              <a:gd name="connsiteY198" fmla="*/ 480910 h 959652"/>
              <a:gd name="connsiteX199" fmla="*/ 415675 w 1260001"/>
              <a:gd name="connsiteY199" fmla="*/ 466918 h 959652"/>
              <a:gd name="connsiteX200" fmla="*/ 417213 w 1260001"/>
              <a:gd name="connsiteY200" fmla="*/ 453024 h 959652"/>
              <a:gd name="connsiteX201" fmla="*/ 429227 w 1260001"/>
              <a:gd name="connsiteY201" fmla="*/ 449019 h 959652"/>
              <a:gd name="connsiteX202" fmla="*/ 439263 w 1260001"/>
              <a:gd name="connsiteY202" fmla="*/ 437054 h 959652"/>
              <a:gd name="connsiteX203" fmla="*/ 458798 w 1260001"/>
              <a:gd name="connsiteY203" fmla="*/ 434930 h 959652"/>
              <a:gd name="connsiteX204" fmla="*/ 467271 w 1260001"/>
              <a:gd name="connsiteY204" fmla="*/ 442256 h 959652"/>
              <a:gd name="connsiteX205" fmla="*/ 470104 w 1260001"/>
              <a:gd name="connsiteY205" fmla="*/ 439814 h 959652"/>
              <a:gd name="connsiteX206" fmla="*/ 473864 w 1260001"/>
              <a:gd name="connsiteY206" fmla="*/ 435418 h 959652"/>
              <a:gd name="connsiteX207" fmla="*/ 486074 w 1260001"/>
              <a:gd name="connsiteY207" fmla="*/ 433147 h 959652"/>
              <a:gd name="connsiteX208" fmla="*/ 499748 w 1260001"/>
              <a:gd name="connsiteY208" fmla="*/ 423917 h 959652"/>
              <a:gd name="connsiteX209" fmla="*/ 509198 w 1260001"/>
              <a:gd name="connsiteY209" fmla="*/ 412050 h 959652"/>
              <a:gd name="connsiteX210" fmla="*/ 525119 w 1260001"/>
              <a:gd name="connsiteY210" fmla="*/ 407483 h 959652"/>
              <a:gd name="connsiteX211" fmla="*/ 525119 w 1260001"/>
              <a:gd name="connsiteY211" fmla="*/ 390634 h 959652"/>
              <a:gd name="connsiteX212" fmla="*/ 531273 w 1260001"/>
              <a:gd name="connsiteY212" fmla="*/ 388754 h 959652"/>
              <a:gd name="connsiteX213" fmla="*/ 545142 w 1260001"/>
              <a:gd name="connsiteY213" fmla="*/ 388901 h 959652"/>
              <a:gd name="connsiteX214" fmla="*/ 549342 w 1260001"/>
              <a:gd name="connsiteY214" fmla="*/ 374445 h 959652"/>
              <a:gd name="connsiteX215" fmla="*/ 553274 w 1260001"/>
              <a:gd name="connsiteY215" fmla="*/ 341846 h 959652"/>
              <a:gd name="connsiteX216" fmla="*/ 555471 w 1260001"/>
              <a:gd name="connsiteY216" fmla="*/ 328074 h 959652"/>
              <a:gd name="connsiteX217" fmla="*/ 561039 w 1260001"/>
              <a:gd name="connsiteY217" fmla="*/ 318306 h 959652"/>
              <a:gd name="connsiteX218" fmla="*/ 565337 w 1260001"/>
              <a:gd name="connsiteY218" fmla="*/ 304852 h 959652"/>
              <a:gd name="connsiteX219" fmla="*/ 572027 w 1260001"/>
              <a:gd name="connsiteY219" fmla="*/ 296965 h 959652"/>
              <a:gd name="connsiteX220" fmla="*/ 568877 w 1260001"/>
              <a:gd name="connsiteY220" fmla="*/ 288052 h 959652"/>
              <a:gd name="connsiteX221" fmla="*/ 580623 w 1260001"/>
              <a:gd name="connsiteY221" fmla="*/ 273767 h 959652"/>
              <a:gd name="connsiteX222" fmla="*/ 577009 w 1260001"/>
              <a:gd name="connsiteY222" fmla="*/ 269640 h 959652"/>
              <a:gd name="connsiteX223" fmla="*/ 569317 w 1260001"/>
              <a:gd name="connsiteY223" fmla="*/ 264878 h 959652"/>
              <a:gd name="connsiteX224" fmla="*/ 562968 w 1260001"/>
              <a:gd name="connsiteY224" fmla="*/ 250447 h 959652"/>
              <a:gd name="connsiteX225" fmla="*/ 564702 w 1260001"/>
              <a:gd name="connsiteY225" fmla="*/ 234624 h 959652"/>
              <a:gd name="connsiteX226" fmla="*/ 571173 w 1260001"/>
              <a:gd name="connsiteY226" fmla="*/ 231132 h 959652"/>
              <a:gd name="connsiteX227" fmla="*/ 577986 w 1260001"/>
              <a:gd name="connsiteY227" fmla="*/ 225125 h 959652"/>
              <a:gd name="connsiteX228" fmla="*/ 593149 w 1260001"/>
              <a:gd name="connsiteY228" fmla="*/ 224319 h 959652"/>
              <a:gd name="connsiteX229" fmla="*/ 599620 w 1260001"/>
              <a:gd name="connsiteY229" fmla="*/ 230424 h 959652"/>
              <a:gd name="connsiteX230" fmla="*/ 607703 w 1260001"/>
              <a:gd name="connsiteY230" fmla="*/ 232866 h 959652"/>
              <a:gd name="connsiteX231" fmla="*/ 614833 w 1260001"/>
              <a:gd name="connsiteY231" fmla="*/ 231278 h 959652"/>
              <a:gd name="connsiteX232" fmla="*/ 615712 w 1260001"/>
              <a:gd name="connsiteY232" fmla="*/ 223831 h 959652"/>
              <a:gd name="connsiteX233" fmla="*/ 623038 w 1260001"/>
              <a:gd name="connsiteY233" fmla="*/ 218532 h 959652"/>
              <a:gd name="connsiteX234" fmla="*/ 629509 w 1260001"/>
              <a:gd name="connsiteY234" fmla="*/ 222341 h 959652"/>
              <a:gd name="connsiteX235" fmla="*/ 642817 w 1260001"/>
              <a:gd name="connsiteY235" fmla="*/ 227225 h 959652"/>
              <a:gd name="connsiteX236" fmla="*/ 650143 w 1260001"/>
              <a:gd name="connsiteY236" fmla="*/ 228617 h 959652"/>
              <a:gd name="connsiteX237" fmla="*/ 662352 w 1260001"/>
              <a:gd name="connsiteY237" fmla="*/ 231962 h 959652"/>
              <a:gd name="connsiteX238" fmla="*/ 670288 w 1260001"/>
              <a:gd name="connsiteY238" fmla="*/ 227493 h 959652"/>
              <a:gd name="connsiteX239" fmla="*/ 681496 w 1260001"/>
              <a:gd name="connsiteY239" fmla="*/ 229520 h 959652"/>
              <a:gd name="connsiteX240" fmla="*/ 689481 w 1260001"/>
              <a:gd name="connsiteY240" fmla="*/ 222536 h 959652"/>
              <a:gd name="connsiteX241" fmla="*/ 698369 w 1260001"/>
              <a:gd name="connsiteY241" fmla="*/ 213746 h 959652"/>
              <a:gd name="connsiteX242" fmla="*/ 699786 w 1260001"/>
              <a:gd name="connsiteY242" fmla="*/ 196995 h 959652"/>
              <a:gd name="connsiteX243" fmla="*/ 692094 w 1260001"/>
              <a:gd name="connsiteY243" fmla="*/ 183711 h 959652"/>
              <a:gd name="connsiteX244" fmla="*/ 691508 w 1260001"/>
              <a:gd name="connsiteY244" fmla="*/ 173650 h 959652"/>
              <a:gd name="connsiteX245" fmla="*/ 694585 w 1260001"/>
              <a:gd name="connsiteY245" fmla="*/ 169841 h 959652"/>
              <a:gd name="connsiteX246" fmla="*/ 698467 w 1260001"/>
              <a:gd name="connsiteY246" fmla="*/ 146790 h 959652"/>
              <a:gd name="connsiteX247" fmla="*/ 707697 w 1260001"/>
              <a:gd name="connsiteY247" fmla="*/ 143347 h 959652"/>
              <a:gd name="connsiteX248" fmla="*/ 714510 w 1260001"/>
              <a:gd name="connsiteY248" fmla="*/ 145960 h 959652"/>
              <a:gd name="connsiteX249" fmla="*/ 721836 w 1260001"/>
              <a:gd name="connsiteY249" fmla="*/ 143518 h 959652"/>
              <a:gd name="connsiteX250" fmla="*/ 733630 w 1260001"/>
              <a:gd name="connsiteY250" fmla="*/ 136803 h 959652"/>
              <a:gd name="connsiteX251" fmla="*/ 741664 w 1260001"/>
              <a:gd name="connsiteY251" fmla="*/ 132187 h 959652"/>
              <a:gd name="connsiteX252" fmla="*/ 745155 w 1260001"/>
              <a:gd name="connsiteY252" fmla="*/ 130258 h 959652"/>
              <a:gd name="connsiteX253" fmla="*/ 748306 w 1260001"/>
              <a:gd name="connsiteY253" fmla="*/ 127963 h 959652"/>
              <a:gd name="connsiteX254" fmla="*/ 779390 w 1260001"/>
              <a:gd name="connsiteY254" fmla="*/ 134996 h 959652"/>
              <a:gd name="connsiteX255" fmla="*/ 799072 w 1260001"/>
              <a:gd name="connsiteY255" fmla="*/ 131186 h 959652"/>
              <a:gd name="connsiteX256" fmla="*/ 825249 w 1260001"/>
              <a:gd name="connsiteY256" fmla="*/ 130210 h 959652"/>
              <a:gd name="connsiteX257" fmla="*/ 829302 w 1260001"/>
              <a:gd name="connsiteY257" fmla="*/ 127475 h 959652"/>
              <a:gd name="connsiteX258" fmla="*/ 849179 w 1260001"/>
              <a:gd name="connsiteY258" fmla="*/ 108135 h 959652"/>
              <a:gd name="connsiteX259" fmla="*/ 857188 w 1260001"/>
              <a:gd name="connsiteY259" fmla="*/ 110577 h 959652"/>
              <a:gd name="connsiteX260" fmla="*/ 878286 w 1260001"/>
              <a:gd name="connsiteY260" fmla="*/ 103886 h 959652"/>
              <a:gd name="connsiteX261" fmla="*/ 888053 w 1260001"/>
              <a:gd name="connsiteY261" fmla="*/ 101005 h 959652"/>
              <a:gd name="connsiteX262" fmla="*/ 894915 w 1260001"/>
              <a:gd name="connsiteY262" fmla="*/ 93679 h 959652"/>
              <a:gd name="connsiteX263" fmla="*/ 901581 w 1260001"/>
              <a:gd name="connsiteY263" fmla="*/ 91091 h 959652"/>
              <a:gd name="connsiteX264" fmla="*/ 916232 w 1260001"/>
              <a:gd name="connsiteY264" fmla="*/ 75268 h 959652"/>
              <a:gd name="connsiteX265" fmla="*/ 923558 w 1260001"/>
              <a:gd name="connsiteY265" fmla="*/ 67429 h 959652"/>
              <a:gd name="connsiteX266" fmla="*/ 939577 w 1260001"/>
              <a:gd name="connsiteY266" fmla="*/ 74193 h 959652"/>
              <a:gd name="connsiteX267" fmla="*/ 942385 w 1260001"/>
              <a:gd name="connsiteY267" fmla="*/ 69627 h 959652"/>
              <a:gd name="connsiteX268" fmla="*/ 950077 w 1260001"/>
              <a:gd name="connsiteY268" fmla="*/ 63547 h 959652"/>
              <a:gd name="connsiteX269" fmla="*/ 951176 w 1260001"/>
              <a:gd name="connsiteY269" fmla="*/ 56026 h 959652"/>
              <a:gd name="connsiteX270" fmla="*/ 962579 w 1260001"/>
              <a:gd name="connsiteY270" fmla="*/ 35368 h 959652"/>
              <a:gd name="connsiteX271" fmla="*/ 963873 w 1260001"/>
              <a:gd name="connsiteY271" fmla="*/ 24648 h 959652"/>
              <a:gd name="connsiteX272" fmla="*/ 965778 w 1260001"/>
              <a:gd name="connsiteY272" fmla="*/ 23695 h 959652"/>
              <a:gd name="connsiteX273" fmla="*/ 967976 w 1260001"/>
              <a:gd name="connsiteY273" fmla="*/ 21937 h 959652"/>
              <a:gd name="connsiteX274" fmla="*/ 998792 w 1260001"/>
              <a:gd name="connsiteY274" fmla="*/ 376 h 959652"/>
              <a:gd name="connsiteX275" fmla="*/ 1013126 w 1260001"/>
              <a:gd name="connsiteY275" fmla="*/ 1377 h 959652"/>
              <a:gd name="connsiteX276" fmla="*/ 1022112 w 1260001"/>
              <a:gd name="connsiteY276" fmla="*/ 7188 h 959652"/>
              <a:gd name="connsiteX277" fmla="*/ 1012735 w 1260001"/>
              <a:gd name="connsiteY277" fmla="*/ 22230 h 959652"/>
              <a:gd name="connsiteX278" fmla="*/ 1019743 w 1260001"/>
              <a:gd name="connsiteY278" fmla="*/ 38176 h 959652"/>
              <a:gd name="connsiteX279" fmla="*/ 1042990 w 1260001"/>
              <a:gd name="connsiteY279" fmla="*/ 46478 h 959652"/>
              <a:gd name="connsiteX280" fmla="*/ 1041622 w 1260001"/>
              <a:gd name="connsiteY280" fmla="*/ 54365 h 959652"/>
              <a:gd name="connsiteX281" fmla="*/ 1046188 w 1260001"/>
              <a:gd name="connsiteY281" fmla="*/ 64133 h 959652"/>
              <a:gd name="connsiteX282" fmla="*/ 1062818 w 1260001"/>
              <a:gd name="connsiteY282" fmla="*/ 101811 h 959652"/>
              <a:gd name="connsiteX283" fmla="*/ 1076053 w 1260001"/>
              <a:gd name="connsiteY283" fmla="*/ 101493 h 959652"/>
              <a:gd name="connsiteX284" fmla="*/ 1101301 w 1260001"/>
              <a:gd name="connsiteY284" fmla="*/ 100516 h 959652"/>
              <a:gd name="connsiteX285" fmla="*/ 1112339 w 1260001"/>
              <a:gd name="connsiteY285" fmla="*/ 104668 h 959652"/>
              <a:gd name="connsiteX286" fmla="*/ 1135414 w 1260001"/>
              <a:gd name="connsiteY286" fmla="*/ 126913 h 959652"/>
              <a:gd name="connsiteX287" fmla="*/ 1139980 w 1260001"/>
              <a:gd name="connsiteY287" fmla="*/ 137730 h 959652"/>
              <a:gd name="connsiteX288" fmla="*/ 1147648 w 1260001"/>
              <a:gd name="connsiteY288" fmla="*/ 165885 h 959652"/>
              <a:gd name="connsiteX289" fmla="*/ 1163691 w 1260001"/>
              <a:gd name="connsiteY289" fmla="*/ 190719 h 959652"/>
              <a:gd name="connsiteX290" fmla="*/ 1197877 w 1260001"/>
              <a:gd name="connsiteY290" fmla="*/ 178143 h 959652"/>
              <a:gd name="connsiteX291" fmla="*/ 1210355 w 1260001"/>
              <a:gd name="connsiteY291" fmla="*/ 181245 h 959652"/>
              <a:gd name="connsiteX292" fmla="*/ 1232649 w 1260001"/>
              <a:gd name="connsiteY292" fmla="*/ 179169 h 959652"/>
              <a:gd name="connsiteX293" fmla="*/ 1245982 w 1260001"/>
              <a:gd name="connsiteY293" fmla="*/ 193503 h 959652"/>
              <a:gd name="connsiteX294" fmla="*/ 1258045 w 1260001"/>
              <a:gd name="connsiteY294" fmla="*/ 220363 h 959652"/>
              <a:gd name="connsiteX295" fmla="*/ 1254406 w 1260001"/>
              <a:gd name="connsiteY295" fmla="*/ 233793 h 959652"/>
              <a:gd name="connsiteX296" fmla="*/ 1258386 w 1260001"/>
              <a:gd name="connsiteY296" fmla="*/ 242291 h 959652"/>
              <a:gd name="connsiteX297" fmla="*/ 1252868 w 1260001"/>
              <a:gd name="connsiteY297" fmla="*/ 245930 h 959652"/>
              <a:gd name="connsiteX298" fmla="*/ 1245884 w 1260001"/>
              <a:gd name="connsiteY298" fmla="*/ 247273 h 959652"/>
              <a:gd name="connsiteX299" fmla="*/ 1248106 w 1260001"/>
              <a:gd name="connsiteY299" fmla="*/ 257382 h 959652"/>
              <a:gd name="connsiteX300" fmla="*/ 1253381 w 1260001"/>
              <a:gd name="connsiteY300" fmla="*/ 285121 h 9596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Lst>
            <a:rect l="l" t="t" r="r" b="b"/>
            <a:pathLst>
              <a:path w="1260001" h="959652">
                <a:moveTo>
                  <a:pt x="1253381" y="285121"/>
                </a:moveTo>
                <a:cubicBezTo>
                  <a:pt x="1246885" y="293985"/>
                  <a:pt x="1239193" y="303582"/>
                  <a:pt x="1228278" y="304974"/>
                </a:cubicBezTo>
                <a:cubicBezTo>
                  <a:pt x="1223077" y="305609"/>
                  <a:pt x="1216655" y="304730"/>
                  <a:pt x="1213627" y="309027"/>
                </a:cubicBezTo>
                <a:cubicBezTo>
                  <a:pt x="1208304" y="316695"/>
                  <a:pt x="1222223" y="327463"/>
                  <a:pt x="1217266" y="335351"/>
                </a:cubicBezTo>
                <a:cubicBezTo>
                  <a:pt x="1213456" y="341382"/>
                  <a:pt x="1204055" y="337793"/>
                  <a:pt x="1197193" y="339795"/>
                </a:cubicBezTo>
                <a:cubicBezTo>
                  <a:pt x="1182029" y="344190"/>
                  <a:pt x="1185863" y="370440"/>
                  <a:pt x="1169942" y="371930"/>
                </a:cubicBezTo>
                <a:cubicBezTo>
                  <a:pt x="1154974" y="373346"/>
                  <a:pt x="1152849" y="370050"/>
                  <a:pt x="1145987" y="371148"/>
                </a:cubicBezTo>
                <a:cubicBezTo>
                  <a:pt x="1138515" y="372345"/>
                  <a:pt x="1134853" y="378474"/>
                  <a:pt x="1127625" y="376032"/>
                </a:cubicBezTo>
                <a:cubicBezTo>
                  <a:pt x="1125354" y="375251"/>
                  <a:pt x="1122961" y="375422"/>
                  <a:pt x="1120958" y="374811"/>
                </a:cubicBezTo>
                <a:cubicBezTo>
                  <a:pt x="1116343" y="373395"/>
                  <a:pt x="1110580" y="361479"/>
                  <a:pt x="1101423" y="358841"/>
                </a:cubicBezTo>
                <a:cubicBezTo>
                  <a:pt x="1093976" y="356959"/>
                  <a:pt x="1086308" y="360976"/>
                  <a:pt x="1083598" y="368169"/>
                </a:cubicBezTo>
                <a:cubicBezTo>
                  <a:pt x="1081156" y="375080"/>
                  <a:pt x="1084013" y="383724"/>
                  <a:pt x="1079202" y="389218"/>
                </a:cubicBezTo>
                <a:cubicBezTo>
                  <a:pt x="1074392" y="394712"/>
                  <a:pt x="1064551" y="392612"/>
                  <a:pt x="1057616" y="388779"/>
                </a:cubicBezTo>
                <a:cubicBezTo>
                  <a:pt x="1042208" y="380061"/>
                  <a:pt x="1035151" y="374640"/>
                  <a:pt x="1030756" y="391562"/>
                </a:cubicBezTo>
                <a:cubicBezTo>
                  <a:pt x="1030390" y="393855"/>
                  <a:pt x="1029633" y="396068"/>
                  <a:pt x="1028509" y="398107"/>
                </a:cubicBezTo>
                <a:cubicBezTo>
                  <a:pt x="1026825" y="400548"/>
                  <a:pt x="1023626" y="401452"/>
                  <a:pt x="1021452" y="403186"/>
                </a:cubicBezTo>
                <a:cubicBezTo>
                  <a:pt x="1002528" y="418179"/>
                  <a:pt x="1007827" y="444697"/>
                  <a:pt x="991686" y="462108"/>
                </a:cubicBezTo>
                <a:cubicBezTo>
                  <a:pt x="987999" y="466064"/>
                  <a:pt x="984361" y="471509"/>
                  <a:pt x="980454" y="475904"/>
                </a:cubicBezTo>
                <a:lnTo>
                  <a:pt x="979159" y="477247"/>
                </a:lnTo>
                <a:cubicBezTo>
                  <a:pt x="978744" y="477694"/>
                  <a:pt x="978305" y="478119"/>
                  <a:pt x="977841" y="478517"/>
                </a:cubicBezTo>
                <a:cubicBezTo>
                  <a:pt x="975521" y="480754"/>
                  <a:pt x="972639" y="482353"/>
                  <a:pt x="969514" y="483157"/>
                </a:cubicBezTo>
                <a:cubicBezTo>
                  <a:pt x="963995" y="484666"/>
                  <a:pt x="958965" y="487547"/>
                  <a:pt x="954863" y="491532"/>
                </a:cubicBezTo>
                <a:cubicBezTo>
                  <a:pt x="953618" y="492607"/>
                  <a:pt x="941237" y="503497"/>
                  <a:pt x="940212" y="504816"/>
                </a:cubicBezTo>
                <a:cubicBezTo>
                  <a:pt x="938063" y="507820"/>
                  <a:pt x="926537" y="510286"/>
                  <a:pt x="923680" y="517611"/>
                </a:cubicBezTo>
                <a:cubicBezTo>
                  <a:pt x="921507" y="523252"/>
                  <a:pt x="922801" y="530578"/>
                  <a:pt x="924095" y="536194"/>
                </a:cubicBezTo>
                <a:cubicBezTo>
                  <a:pt x="926146" y="545034"/>
                  <a:pt x="923216" y="553287"/>
                  <a:pt x="925707" y="562175"/>
                </a:cubicBezTo>
                <a:cubicBezTo>
                  <a:pt x="927783" y="569501"/>
                  <a:pt x="931641" y="578072"/>
                  <a:pt x="929492" y="585520"/>
                </a:cubicBezTo>
                <a:cubicBezTo>
                  <a:pt x="927294" y="592723"/>
                  <a:pt x="921507" y="598269"/>
                  <a:pt x="914230" y="600171"/>
                </a:cubicBezTo>
                <a:cubicBezTo>
                  <a:pt x="907246" y="601709"/>
                  <a:pt x="886368" y="595287"/>
                  <a:pt x="887150" y="614480"/>
                </a:cubicBezTo>
                <a:cubicBezTo>
                  <a:pt x="887150" y="618021"/>
                  <a:pt x="890373" y="621342"/>
                  <a:pt x="889592" y="624809"/>
                </a:cubicBezTo>
                <a:cubicBezTo>
                  <a:pt x="888078" y="632404"/>
                  <a:pt x="880654" y="636433"/>
                  <a:pt x="875087" y="640437"/>
                </a:cubicBezTo>
                <a:cubicBezTo>
                  <a:pt x="860631" y="650766"/>
                  <a:pt x="868006" y="662805"/>
                  <a:pt x="866028" y="669056"/>
                </a:cubicBezTo>
                <a:cubicBezTo>
                  <a:pt x="864514" y="673940"/>
                  <a:pt x="857896" y="683048"/>
                  <a:pt x="864099" y="691033"/>
                </a:cubicBezTo>
                <a:cubicBezTo>
                  <a:pt x="862389" y="695623"/>
                  <a:pt x="864856" y="696698"/>
                  <a:pt x="864099" y="702045"/>
                </a:cubicBezTo>
                <a:cubicBezTo>
                  <a:pt x="862023" y="716868"/>
                  <a:pt x="846664" y="709371"/>
                  <a:pt x="844368" y="729297"/>
                </a:cubicBezTo>
                <a:cubicBezTo>
                  <a:pt x="843770" y="735138"/>
                  <a:pt x="842115" y="740822"/>
                  <a:pt x="839485" y="746072"/>
                </a:cubicBezTo>
                <a:cubicBezTo>
                  <a:pt x="834259" y="756939"/>
                  <a:pt x="825542" y="754106"/>
                  <a:pt x="810182" y="765778"/>
                </a:cubicBezTo>
                <a:cubicBezTo>
                  <a:pt x="799853" y="773592"/>
                  <a:pt x="803443" y="776058"/>
                  <a:pt x="799169" y="782871"/>
                </a:cubicBezTo>
                <a:cubicBezTo>
                  <a:pt x="795165" y="789342"/>
                  <a:pt x="787546" y="785753"/>
                  <a:pt x="788279" y="797962"/>
                </a:cubicBezTo>
                <a:cubicBezTo>
                  <a:pt x="788420" y="799950"/>
                  <a:pt x="788706" y="801925"/>
                  <a:pt x="789133" y="803871"/>
                </a:cubicBezTo>
                <a:lnTo>
                  <a:pt x="789597" y="805703"/>
                </a:lnTo>
                <a:cubicBezTo>
                  <a:pt x="771357" y="805165"/>
                  <a:pt x="776607" y="814591"/>
                  <a:pt x="771967" y="820354"/>
                </a:cubicBezTo>
                <a:cubicBezTo>
                  <a:pt x="768719" y="824456"/>
                  <a:pt x="762712" y="822576"/>
                  <a:pt x="758488" y="824334"/>
                </a:cubicBezTo>
                <a:cubicBezTo>
                  <a:pt x="744936" y="829975"/>
                  <a:pt x="755607" y="836373"/>
                  <a:pt x="745937" y="845578"/>
                </a:cubicBezTo>
                <a:cubicBezTo>
                  <a:pt x="742982" y="848386"/>
                  <a:pt x="737610" y="847507"/>
                  <a:pt x="733361" y="847263"/>
                </a:cubicBezTo>
                <a:cubicBezTo>
                  <a:pt x="728478" y="846995"/>
                  <a:pt x="725791" y="852001"/>
                  <a:pt x="720664" y="851756"/>
                </a:cubicBezTo>
                <a:cubicBezTo>
                  <a:pt x="715118" y="851344"/>
                  <a:pt x="709836" y="849219"/>
                  <a:pt x="705548" y="845676"/>
                </a:cubicBezTo>
                <a:cubicBezTo>
                  <a:pt x="701690" y="842209"/>
                  <a:pt x="700665" y="836885"/>
                  <a:pt x="694926" y="835469"/>
                </a:cubicBezTo>
                <a:cubicBezTo>
                  <a:pt x="685916" y="833271"/>
                  <a:pt x="676100" y="838326"/>
                  <a:pt x="667455" y="834102"/>
                </a:cubicBezTo>
                <a:cubicBezTo>
                  <a:pt x="664745" y="832783"/>
                  <a:pt x="662913" y="830414"/>
                  <a:pt x="660130" y="829218"/>
                </a:cubicBezTo>
                <a:cubicBezTo>
                  <a:pt x="657996" y="828593"/>
                  <a:pt x="655786" y="828273"/>
                  <a:pt x="653561" y="828266"/>
                </a:cubicBezTo>
                <a:cubicBezTo>
                  <a:pt x="648262" y="827582"/>
                  <a:pt x="646773" y="822845"/>
                  <a:pt x="642060" y="821111"/>
                </a:cubicBezTo>
                <a:cubicBezTo>
                  <a:pt x="635394" y="818669"/>
                  <a:pt x="622110" y="822796"/>
                  <a:pt x="623673" y="807778"/>
                </a:cubicBezTo>
                <a:cubicBezTo>
                  <a:pt x="624186" y="802894"/>
                  <a:pt x="625651" y="799574"/>
                  <a:pt x="624039" y="794470"/>
                </a:cubicBezTo>
                <a:cubicBezTo>
                  <a:pt x="622427" y="789367"/>
                  <a:pt x="620889" y="785997"/>
                  <a:pt x="625870" y="782383"/>
                </a:cubicBezTo>
                <a:cubicBezTo>
                  <a:pt x="632390" y="777646"/>
                  <a:pt x="645405" y="779941"/>
                  <a:pt x="646675" y="770540"/>
                </a:cubicBezTo>
                <a:cubicBezTo>
                  <a:pt x="646673" y="768022"/>
                  <a:pt x="646367" y="765514"/>
                  <a:pt x="645772" y="763068"/>
                </a:cubicBezTo>
                <a:cubicBezTo>
                  <a:pt x="645332" y="757329"/>
                  <a:pt x="650802" y="757647"/>
                  <a:pt x="647969" y="747806"/>
                </a:cubicBezTo>
                <a:cubicBezTo>
                  <a:pt x="642353" y="728271"/>
                  <a:pt x="630876" y="741555"/>
                  <a:pt x="619497" y="735255"/>
                </a:cubicBezTo>
                <a:cubicBezTo>
                  <a:pt x="616787" y="733765"/>
                  <a:pt x="614760" y="731201"/>
                  <a:pt x="612025" y="729663"/>
                </a:cubicBezTo>
                <a:cubicBezTo>
                  <a:pt x="599816" y="722704"/>
                  <a:pt x="592954" y="725170"/>
                  <a:pt x="583064" y="725170"/>
                </a:cubicBezTo>
                <a:cubicBezTo>
                  <a:pt x="572784" y="725170"/>
                  <a:pt x="569805" y="711691"/>
                  <a:pt x="558768" y="711642"/>
                </a:cubicBezTo>
                <a:cubicBezTo>
                  <a:pt x="555471" y="711642"/>
                  <a:pt x="553713" y="713303"/>
                  <a:pt x="550710" y="714255"/>
                </a:cubicBezTo>
                <a:cubicBezTo>
                  <a:pt x="542969" y="716697"/>
                  <a:pt x="540942" y="705879"/>
                  <a:pt x="538500" y="700849"/>
                </a:cubicBezTo>
                <a:cubicBezTo>
                  <a:pt x="535702" y="695306"/>
                  <a:pt x="531490" y="690598"/>
                  <a:pt x="526291" y="687199"/>
                </a:cubicBezTo>
                <a:lnTo>
                  <a:pt x="524973" y="688151"/>
                </a:lnTo>
                <a:cubicBezTo>
                  <a:pt x="520323" y="691765"/>
                  <a:pt x="516629" y="696459"/>
                  <a:pt x="514204" y="701826"/>
                </a:cubicBezTo>
                <a:cubicBezTo>
                  <a:pt x="511078" y="708199"/>
                  <a:pt x="513154" y="713376"/>
                  <a:pt x="508588" y="715232"/>
                </a:cubicBezTo>
                <a:cubicBezTo>
                  <a:pt x="503484" y="717283"/>
                  <a:pt x="500700" y="713962"/>
                  <a:pt x="495475" y="722337"/>
                </a:cubicBezTo>
                <a:cubicBezTo>
                  <a:pt x="493858" y="724325"/>
                  <a:pt x="491780" y="725885"/>
                  <a:pt x="489419" y="726879"/>
                </a:cubicBezTo>
                <a:cubicBezTo>
                  <a:pt x="486884" y="728645"/>
                  <a:pt x="484440" y="730535"/>
                  <a:pt x="482093" y="732544"/>
                </a:cubicBezTo>
                <a:cubicBezTo>
                  <a:pt x="479505" y="734425"/>
                  <a:pt x="476135" y="736574"/>
                  <a:pt x="476013" y="740236"/>
                </a:cubicBezTo>
                <a:cubicBezTo>
                  <a:pt x="476013" y="742678"/>
                  <a:pt x="477893" y="744998"/>
                  <a:pt x="478968" y="747025"/>
                </a:cubicBezTo>
                <a:cubicBezTo>
                  <a:pt x="480677" y="750321"/>
                  <a:pt x="479652" y="750834"/>
                  <a:pt x="477405" y="753227"/>
                </a:cubicBezTo>
                <a:cubicBezTo>
                  <a:pt x="472521" y="758477"/>
                  <a:pt x="476550" y="768928"/>
                  <a:pt x="476013" y="772445"/>
                </a:cubicBezTo>
                <a:cubicBezTo>
                  <a:pt x="475622" y="774886"/>
                  <a:pt x="473059" y="776303"/>
                  <a:pt x="473864" y="779037"/>
                </a:cubicBezTo>
                <a:cubicBezTo>
                  <a:pt x="474670" y="781772"/>
                  <a:pt x="475574" y="782651"/>
                  <a:pt x="473864" y="785142"/>
                </a:cubicBezTo>
                <a:cubicBezTo>
                  <a:pt x="468468" y="793322"/>
                  <a:pt x="464097" y="792956"/>
                  <a:pt x="461142" y="797059"/>
                </a:cubicBezTo>
                <a:cubicBezTo>
                  <a:pt x="459963" y="799405"/>
                  <a:pt x="457809" y="801110"/>
                  <a:pt x="455257" y="801722"/>
                </a:cubicBezTo>
                <a:cubicBezTo>
                  <a:pt x="446931" y="803529"/>
                  <a:pt x="444415" y="805385"/>
                  <a:pt x="441607" y="796570"/>
                </a:cubicBezTo>
                <a:cubicBezTo>
                  <a:pt x="440631" y="793591"/>
                  <a:pt x="440044" y="791686"/>
                  <a:pt x="436553" y="791979"/>
                </a:cubicBezTo>
                <a:cubicBezTo>
                  <a:pt x="430839" y="792443"/>
                  <a:pt x="419191" y="800550"/>
                  <a:pt x="419704" y="810440"/>
                </a:cubicBezTo>
                <a:cubicBezTo>
                  <a:pt x="419447" y="813026"/>
                  <a:pt x="420114" y="815622"/>
                  <a:pt x="421584" y="817766"/>
                </a:cubicBezTo>
                <a:cubicBezTo>
                  <a:pt x="427445" y="824652"/>
                  <a:pt x="421340" y="825897"/>
                  <a:pt x="421730" y="830903"/>
                </a:cubicBezTo>
                <a:cubicBezTo>
                  <a:pt x="422170" y="836348"/>
                  <a:pt x="427078" y="835786"/>
                  <a:pt x="429715" y="852880"/>
                </a:cubicBezTo>
                <a:cubicBezTo>
                  <a:pt x="431107" y="861890"/>
                  <a:pt x="423733" y="861109"/>
                  <a:pt x="422683" y="865382"/>
                </a:cubicBezTo>
                <a:cubicBezTo>
                  <a:pt x="422243" y="867189"/>
                  <a:pt x="423489" y="868654"/>
                  <a:pt x="419093" y="871389"/>
                </a:cubicBezTo>
                <a:cubicBezTo>
                  <a:pt x="415626" y="873538"/>
                  <a:pt x="410962" y="871560"/>
                  <a:pt x="405565" y="875198"/>
                </a:cubicBezTo>
                <a:cubicBezTo>
                  <a:pt x="403123" y="876907"/>
                  <a:pt x="402489" y="879642"/>
                  <a:pt x="399143" y="880253"/>
                </a:cubicBezTo>
                <a:cubicBezTo>
                  <a:pt x="392453" y="881474"/>
                  <a:pt x="388326" y="874807"/>
                  <a:pt x="383735" y="871731"/>
                </a:cubicBezTo>
                <a:cubicBezTo>
                  <a:pt x="379145" y="868654"/>
                  <a:pt x="374920" y="872781"/>
                  <a:pt x="370574" y="873000"/>
                </a:cubicBezTo>
                <a:cubicBezTo>
                  <a:pt x="367961" y="873147"/>
                  <a:pt x="365690" y="871364"/>
                  <a:pt x="363077" y="871780"/>
                </a:cubicBezTo>
                <a:cubicBezTo>
                  <a:pt x="355507" y="872976"/>
                  <a:pt x="360098" y="881327"/>
                  <a:pt x="347571" y="887261"/>
                </a:cubicBezTo>
                <a:cubicBezTo>
                  <a:pt x="335044" y="893195"/>
                  <a:pt x="332285" y="883012"/>
                  <a:pt x="325961" y="882377"/>
                </a:cubicBezTo>
                <a:cubicBezTo>
                  <a:pt x="322884" y="882060"/>
                  <a:pt x="321883" y="885381"/>
                  <a:pt x="321419" y="887798"/>
                </a:cubicBezTo>
                <a:cubicBezTo>
                  <a:pt x="320393" y="893146"/>
                  <a:pt x="316389" y="896833"/>
                  <a:pt x="311969" y="900154"/>
                </a:cubicBezTo>
                <a:cubicBezTo>
                  <a:pt x="310089" y="901546"/>
                  <a:pt x="307085" y="901619"/>
                  <a:pt x="306108" y="903890"/>
                </a:cubicBezTo>
                <a:cubicBezTo>
                  <a:pt x="302836" y="910947"/>
                  <a:pt x="307354" y="915562"/>
                  <a:pt x="308550" y="917735"/>
                </a:cubicBezTo>
                <a:cubicBezTo>
                  <a:pt x="309495" y="920172"/>
                  <a:pt x="310223" y="922690"/>
                  <a:pt x="310723" y="925256"/>
                </a:cubicBezTo>
                <a:cubicBezTo>
                  <a:pt x="310845" y="925613"/>
                  <a:pt x="311019" y="925950"/>
                  <a:pt x="311236" y="926258"/>
                </a:cubicBezTo>
                <a:cubicBezTo>
                  <a:pt x="308081" y="928553"/>
                  <a:pt x="305205" y="931207"/>
                  <a:pt x="302665" y="934169"/>
                </a:cubicBezTo>
                <a:cubicBezTo>
                  <a:pt x="292898" y="944913"/>
                  <a:pt x="284205" y="942740"/>
                  <a:pt x="279590" y="943204"/>
                </a:cubicBezTo>
                <a:cubicBezTo>
                  <a:pt x="274779" y="943517"/>
                  <a:pt x="270850" y="947170"/>
                  <a:pt x="270188" y="951946"/>
                </a:cubicBezTo>
                <a:cubicBezTo>
                  <a:pt x="269651" y="954901"/>
                  <a:pt x="263571" y="956268"/>
                  <a:pt x="260641" y="956292"/>
                </a:cubicBezTo>
                <a:cubicBezTo>
                  <a:pt x="258087" y="956087"/>
                  <a:pt x="255559" y="955631"/>
                  <a:pt x="253095" y="954925"/>
                </a:cubicBezTo>
                <a:cubicBezTo>
                  <a:pt x="246307" y="953436"/>
                  <a:pt x="245477" y="950041"/>
                  <a:pt x="243108" y="943912"/>
                </a:cubicBezTo>
                <a:cubicBezTo>
                  <a:pt x="240740" y="937783"/>
                  <a:pt x="231583" y="932142"/>
                  <a:pt x="224794" y="936025"/>
                </a:cubicBezTo>
                <a:cubicBezTo>
                  <a:pt x="220863" y="938271"/>
                  <a:pt x="221669" y="943619"/>
                  <a:pt x="217151" y="945792"/>
                </a:cubicBezTo>
                <a:cubicBezTo>
                  <a:pt x="214953" y="946794"/>
                  <a:pt x="212267" y="947038"/>
                  <a:pt x="210729" y="949260"/>
                </a:cubicBezTo>
                <a:cubicBezTo>
                  <a:pt x="208067" y="953289"/>
                  <a:pt x="215149" y="960981"/>
                  <a:pt x="199252" y="960859"/>
                </a:cubicBezTo>
                <a:cubicBezTo>
                  <a:pt x="186237" y="960859"/>
                  <a:pt x="190828" y="946696"/>
                  <a:pt x="182330" y="945792"/>
                </a:cubicBezTo>
                <a:cubicBezTo>
                  <a:pt x="178203" y="945353"/>
                  <a:pt x="173857" y="947087"/>
                  <a:pt x="169706" y="945792"/>
                </a:cubicBezTo>
                <a:cubicBezTo>
                  <a:pt x="164016" y="944132"/>
                  <a:pt x="164676" y="939541"/>
                  <a:pt x="163967" y="934926"/>
                </a:cubicBezTo>
                <a:cubicBezTo>
                  <a:pt x="163430" y="931605"/>
                  <a:pt x="161306" y="924573"/>
                  <a:pt x="156935" y="926160"/>
                </a:cubicBezTo>
                <a:cubicBezTo>
                  <a:pt x="152564" y="927747"/>
                  <a:pt x="152662" y="935561"/>
                  <a:pt x="148510" y="942618"/>
                </a:cubicBezTo>
                <a:cubicBezTo>
                  <a:pt x="147412" y="937124"/>
                  <a:pt x="141600" y="936660"/>
                  <a:pt x="139524" y="931801"/>
                </a:cubicBezTo>
                <a:cubicBezTo>
                  <a:pt x="137170" y="927371"/>
                  <a:pt x="138855" y="921870"/>
                  <a:pt x="143285" y="919518"/>
                </a:cubicBezTo>
                <a:cubicBezTo>
                  <a:pt x="143429" y="919440"/>
                  <a:pt x="143575" y="919367"/>
                  <a:pt x="143724" y="919298"/>
                </a:cubicBezTo>
                <a:cubicBezTo>
                  <a:pt x="148413" y="917101"/>
                  <a:pt x="150879" y="918517"/>
                  <a:pt x="155519" y="918322"/>
                </a:cubicBezTo>
                <a:cubicBezTo>
                  <a:pt x="161086" y="918077"/>
                  <a:pt x="163772" y="913438"/>
                  <a:pt x="169755" y="914244"/>
                </a:cubicBezTo>
                <a:cubicBezTo>
                  <a:pt x="172685" y="914634"/>
                  <a:pt x="177324" y="917125"/>
                  <a:pt x="180255" y="915953"/>
                </a:cubicBezTo>
                <a:cubicBezTo>
                  <a:pt x="183185" y="914781"/>
                  <a:pt x="182355" y="911216"/>
                  <a:pt x="180059" y="908969"/>
                </a:cubicBezTo>
                <a:cubicBezTo>
                  <a:pt x="176909" y="905917"/>
                  <a:pt x="166824" y="898982"/>
                  <a:pt x="174443" y="894757"/>
                </a:cubicBezTo>
                <a:cubicBezTo>
                  <a:pt x="177398" y="893121"/>
                  <a:pt x="179986" y="894757"/>
                  <a:pt x="181427" y="891388"/>
                </a:cubicBezTo>
                <a:cubicBezTo>
                  <a:pt x="182379" y="889092"/>
                  <a:pt x="181720" y="886504"/>
                  <a:pt x="182916" y="884062"/>
                </a:cubicBezTo>
                <a:cubicBezTo>
                  <a:pt x="185993" y="877811"/>
                  <a:pt x="193026" y="879520"/>
                  <a:pt x="197567" y="875027"/>
                </a:cubicBezTo>
                <a:cubicBezTo>
                  <a:pt x="201255" y="871291"/>
                  <a:pt x="200547" y="864845"/>
                  <a:pt x="197226" y="860694"/>
                </a:cubicBezTo>
                <a:cubicBezTo>
                  <a:pt x="192977" y="855395"/>
                  <a:pt x="187141" y="858545"/>
                  <a:pt x="181891" y="855956"/>
                </a:cubicBezTo>
                <a:cubicBezTo>
                  <a:pt x="175688" y="852880"/>
                  <a:pt x="180743" y="846189"/>
                  <a:pt x="185212" y="844602"/>
                </a:cubicBezTo>
                <a:cubicBezTo>
                  <a:pt x="188191" y="843503"/>
                  <a:pt x="188948" y="842868"/>
                  <a:pt x="189705" y="839229"/>
                </a:cubicBezTo>
                <a:cubicBezTo>
                  <a:pt x="192806" y="824236"/>
                  <a:pt x="183917" y="825775"/>
                  <a:pt x="178496" y="821526"/>
                </a:cubicBezTo>
                <a:cubicBezTo>
                  <a:pt x="176201" y="819914"/>
                  <a:pt x="175080" y="817094"/>
                  <a:pt x="175639" y="814347"/>
                </a:cubicBezTo>
                <a:cubicBezTo>
                  <a:pt x="175627" y="814259"/>
                  <a:pt x="175627" y="814166"/>
                  <a:pt x="175639" y="814078"/>
                </a:cubicBezTo>
                <a:cubicBezTo>
                  <a:pt x="177446" y="809927"/>
                  <a:pt x="183893" y="808267"/>
                  <a:pt x="181793" y="802626"/>
                </a:cubicBezTo>
                <a:cubicBezTo>
                  <a:pt x="180401" y="798890"/>
                  <a:pt x="176030" y="799085"/>
                  <a:pt x="173637" y="796179"/>
                </a:cubicBezTo>
                <a:cubicBezTo>
                  <a:pt x="171244" y="793274"/>
                  <a:pt x="171806" y="788488"/>
                  <a:pt x="171537" y="784678"/>
                </a:cubicBezTo>
                <a:cubicBezTo>
                  <a:pt x="170951" y="776474"/>
                  <a:pt x="163650" y="771565"/>
                  <a:pt x="160475" y="764508"/>
                </a:cubicBezTo>
                <a:cubicBezTo>
                  <a:pt x="151245" y="744119"/>
                  <a:pt x="156617" y="740481"/>
                  <a:pt x="164285" y="731177"/>
                </a:cubicBezTo>
                <a:cubicBezTo>
                  <a:pt x="165652" y="729516"/>
                  <a:pt x="166385" y="727294"/>
                  <a:pt x="167777" y="725707"/>
                </a:cubicBezTo>
                <a:cubicBezTo>
                  <a:pt x="169413" y="723754"/>
                  <a:pt x="171171" y="722826"/>
                  <a:pt x="172197" y="720384"/>
                </a:cubicBezTo>
                <a:cubicBezTo>
                  <a:pt x="175346" y="712765"/>
                  <a:pt x="170756" y="705562"/>
                  <a:pt x="166678" y="699189"/>
                </a:cubicBezTo>
                <a:cubicBezTo>
                  <a:pt x="163452" y="695003"/>
                  <a:pt x="159758" y="691201"/>
                  <a:pt x="155665" y="687858"/>
                </a:cubicBezTo>
                <a:cubicBezTo>
                  <a:pt x="151904" y="684318"/>
                  <a:pt x="148974" y="684049"/>
                  <a:pt x="144262" y="682975"/>
                </a:cubicBezTo>
                <a:cubicBezTo>
                  <a:pt x="131661" y="680288"/>
                  <a:pt x="130929" y="678091"/>
                  <a:pt x="135398" y="667102"/>
                </a:cubicBezTo>
                <a:cubicBezTo>
                  <a:pt x="136960" y="663269"/>
                  <a:pt x="141185" y="659313"/>
                  <a:pt x="141527" y="655357"/>
                </a:cubicBezTo>
                <a:cubicBezTo>
                  <a:pt x="142186" y="647690"/>
                  <a:pt x="134616" y="642098"/>
                  <a:pt x="132516" y="635187"/>
                </a:cubicBezTo>
                <a:cubicBezTo>
                  <a:pt x="130074" y="626812"/>
                  <a:pt x="130538" y="617801"/>
                  <a:pt x="121796" y="613552"/>
                </a:cubicBezTo>
                <a:cubicBezTo>
                  <a:pt x="88270" y="597338"/>
                  <a:pt x="98354" y="604591"/>
                  <a:pt x="85974" y="594017"/>
                </a:cubicBezTo>
                <a:cubicBezTo>
                  <a:pt x="82263" y="590819"/>
                  <a:pt x="78136" y="588303"/>
                  <a:pt x="74595" y="584909"/>
                </a:cubicBezTo>
                <a:cubicBezTo>
                  <a:pt x="71763" y="582150"/>
                  <a:pt x="67538" y="580343"/>
                  <a:pt x="65316" y="576998"/>
                </a:cubicBezTo>
                <a:cubicBezTo>
                  <a:pt x="61726" y="571577"/>
                  <a:pt x="66073" y="561858"/>
                  <a:pt x="52374" y="555509"/>
                </a:cubicBezTo>
                <a:cubicBezTo>
                  <a:pt x="46172" y="552628"/>
                  <a:pt x="34207" y="549209"/>
                  <a:pt x="39335" y="540052"/>
                </a:cubicBezTo>
                <a:cubicBezTo>
                  <a:pt x="41947" y="535413"/>
                  <a:pt x="47784" y="533142"/>
                  <a:pt x="49566" y="527843"/>
                </a:cubicBezTo>
                <a:cubicBezTo>
                  <a:pt x="53497" y="516293"/>
                  <a:pt x="36722" y="514974"/>
                  <a:pt x="30397" y="518710"/>
                </a:cubicBezTo>
                <a:cubicBezTo>
                  <a:pt x="26612" y="520957"/>
                  <a:pt x="26661" y="524961"/>
                  <a:pt x="23633" y="527184"/>
                </a:cubicBezTo>
                <a:cubicBezTo>
                  <a:pt x="16528" y="532458"/>
                  <a:pt x="6272" y="519858"/>
                  <a:pt x="2853" y="514559"/>
                </a:cubicBezTo>
                <a:cubicBezTo>
                  <a:pt x="680" y="511165"/>
                  <a:pt x="680" y="506110"/>
                  <a:pt x="118" y="502179"/>
                </a:cubicBezTo>
                <a:cubicBezTo>
                  <a:pt x="-614" y="497051"/>
                  <a:pt x="2023" y="485403"/>
                  <a:pt x="8958" y="486478"/>
                </a:cubicBezTo>
                <a:cubicBezTo>
                  <a:pt x="11270" y="486927"/>
                  <a:pt x="13612" y="487203"/>
                  <a:pt x="15966" y="487308"/>
                </a:cubicBezTo>
                <a:cubicBezTo>
                  <a:pt x="17717" y="487410"/>
                  <a:pt x="19463" y="487039"/>
                  <a:pt x="21021" y="486233"/>
                </a:cubicBezTo>
                <a:cubicBezTo>
                  <a:pt x="24561" y="484158"/>
                  <a:pt x="23292" y="478029"/>
                  <a:pt x="25514" y="474781"/>
                </a:cubicBezTo>
                <a:cubicBezTo>
                  <a:pt x="28170" y="471707"/>
                  <a:pt x="31345" y="469121"/>
                  <a:pt x="34890" y="467138"/>
                </a:cubicBezTo>
                <a:cubicBezTo>
                  <a:pt x="40214" y="463597"/>
                  <a:pt x="46294" y="460887"/>
                  <a:pt x="51666" y="465160"/>
                </a:cubicBezTo>
                <a:cubicBezTo>
                  <a:pt x="55280" y="468042"/>
                  <a:pt x="71445" y="487137"/>
                  <a:pt x="75230" y="476857"/>
                </a:cubicBezTo>
                <a:cubicBezTo>
                  <a:pt x="77135" y="471582"/>
                  <a:pt x="75035" y="466064"/>
                  <a:pt x="80871" y="462743"/>
                </a:cubicBezTo>
                <a:cubicBezTo>
                  <a:pt x="84900" y="460447"/>
                  <a:pt x="88196" y="460472"/>
                  <a:pt x="88929" y="455051"/>
                </a:cubicBezTo>
                <a:cubicBezTo>
                  <a:pt x="89295" y="452047"/>
                  <a:pt x="90272" y="434979"/>
                  <a:pt x="97573" y="439887"/>
                </a:cubicBezTo>
                <a:cubicBezTo>
                  <a:pt x="99820" y="441401"/>
                  <a:pt x="100015" y="444771"/>
                  <a:pt x="102823" y="446040"/>
                </a:cubicBezTo>
                <a:cubicBezTo>
                  <a:pt x="108537" y="448848"/>
                  <a:pt x="112298" y="443599"/>
                  <a:pt x="116522" y="440717"/>
                </a:cubicBezTo>
                <a:cubicBezTo>
                  <a:pt x="121406" y="437299"/>
                  <a:pt x="126900" y="432195"/>
                  <a:pt x="133346" y="433147"/>
                </a:cubicBezTo>
                <a:cubicBezTo>
                  <a:pt x="145238" y="434905"/>
                  <a:pt x="140355" y="449312"/>
                  <a:pt x="141527" y="457566"/>
                </a:cubicBezTo>
                <a:cubicBezTo>
                  <a:pt x="142259" y="462840"/>
                  <a:pt x="148339" y="465819"/>
                  <a:pt x="147973" y="471192"/>
                </a:cubicBezTo>
                <a:cubicBezTo>
                  <a:pt x="147460" y="478688"/>
                  <a:pt x="135251" y="487357"/>
                  <a:pt x="154151" y="492827"/>
                </a:cubicBezTo>
                <a:cubicBezTo>
                  <a:pt x="158253" y="494023"/>
                  <a:pt x="163113" y="494487"/>
                  <a:pt x="166702" y="497271"/>
                </a:cubicBezTo>
                <a:cubicBezTo>
                  <a:pt x="170123" y="500345"/>
                  <a:pt x="174367" y="502355"/>
                  <a:pt x="178912" y="503058"/>
                </a:cubicBezTo>
                <a:cubicBezTo>
                  <a:pt x="182745" y="503449"/>
                  <a:pt x="191267" y="501837"/>
                  <a:pt x="190901" y="496587"/>
                </a:cubicBezTo>
                <a:cubicBezTo>
                  <a:pt x="190535" y="491337"/>
                  <a:pt x="182697" y="490849"/>
                  <a:pt x="181329" y="485672"/>
                </a:cubicBezTo>
                <a:cubicBezTo>
                  <a:pt x="179693" y="479494"/>
                  <a:pt x="185676" y="477272"/>
                  <a:pt x="191219" y="477833"/>
                </a:cubicBezTo>
                <a:cubicBezTo>
                  <a:pt x="196762" y="478395"/>
                  <a:pt x="200180" y="480446"/>
                  <a:pt x="204991" y="475953"/>
                </a:cubicBezTo>
                <a:cubicBezTo>
                  <a:pt x="207970" y="473170"/>
                  <a:pt x="213635" y="468628"/>
                  <a:pt x="218323" y="471875"/>
                </a:cubicBezTo>
                <a:cubicBezTo>
                  <a:pt x="222255" y="474561"/>
                  <a:pt x="221888" y="481643"/>
                  <a:pt x="223012" y="485672"/>
                </a:cubicBezTo>
                <a:cubicBezTo>
                  <a:pt x="225214" y="492428"/>
                  <a:pt x="229485" y="498323"/>
                  <a:pt x="235221" y="502521"/>
                </a:cubicBezTo>
                <a:cubicBezTo>
                  <a:pt x="237143" y="504486"/>
                  <a:pt x="239243" y="506269"/>
                  <a:pt x="241496" y="507844"/>
                </a:cubicBezTo>
                <a:cubicBezTo>
                  <a:pt x="245916" y="510164"/>
                  <a:pt x="252314" y="510530"/>
                  <a:pt x="256026" y="514242"/>
                </a:cubicBezTo>
                <a:cubicBezTo>
                  <a:pt x="259347" y="517538"/>
                  <a:pt x="257979" y="524693"/>
                  <a:pt x="257466" y="528893"/>
                </a:cubicBezTo>
                <a:cubicBezTo>
                  <a:pt x="256954" y="533093"/>
                  <a:pt x="251874" y="535608"/>
                  <a:pt x="251850" y="540565"/>
                </a:cubicBezTo>
                <a:cubicBezTo>
                  <a:pt x="251850" y="546767"/>
                  <a:pt x="257686" y="546938"/>
                  <a:pt x="261618" y="550577"/>
                </a:cubicBezTo>
                <a:cubicBezTo>
                  <a:pt x="265549" y="554215"/>
                  <a:pt x="266501" y="559807"/>
                  <a:pt x="270506" y="563079"/>
                </a:cubicBezTo>
                <a:cubicBezTo>
                  <a:pt x="274511" y="566351"/>
                  <a:pt x="279639" y="564471"/>
                  <a:pt x="284400" y="564764"/>
                </a:cubicBezTo>
                <a:cubicBezTo>
                  <a:pt x="291457" y="565228"/>
                  <a:pt x="290651" y="570551"/>
                  <a:pt x="292849" y="575362"/>
                </a:cubicBezTo>
                <a:cubicBezTo>
                  <a:pt x="295291" y="580660"/>
                  <a:pt x="302397" y="579220"/>
                  <a:pt x="306841" y="576973"/>
                </a:cubicBezTo>
                <a:cubicBezTo>
                  <a:pt x="315485" y="572553"/>
                  <a:pt x="312750" y="556559"/>
                  <a:pt x="327646" y="553873"/>
                </a:cubicBezTo>
                <a:cubicBezTo>
                  <a:pt x="332725" y="552970"/>
                  <a:pt x="337413" y="553018"/>
                  <a:pt x="339635" y="547475"/>
                </a:cubicBezTo>
                <a:cubicBezTo>
                  <a:pt x="341491" y="542592"/>
                  <a:pt x="341222" y="538294"/>
                  <a:pt x="344250" y="533752"/>
                </a:cubicBezTo>
                <a:cubicBezTo>
                  <a:pt x="350159" y="524839"/>
                  <a:pt x="359634" y="525547"/>
                  <a:pt x="363614" y="522007"/>
                </a:cubicBezTo>
                <a:cubicBezTo>
                  <a:pt x="366056" y="519907"/>
                  <a:pt x="367277" y="516781"/>
                  <a:pt x="369401" y="514486"/>
                </a:cubicBezTo>
                <a:cubicBezTo>
                  <a:pt x="376873" y="506428"/>
                  <a:pt x="385884" y="515463"/>
                  <a:pt x="396067" y="498199"/>
                </a:cubicBezTo>
                <a:cubicBezTo>
                  <a:pt x="399827" y="491874"/>
                  <a:pt x="404051" y="493315"/>
                  <a:pt x="409863" y="492240"/>
                </a:cubicBezTo>
                <a:cubicBezTo>
                  <a:pt x="416725" y="490849"/>
                  <a:pt x="415797" y="485550"/>
                  <a:pt x="413233" y="480910"/>
                </a:cubicBezTo>
                <a:cubicBezTo>
                  <a:pt x="410181" y="475416"/>
                  <a:pt x="412207" y="471802"/>
                  <a:pt x="415675" y="466918"/>
                </a:cubicBezTo>
                <a:cubicBezTo>
                  <a:pt x="421755" y="458347"/>
                  <a:pt x="415455" y="457737"/>
                  <a:pt x="417213" y="453024"/>
                </a:cubicBezTo>
                <a:cubicBezTo>
                  <a:pt x="419338" y="447286"/>
                  <a:pt x="425003" y="449776"/>
                  <a:pt x="429227" y="449019"/>
                </a:cubicBezTo>
                <a:cubicBezTo>
                  <a:pt x="435527" y="447921"/>
                  <a:pt x="438238" y="443135"/>
                  <a:pt x="439263" y="437054"/>
                </a:cubicBezTo>
                <a:cubicBezTo>
                  <a:pt x="443903" y="433733"/>
                  <a:pt x="446931" y="425651"/>
                  <a:pt x="458798" y="434930"/>
                </a:cubicBezTo>
                <a:cubicBezTo>
                  <a:pt x="462339" y="437689"/>
                  <a:pt x="465098" y="440058"/>
                  <a:pt x="467271" y="442256"/>
                </a:cubicBezTo>
                <a:cubicBezTo>
                  <a:pt x="468351" y="441611"/>
                  <a:pt x="469308" y="440785"/>
                  <a:pt x="470104" y="439814"/>
                </a:cubicBezTo>
                <a:cubicBezTo>
                  <a:pt x="471423" y="438178"/>
                  <a:pt x="471911" y="436395"/>
                  <a:pt x="473864" y="435418"/>
                </a:cubicBezTo>
                <a:cubicBezTo>
                  <a:pt x="477918" y="433416"/>
                  <a:pt x="482924" y="437079"/>
                  <a:pt x="486074" y="433147"/>
                </a:cubicBezTo>
                <a:cubicBezTo>
                  <a:pt x="491641" y="426164"/>
                  <a:pt x="497941" y="425651"/>
                  <a:pt x="499748" y="423917"/>
                </a:cubicBezTo>
                <a:cubicBezTo>
                  <a:pt x="502190" y="421622"/>
                  <a:pt x="504070" y="414150"/>
                  <a:pt x="509198" y="412050"/>
                </a:cubicBezTo>
                <a:cubicBezTo>
                  <a:pt x="514326" y="409950"/>
                  <a:pt x="522555" y="413954"/>
                  <a:pt x="525119" y="407483"/>
                </a:cubicBezTo>
                <a:cubicBezTo>
                  <a:pt x="527561" y="401598"/>
                  <a:pt x="522042" y="396641"/>
                  <a:pt x="525119" y="390634"/>
                </a:cubicBezTo>
                <a:cubicBezTo>
                  <a:pt x="526340" y="388315"/>
                  <a:pt x="528928" y="388632"/>
                  <a:pt x="531273" y="388754"/>
                </a:cubicBezTo>
                <a:cubicBezTo>
                  <a:pt x="536596" y="388974"/>
                  <a:pt x="541895" y="393174"/>
                  <a:pt x="545142" y="388901"/>
                </a:cubicBezTo>
                <a:cubicBezTo>
                  <a:pt x="547584" y="385751"/>
                  <a:pt x="546363" y="380257"/>
                  <a:pt x="549342" y="374445"/>
                </a:cubicBezTo>
                <a:cubicBezTo>
                  <a:pt x="556668" y="359989"/>
                  <a:pt x="561723" y="355423"/>
                  <a:pt x="553274" y="341846"/>
                </a:cubicBezTo>
                <a:cubicBezTo>
                  <a:pt x="550388" y="337365"/>
                  <a:pt x="551335" y="331434"/>
                  <a:pt x="555471" y="328074"/>
                </a:cubicBezTo>
                <a:cubicBezTo>
                  <a:pt x="558866" y="325119"/>
                  <a:pt x="561967" y="323190"/>
                  <a:pt x="561039" y="318306"/>
                </a:cubicBezTo>
                <a:cubicBezTo>
                  <a:pt x="559989" y="312788"/>
                  <a:pt x="559012" y="307196"/>
                  <a:pt x="565337" y="304852"/>
                </a:cubicBezTo>
                <a:cubicBezTo>
                  <a:pt x="568413" y="303704"/>
                  <a:pt x="572418" y="300627"/>
                  <a:pt x="572027" y="296965"/>
                </a:cubicBezTo>
                <a:cubicBezTo>
                  <a:pt x="571710" y="293815"/>
                  <a:pt x="568755" y="291299"/>
                  <a:pt x="568877" y="288052"/>
                </a:cubicBezTo>
                <a:cubicBezTo>
                  <a:pt x="569024" y="284316"/>
                  <a:pt x="573907" y="277991"/>
                  <a:pt x="580623" y="273767"/>
                </a:cubicBezTo>
                <a:cubicBezTo>
                  <a:pt x="579612" y="272233"/>
                  <a:pt x="578396" y="270846"/>
                  <a:pt x="577009" y="269640"/>
                </a:cubicBezTo>
                <a:cubicBezTo>
                  <a:pt x="574713" y="267613"/>
                  <a:pt x="571637" y="266905"/>
                  <a:pt x="569317" y="264878"/>
                </a:cubicBezTo>
                <a:cubicBezTo>
                  <a:pt x="564799" y="260971"/>
                  <a:pt x="568877" y="256918"/>
                  <a:pt x="562968" y="250447"/>
                </a:cubicBezTo>
                <a:cubicBezTo>
                  <a:pt x="558768" y="245832"/>
                  <a:pt x="560355" y="238604"/>
                  <a:pt x="564702" y="234624"/>
                </a:cubicBezTo>
                <a:cubicBezTo>
                  <a:pt x="566704" y="233195"/>
                  <a:pt x="568880" y="232023"/>
                  <a:pt x="571173" y="231132"/>
                </a:cubicBezTo>
                <a:cubicBezTo>
                  <a:pt x="573907" y="229667"/>
                  <a:pt x="575421" y="226810"/>
                  <a:pt x="577986" y="225125"/>
                </a:cubicBezTo>
                <a:cubicBezTo>
                  <a:pt x="582767" y="222991"/>
                  <a:pt x="588168" y="222702"/>
                  <a:pt x="593149" y="224319"/>
                </a:cubicBezTo>
                <a:cubicBezTo>
                  <a:pt x="595762" y="225540"/>
                  <a:pt x="597203" y="228739"/>
                  <a:pt x="599620" y="230424"/>
                </a:cubicBezTo>
                <a:cubicBezTo>
                  <a:pt x="602128" y="231762"/>
                  <a:pt x="604875" y="232592"/>
                  <a:pt x="607703" y="232866"/>
                </a:cubicBezTo>
                <a:cubicBezTo>
                  <a:pt x="610365" y="233403"/>
                  <a:pt x="613026" y="233916"/>
                  <a:pt x="614833" y="231278"/>
                </a:cubicBezTo>
                <a:cubicBezTo>
                  <a:pt x="617275" y="227689"/>
                  <a:pt x="615175" y="225833"/>
                  <a:pt x="615712" y="223831"/>
                </a:cubicBezTo>
                <a:cubicBezTo>
                  <a:pt x="616396" y="221389"/>
                  <a:pt x="620742" y="219069"/>
                  <a:pt x="623038" y="218532"/>
                </a:cubicBezTo>
                <a:cubicBezTo>
                  <a:pt x="626627" y="217726"/>
                  <a:pt x="628190" y="219264"/>
                  <a:pt x="629509" y="222341"/>
                </a:cubicBezTo>
                <a:cubicBezTo>
                  <a:pt x="632219" y="228617"/>
                  <a:pt x="637811" y="225271"/>
                  <a:pt x="642817" y="227225"/>
                </a:cubicBezTo>
                <a:cubicBezTo>
                  <a:pt x="647823" y="229178"/>
                  <a:pt x="647261" y="227689"/>
                  <a:pt x="650143" y="228617"/>
                </a:cubicBezTo>
                <a:cubicBezTo>
                  <a:pt x="652584" y="229374"/>
                  <a:pt x="656540" y="235771"/>
                  <a:pt x="662352" y="231962"/>
                </a:cubicBezTo>
                <a:cubicBezTo>
                  <a:pt x="664794" y="230302"/>
                  <a:pt x="667114" y="227835"/>
                  <a:pt x="670288" y="227493"/>
                </a:cubicBezTo>
                <a:cubicBezTo>
                  <a:pt x="674537" y="227029"/>
                  <a:pt x="677614" y="228568"/>
                  <a:pt x="681496" y="229520"/>
                </a:cubicBezTo>
                <a:cubicBezTo>
                  <a:pt x="686233" y="230643"/>
                  <a:pt x="687576" y="225931"/>
                  <a:pt x="689481" y="222536"/>
                </a:cubicBezTo>
                <a:cubicBezTo>
                  <a:pt x="691703" y="218532"/>
                  <a:pt x="696074" y="217799"/>
                  <a:pt x="698369" y="213746"/>
                </a:cubicBezTo>
                <a:cubicBezTo>
                  <a:pt x="705207" y="201536"/>
                  <a:pt x="696953" y="202586"/>
                  <a:pt x="699786" y="196995"/>
                </a:cubicBezTo>
                <a:cubicBezTo>
                  <a:pt x="702228" y="192379"/>
                  <a:pt x="696880" y="190841"/>
                  <a:pt x="692094" y="183711"/>
                </a:cubicBezTo>
                <a:cubicBezTo>
                  <a:pt x="690384" y="181269"/>
                  <a:pt x="689383" y="176190"/>
                  <a:pt x="691508" y="173650"/>
                </a:cubicBezTo>
                <a:cubicBezTo>
                  <a:pt x="692582" y="172332"/>
                  <a:pt x="693950" y="171624"/>
                  <a:pt x="694585" y="169841"/>
                </a:cubicBezTo>
                <a:cubicBezTo>
                  <a:pt x="695512" y="166740"/>
                  <a:pt x="692143" y="154628"/>
                  <a:pt x="698467" y="146790"/>
                </a:cubicBezTo>
                <a:cubicBezTo>
                  <a:pt x="700225" y="144665"/>
                  <a:pt x="705158" y="140710"/>
                  <a:pt x="707697" y="143347"/>
                </a:cubicBezTo>
                <a:cubicBezTo>
                  <a:pt x="709822" y="145544"/>
                  <a:pt x="711165" y="147278"/>
                  <a:pt x="714510" y="145960"/>
                </a:cubicBezTo>
                <a:cubicBezTo>
                  <a:pt x="717318" y="144861"/>
                  <a:pt x="718979" y="143322"/>
                  <a:pt x="721836" y="143518"/>
                </a:cubicBezTo>
                <a:cubicBezTo>
                  <a:pt x="726719" y="143957"/>
                  <a:pt x="730626" y="139977"/>
                  <a:pt x="733630" y="136803"/>
                </a:cubicBezTo>
                <a:cubicBezTo>
                  <a:pt x="735972" y="134742"/>
                  <a:pt x="738704" y="133174"/>
                  <a:pt x="741664" y="132187"/>
                </a:cubicBezTo>
                <a:cubicBezTo>
                  <a:pt x="742889" y="131665"/>
                  <a:pt x="744061" y="131018"/>
                  <a:pt x="745155" y="130258"/>
                </a:cubicBezTo>
                <a:cubicBezTo>
                  <a:pt x="746096" y="129352"/>
                  <a:pt x="747155" y="128581"/>
                  <a:pt x="748306" y="127963"/>
                </a:cubicBezTo>
                <a:cubicBezTo>
                  <a:pt x="762078" y="122640"/>
                  <a:pt x="755094" y="134971"/>
                  <a:pt x="779390" y="134996"/>
                </a:cubicBezTo>
                <a:cubicBezTo>
                  <a:pt x="794554" y="134996"/>
                  <a:pt x="792503" y="132261"/>
                  <a:pt x="799072" y="131186"/>
                </a:cubicBezTo>
                <a:cubicBezTo>
                  <a:pt x="805640" y="130112"/>
                  <a:pt x="813967" y="134092"/>
                  <a:pt x="825249" y="130210"/>
                </a:cubicBezTo>
                <a:cubicBezTo>
                  <a:pt x="826709" y="129470"/>
                  <a:pt x="828069" y="128552"/>
                  <a:pt x="829302" y="127475"/>
                </a:cubicBezTo>
                <a:cubicBezTo>
                  <a:pt x="847689" y="115778"/>
                  <a:pt x="843953" y="109698"/>
                  <a:pt x="849179" y="108135"/>
                </a:cubicBezTo>
                <a:cubicBezTo>
                  <a:pt x="852475" y="107109"/>
                  <a:pt x="854258" y="109722"/>
                  <a:pt x="857188" y="110577"/>
                </a:cubicBezTo>
                <a:cubicBezTo>
                  <a:pt x="863610" y="112408"/>
                  <a:pt x="870740" y="102519"/>
                  <a:pt x="878286" y="103886"/>
                </a:cubicBezTo>
                <a:cubicBezTo>
                  <a:pt x="882413" y="104643"/>
                  <a:pt x="884317" y="107085"/>
                  <a:pt x="888053" y="101005"/>
                </a:cubicBezTo>
                <a:cubicBezTo>
                  <a:pt x="889885" y="97952"/>
                  <a:pt x="891179" y="94729"/>
                  <a:pt x="894915" y="93679"/>
                </a:cubicBezTo>
                <a:cubicBezTo>
                  <a:pt x="897625" y="92898"/>
                  <a:pt x="899457" y="93362"/>
                  <a:pt x="901581" y="91091"/>
                </a:cubicBezTo>
                <a:cubicBezTo>
                  <a:pt x="909273" y="82813"/>
                  <a:pt x="906001" y="80444"/>
                  <a:pt x="916232" y="75268"/>
                </a:cubicBezTo>
                <a:cubicBezTo>
                  <a:pt x="921116" y="72826"/>
                  <a:pt x="920237" y="68748"/>
                  <a:pt x="923558" y="67429"/>
                </a:cubicBezTo>
                <a:cubicBezTo>
                  <a:pt x="932837" y="63693"/>
                  <a:pt x="931616" y="76318"/>
                  <a:pt x="939577" y="74193"/>
                </a:cubicBezTo>
                <a:cubicBezTo>
                  <a:pt x="941774" y="73632"/>
                  <a:pt x="941530" y="71287"/>
                  <a:pt x="942385" y="69627"/>
                </a:cubicBezTo>
                <a:cubicBezTo>
                  <a:pt x="944241" y="66037"/>
                  <a:pt x="948538" y="67185"/>
                  <a:pt x="950077" y="63547"/>
                </a:cubicBezTo>
                <a:cubicBezTo>
                  <a:pt x="951078" y="61105"/>
                  <a:pt x="950443" y="58492"/>
                  <a:pt x="951176" y="56026"/>
                </a:cubicBezTo>
                <a:cubicBezTo>
                  <a:pt x="952665" y="50971"/>
                  <a:pt x="957256" y="49775"/>
                  <a:pt x="962579" y="35368"/>
                </a:cubicBezTo>
                <a:cubicBezTo>
                  <a:pt x="963434" y="31856"/>
                  <a:pt x="963849" y="28259"/>
                  <a:pt x="963873" y="24648"/>
                </a:cubicBezTo>
                <a:cubicBezTo>
                  <a:pt x="964533" y="24389"/>
                  <a:pt x="965167" y="24071"/>
                  <a:pt x="965778" y="23695"/>
                </a:cubicBezTo>
                <a:cubicBezTo>
                  <a:pt x="966584" y="23197"/>
                  <a:pt x="967316" y="22609"/>
                  <a:pt x="967976" y="21937"/>
                </a:cubicBezTo>
                <a:cubicBezTo>
                  <a:pt x="971956" y="17908"/>
                  <a:pt x="978549" y="2036"/>
                  <a:pt x="998792" y="376"/>
                </a:cubicBezTo>
                <a:cubicBezTo>
                  <a:pt x="1003578" y="-357"/>
                  <a:pt x="1008486" y="-15"/>
                  <a:pt x="1013126" y="1377"/>
                </a:cubicBezTo>
                <a:cubicBezTo>
                  <a:pt x="1015787" y="2353"/>
                  <a:pt x="1020451" y="4600"/>
                  <a:pt x="1022112" y="7188"/>
                </a:cubicBezTo>
                <a:cubicBezTo>
                  <a:pt x="1026409" y="14367"/>
                  <a:pt x="1015177" y="17517"/>
                  <a:pt x="1012735" y="22230"/>
                </a:cubicBezTo>
                <a:cubicBezTo>
                  <a:pt x="1010611" y="26259"/>
                  <a:pt x="1016129" y="35880"/>
                  <a:pt x="1019743" y="38176"/>
                </a:cubicBezTo>
                <a:cubicBezTo>
                  <a:pt x="1028412" y="43670"/>
                  <a:pt x="1045969" y="25966"/>
                  <a:pt x="1042990" y="46478"/>
                </a:cubicBezTo>
                <a:cubicBezTo>
                  <a:pt x="1042330" y="49066"/>
                  <a:pt x="1041867" y="51704"/>
                  <a:pt x="1041622" y="54365"/>
                </a:cubicBezTo>
                <a:cubicBezTo>
                  <a:pt x="1041622" y="58101"/>
                  <a:pt x="1044601" y="61007"/>
                  <a:pt x="1046188" y="64133"/>
                </a:cubicBezTo>
                <a:cubicBezTo>
                  <a:pt x="1050096" y="72142"/>
                  <a:pt x="1047141" y="86940"/>
                  <a:pt x="1062818" y="101811"/>
                </a:cubicBezTo>
                <a:cubicBezTo>
                  <a:pt x="1067701" y="106572"/>
                  <a:pt x="1070143" y="104399"/>
                  <a:pt x="1076053" y="101493"/>
                </a:cubicBezTo>
                <a:cubicBezTo>
                  <a:pt x="1083720" y="97708"/>
                  <a:pt x="1092853" y="99051"/>
                  <a:pt x="1101301" y="100516"/>
                </a:cubicBezTo>
                <a:cubicBezTo>
                  <a:pt x="1105306" y="100834"/>
                  <a:pt x="1109115" y="102275"/>
                  <a:pt x="1112339" y="104668"/>
                </a:cubicBezTo>
                <a:cubicBezTo>
                  <a:pt x="1116734" y="108721"/>
                  <a:pt x="1119151" y="121053"/>
                  <a:pt x="1135414" y="126913"/>
                </a:cubicBezTo>
                <a:cubicBezTo>
                  <a:pt x="1142007" y="129355"/>
                  <a:pt x="1141006" y="130918"/>
                  <a:pt x="1139980" y="137730"/>
                </a:cubicBezTo>
                <a:cubicBezTo>
                  <a:pt x="1138515" y="147498"/>
                  <a:pt x="1147086" y="156044"/>
                  <a:pt x="1147648" y="165885"/>
                </a:cubicBezTo>
                <a:cubicBezTo>
                  <a:pt x="1148210" y="175726"/>
                  <a:pt x="1141739" y="185274"/>
                  <a:pt x="1163691" y="190719"/>
                </a:cubicBezTo>
                <a:cubicBezTo>
                  <a:pt x="1192041" y="197776"/>
                  <a:pt x="1186620" y="180268"/>
                  <a:pt x="1197877" y="178143"/>
                </a:cubicBezTo>
                <a:cubicBezTo>
                  <a:pt x="1202150" y="177338"/>
                  <a:pt x="1206106" y="180341"/>
                  <a:pt x="1210355" y="181245"/>
                </a:cubicBezTo>
                <a:cubicBezTo>
                  <a:pt x="1217681" y="182807"/>
                  <a:pt x="1225226" y="177899"/>
                  <a:pt x="1232649" y="179169"/>
                </a:cubicBezTo>
                <a:cubicBezTo>
                  <a:pt x="1241098" y="180585"/>
                  <a:pt x="1243100" y="186739"/>
                  <a:pt x="1245982" y="193503"/>
                </a:cubicBezTo>
                <a:cubicBezTo>
                  <a:pt x="1248863" y="200267"/>
                  <a:pt x="1253674" y="203588"/>
                  <a:pt x="1258045" y="220363"/>
                </a:cubicBezTo>
                <a:cubicBezTo>
                  <a:pt x="1260853" y="231059"/>
                  <a:pt x="1255212" y="230595"/>
                  <a:pt x="1254406" y="233793"/>
                </a:cubicBezTo>
                <a:cubicBezTo>
                  <a:pt x="1253601" y="236992"/>
                  <a:pt x="1258606" y="239068"/>
                  <a:pt x="1258386" y="242291"/>
                </a:cubicBezTo>
                <a:cubicBezTo>
                  <a:pt x="1258191" y="244733"/>
                  <a:pt x="1255285" y="245856"/>
                  <a:pt x="1252868" y="245930"/>
                </a:cubicBezTo>
                <a:cubicBezTo>
                  <a:pt x="1250450" y="246003"/>
                  <a:pt x="1247740" y="245710"/>
                  <a:pt x="1245884" y="247273"/>
                </a:cubicBezTo>
                <a:cubicBezTo>
                  <a:pt x="1242856" y="249836"/>
                  <a:pt x="1244907" y="255013"/>
                  <a:pt x="1248106" y="257382"/>
                </a:cubicBezTo>
                <a:cubicBezTo>
                  <a:pt x="1253112" y="260703"/>
                  <a:pt x="1268838" y="263999"/>
                  <a:pt x="1253381" y="285121"/>
                </a:cubicBezTo>
                <a:close/>
              </a:path>
            </a:pathLst>
          </a:custGeom>
          <a:solidFill>
            <a:schemeClr val="tx2">
              <a:alpha val="30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29" name="Freeform: Shape 521">
            <a:extLst>
              <a:ext uri="{FF2B5EF4-FFF2-40B4-BE49-F238E27FC236}">
                <a16:creationId xmlns:a16="http://schemas.microsoft.com/office/drawing/2014/main" id="{83172AC0-8ADB-4EEF-8B1E-482BD8CC1368}"/>
              </a:ext>
            </a:extLst>
          </xdr:cNvPr>
          <xdr:cNvSpPr/>
        </xdr:nvSpPr>
        <xdr:spPr>
          <a:xfrm>
            <a:off x="4719737" y="8035432"/>
            <a:ext cx="551861" cy="647094"/>
          </a:xfrm>
          <a:custGeom>
            <a:avLst/>
            <a:gdLst>
              <a:gd name="connsiteX0" fmla="*/ 545728 w 551861"/>
              <a:gd name="connsiteY0" fmla="*/ 607463 h 647094"/>
              <a:gd name="connsiteX1" fmla="*/ 542920 w 551861"/>
              <a:gd name="connsiteY1" fmla="*/ 606388 h 647094"/>
              <a:gd name="connsiteX2" fmla="*/ 516499 w 551861"/>
              <a:gd name="connsiteY2" fmla="*/ 612542 h 647094"/>
              <a:gd name="connsiteX3" fmla="*/ 503948 w 551861"/>
              <a:gd name="connsiteY3" fmla="*/ 623237 h 647094"/>
              <a:gd name="connsiteX4" fmla="*/ 488198 w 551861"/>
              <a:gd name="connsiteY4" fmla="*/ 632150 h 647094"/>
              <a:gd name="connsiteX5" fmla="*/ 454964 w 551861"/>
              <a:gd name="connsiteY5" fmla="*/ 633176 h 647094"/>
              <a:gd name="connsiteX6" fmla="*/ 445709 w 551861"/>
              <a:gd name="connsiteY6" fmla="*/ 647631 h 647094"/>
              <a:gd name="connsiteX7" fmla="*/ 432719 w 551861"/>
              <a:gd name="connsiteY7" fmla="*/ 640452 h 647094"/>
              <a:gd name="connsiteX8" fmla="*/ 425393 w 551861"/>
              <a:gd name="connsiteY8" fmla="*/ 642577 h 647094"/>
              <a:gd name="connsiteX9" fmla="*/ 414624 w 551861"/>
              <a:gd name="connsiteY9" fmla="*/ 636570 h 647094"/>
              <a:gd name="connsiteX10" fmla="*/ 395944 w 551861"/>
              <a:gd name="connsiteY10" fmla="*/ 622358 h 647094"/>
              <a:gd name="connsiteX11" fmla="*/ 365909 w 551861"/>
              <a:gd name="connsiteY11" fmla="*/ 586658 h 647094"/>
              <a:gd name="connsiteX12" fmla="*/ 353260 w 551861"/>
              <a:gd name="connsiteY12" fmla="*/ 551593 h 647094"/>
              <a:gd name="connsiteX13" fmla="*/ 333017 w 551861"/>
              <a:gd name="connsiteY13" fmla="*/ 552106 h 647094"/>
              <a:gd name="connsiteX14" fmla="*/ 324349 w 551861"/>
              <a:gd name="connsiteY14" fmla="*/ 549395 h 647094"/>
              <a:gd name="connsiteX15" fmla="*/ 311309 w 551861"/>
              <a:gd name="connsiteY15" fmla="*/ 559505 h 647094"/>
              <a:gd name="connsiteX16" fmla="*/ 295046 w 551861"/>
              <a:gd name="connsiteY16" fmla="*/ 583337 h 647094"/>
              <a:gd name="connsiteX17" fmla="*/ 269993 w 551861"/>
              <a:gd name="connsiteY17" fmla="*/ 591786 h 647094"/>
              <a:gd name="connsiteX18" fmla="*/ 252216 w 551861"/>
              <a:gd name="connsiteY18" fmla="*/ 601944 h 647094"/>
              <a:gd name="connsiteX19" fmla="*/ 236442 w 551861"/>
              <a:gd name="connsiteY19" fmla="*/ 593862 h 647094"/>
              <a:gd name="connsiteX20" fmla="*/ 252069 w 551861"/>
              <a:gd name="connsiteY20" fmla="*/ 563021 h 647094"/>
              <a:gd name="connsiteX21" fmla="*/ 247186 w 551861"/>
              <a:gd name="connsiteY21" fmla="*/ 552618 h 647094"/>
              <a:gd name="connsiteX22" fmla="*/ 235538 w 551861"/>
              <a:gd name="connsiteY22" fmla="*/ 546270 h 647094"/>
              <a:gd name="connsiteX23" fmla="*/ 213805 w 551861"/>
              <a:gd name="connsiteY23" fmla="*/ 541606 h 647094"/>
              <a:gd name="connsiteX24" fmla="*/ 187140 w 551861"/>
              <a:gd name="connsiteY24" fmla="*/ 563851 h 647094"/>
              <a:gd name="connsiteX25" fmla="*/ 175956 w 551861"/>
              <a:gd name="connsiteY25" fmla="*/ 570591 h 647094"/>
              <a:gd name="connsiteX26" fmla="*/ 172123 w 551861"/>
              <a:gd name="connsiteY26" fmla="*/ 574131 h 647094"/>
              <a:gd name="connsiteX27" fmla="*/ 167239 w 551861"/>
              <a:gd name="connsiteY27" fmla="*/ 575474 h 647094"/>
              <a:gd name="connsiteX28" fmla="*/ 148388 w 551861"/>
              <a:gd name="connsiteY28" fmla="*/ 594326 h 647094"/>
              <a:gd name="connsiteX29" fmla="*/ 132076 w 551861"/>
              <a:gd name="connsiteY29" fmla="*/ 589051 h 647094"/>
              <a:gd name="connsiteX30" fmla="*/ 97719 w 551861"/>
              <a:gd name="connsiteY30" fmla="*/ 588660 h 647094"/>
              <a:gd name="connsiteX31" fmla="*/ 95912 w 551861"/>
              <a:gd name="connsiteY31" fmla="*/ 586365 h 647094"/>
              <a:gd name="connsiteX32" fmla="*/ 91468 w 551861"/>
              <a:gd name="connsiteY32" fmla="*/ 581262 h 647094"/>
              <a:gd name="connsiteX33" fmla="*/ 74155 w 551861"/>
              <a:gd name="connsiteY33" fmla="*/ 540287 h 647094"/>
              <a:gd name="connsiteX34" fmla="*/ 83556 w 551861"/>
              <a:gd name="connsiteY34" fmla="*/ 488642 h 647094"/>
              <a:gd name="connsiteX35" fmla="*/ 88294 w 551861"/>
              <a:gd name="connsiteY35" fmla="*/ 473404 h 647094"/>
              <a:gd name="connsiteX36" fmla="*/ 89881 w 551861"/>
              <a:gd name="connsiteY36" fmla="*/ 460072 h 647094"/>
              <a:gd name="connsiteX37" fmla="*/ 74692 w 551861"/>
              <a:gd name="connsiteY37" fmla="*/ 452575 h 647094"/>
              <a:gd name="connsiteX38" fmla="*/ 72788 w 551861"/>
              <a:gd name="connsiteY38" fmla="*/ 444371 h 647094"/>
              <a:gd name="connsiteX39" fmla="*/ 65169 w 551861"/>
              <a:gd name="connsiteY39" fmla="*/ 438583 h 647094"/>
              <a:gd name="connsiteX40" fmla="*/ 55402 w 551861"/>
              <a:gd name="connsiteY40" fmla="*/ 424347 h 647094"/>
              <a:gd name="connsiteX41" fmla="*/ 35867 w 551861"/>
              <a:gd name="connsiteY41" fmla="*/ 399001 h 647094"/>
              <a:gd name="connsiteX42" fmla="*/ 33156 w 551861"/>
              <a:gd name="connsiteY42" fmla="*/ 395778 h 647094"/>
              <a:gd name="connsiteX43" fmla="*/ 25489 w 551861"/>
              <a:gd name="connsiteY43" fmla="*/ 387255 h 647094"/>
              <a:gd name="connsiteX44" fmla="*/ 35964 w 551861"/>
              <a:gd name="connsiteY44" fmla="*/ 367305 h 647094"/>
              <a:gd name="connsiteX45" fmla="*/ 2022 w 551861"/>
              <a:gd name="connsiteY45" fmla="*/ 314244 h 647094"/>
              <a:gd name="connsiteX46" fmla="*/ 3854 w 551861"/>
              <a:gd name="connsiteY46" fmla="*/ 295612 h 647094"/>
              <a:gd name="connsiteX47" fmla="*/ 1412 w 551861"/>
              <a:gd name="connsiteY47" fmla="*/ 289092 h 647094"/>
              <a:gd name="connsiteX48" fmla="*/ 3854 w 551861"/>
              <a:gd name="connsiteY48" fmla="*/ 277396 h 647094"/>
              <a:gd name="connsiteX49" fmla="*/ 13060 w 551861"/>
              <a:gd name="connsiteY49" fmla="*/ 267628 h 647094"/>
              <a:gd name="connsiteX50" fmla="*/ 29298 w 551861"/>
              <a:gd name="connsiteY50" fmla="*/ 252660 h 647094"/>
              <a:gd name="connsiteX51" fmla="*/ 27247 w 551861"/>
              <a:gd name="connsiteY51" fmla="*/ 242502 h 647094"/>
              <a:gd name="connsiteX52" fmla="*/ 38675 w 551861"/>
              <a:gd name="connsiteY52" fmla="*/ 231293 h 647094"/>
              <a:gd name="connsiteX53" fmla="*/ 55768 w 551861"/>
              <a:gd name="connsiteY53" fmla="*/ 245798 h 647094"/>
              <a:gd name="connsiteX54" fmla="*/ 65535 w 551861"/>
              <a:gd name="connsiteY54" fmla="*/ 234028 h 647094"/>
              <a:gd name="connsiteX55" fmla="*/ 60652 w 551861"/>
              <a:gd name="connsiteY55" fmla="*/ 215788 h 647094"/>
              <a:gd name="connsiteX56" fmla="*/ 73227 w 551861"/>
              <a:gd name="connsiteY56" fmla="*/ 204531 h 647094"/>
              <a:gd name="connsiteX57" fmla="*/ 92176 w 551861"/>
              <a:gd name="connsiteY57" fmla="*/ 208413 h 647094"/>
              <a:gd name="connsiteX58" fmla="*/ 92665 w 551861"/>
              <a:gd name="connsiteY58" fmla="*/ 200404 h 647094"/>
              <a:gd name="connsiteX59" fmla="*/ 87488 w 551861"/>
              <a:gd name="connsiteY59" fmla="*/ 191491 h 647094"/>
              <a:gd name="connsiteX60" fmla="*/ 86169 w 551861"/>
              <a:gd name="connsiteY60" fmla="*/ 182090 h 647094"/>
              <a:gd name="connsiteX61" fmla="*/ 82531 w 551861"/>
              <a:gd name="connsiteY61" fmla="*/ 172322 h 647094"/>
              <a:gd name="connsiteX62" fmla="*/ 78770 w 551861"/>
              <a:gd name="connsiteY62" fmla="*/ 157378 h 647094"/>
              <a:gd name="connsiteX63" fmla="*/ 65389 w 551861"/>
              <a:gd name="connsiteY63" fmla="*/ 151103 h 647094"/>
              <a:gd name="connsiteX64" fmla="*/ 60700 w 551861"/>
              <a:gd name="connsiteY64" fmla="*/ 146976 h 647094"/>
              <a:gd name="connsiteX65" fmla="*/ 61213 w 551861"/>
              <a:gd name="connsiteY65" fmla="*/ 146976 h 647094"/>
              <a:gd name="connsiteX66" fmla="*/ 62678 w 551861"/>
              <a:gd name="connsiteY66" fmla="*/ 146512 h 647094"/>
              <a:gd name="connsiteX67" fmla="*/ 62678 w 551861"/>
              <a:gd name="connsiteY67" fmla="*/ 146512 h 647094"/>
              <a:gd name="connsiteX68" fmla="*/ 65120 w 551861"/>
              <a:gd name="connsiteY68" fmla="*/ 135304 h 647094"/>
              <a:gd name="connsiteX69" fmla="*/ 38089 w 551861"/>
              <a:gd name="connsiteY69" fmla="*/ 113718 h 647094"/>
              <a:gd name="connsiteX70" fmla="*/ 35647 w 551861"/>
              <a:gd name="connsiteY70" fmla="*/ 97919 h 647094"/>
              <a:gd name="connsiteX71" fmla="*/ 36306 w 551861"/>
              <a:gd name="connsiteY71" fmla="*/ 66443 h 647094"/>
              <a:gd name="connsiteX72" fmla="*/ 40018 w 551861"/>
              <a:gd name="connsiteY72" fmla="*/ 52647 h 647094"/>
              <a:gd name="connsiteX73" fmla="*/ 52227 w 551861"/>
              <a:gd name="connsiteY73" fmla="*/ 20902 h 647094"/>
              <a:gd name="connsiteX74" fmla="*/ 53424 w 551861"/>
              <a:gd name="connsiteY74" fmla="*/ 14065 h 647094"/>
              <a:gd name="connsiteX75" fmla="*/ 68417 w 551861"/>
              <a:gd name="connsiteY75" fmla="*/ 11794 h 647094"/>
              <a:gd name="connsiteX76" fmla="*/ 79112 w 551861"/>
              <a:gd name="connsiteY76" fmla="*/ 3052 h 647094"/>
              <a:gd name="connsiteX77" fmla="*/ 81359 w 551861"/>
              <a:gd name="connsiteY77" fmla="*/ 1148 h 647094"/>
              <a:gd name="connsiteX78" fmla="*/ 82897 w 551861"/>
              <a:gd name="connsiteY78" fmla="*/ 0 h 647094"/>
              <a:gd name="connsiteX79" fmla="*/ 100845 w 551861"/>
              <a:gd name="connsiteY79" fmla="*/ 22563 h 647094"/>
              <a:gd name="connsiteX80" fmla="*/ 106827 w 551861"/>
              <a:gd name="connsiteY80" fmla="*/ 26738 h 647094"/>
              <a:gd name="connsiteX81" fmla="*/ 111980 w 551861"/>
              <a:gd name="connsiteY81" fmla="*/ 26152 h 647094"/>
              <a:gd name="connsiteX82" fmla="*/ 123359 w 551861"/>
              <a:gd name="connsiteY82" fmla="*/ 29913 h 647094"/>
              <a:gd name="connsiteX83" fmla="*/ 110466 w 551861"/>
              <a:gd name="connsiteY83" fmla="*/ 60314 h 647094"/>
              <a:gd name="connsiteX84" fmla="*/ 102139 w 551861"/>
              <a:gd name="connsiteY84" fmla="*/ 64880 h 647094"/>
              <a:gd name="connsiteX85" fmla="*/ 104361 w 551861"/>
              <a:gd name="connsiteY85" fmla="*/ 80704 h 647094"/>
              <a:gd name="connsiteX86" fmla="*/ 115569 w 551861"/>
              <a:gd name="connsiteY86" fmla="*/ 91423 h 647094"/>
              <a:gd name="connsiteX87" fmla="*/ 124311 w 551861"/>
              <a:gd name="connsiteY87" fmla="*/ 103633 h 647094"/>
              <a:gd name="connsiteX88" fmla="*/ 134445 w 551861"/>
              <a:gd name="connsiteY88" fmla="*/ 113254 h 647094"/>
              <a:gd name="connsiteX89" fmla="*/ 136472 w 551861"/>
              <a:gd name="connsiteY89" fmla="*/ 119456 h 647094"/>
              <a:gd name="connsiteX90" fmla="*/ 142356 w 551861"/>
              <a:gd name="connsiteY90" fmla="*/ 122362 h 647094"/>
              <a:gd name="connsiteX91" fmla="*/ 154175 w 551861"/>
              <a:gd name="connsiteY91" fmla="*/ 131055 h 647094"/>
              <a:gd name="connsiteX92" fmla="*/ 166873 w 551861"/>
              <a:gd name="connsiteY92" fmla="*/ 126611 h 647094"/>
              <a:gd name="connsiteX93" fmla="*/ 182623 w 551861"/>
              <a:gd name="connsiteY93" fmla="*/ 129199 h 647094"/>
              <a:gd name="connsiteX94" fmla="*/ 197958 w 551861"/>
              <a:gd name="connsiteY94" fmla="*/ 130957 h 647094"/>
              <a:gd name="connsiteX95" fmla="*/ 211998 w 551861"/>
              <a:gd name="connsiteY95" fmla="*/ 141897 h 647094"/>
              <a:gd name="connsiteX96" fmla="*/ 242473 w 551861"/>
              <a:gd name="connsiteY96" fmla="*/ 137160 h 647094"/>
              <a:gd name="connsiteX97" fmla="*/ 259102 w 551861"/>
              <a:gd name="connsiteY97" fmla="*/ 147171 h 647094"/>
              <a:gd name="connsiteX98" fmla="*/ 279321 w 551861"/>
              <a:gd name="connsiteY98" fmla="*/ 145071 h 647094"/>
              <a:gd name="connsiteX99" fmla="*/ 288429 w 551861"/>
              <a:gd name="connsiteY99" fmla="*/ 152397 h 647094"/>
              <a:gd name="connsiteX100" fmla="*/ 281250 w 551861"/>
              <a:gd name="connsiteY100" fmla="*/ 162946 h 647094"/>
              <a:gd name="connsiteX101" fmla="*/ 285059 w 551861"/>
              <a:gd name="connsiteY101" fmla="*/ 173470 h 647094"/>
              <a:gd name="connsiteX102" fmla="*/ 294826 w 551861"/>
              <a:gd name="connsiteY102" fmla="*/ 202260 h 647094"/>
              <a:gd name="connsiteX103" fmla="*/ 308306 w 551861"/>
              <a:gd name="connsiteY103" fmla="*/ 219597 h 647094"/>
              <a:gd name="connsiteX104" fmla="*/ 316144 w 551861"/>
              <a:gd name="connsiteY104" fmla="*/ 213517 h 647094"/>
              <a:gd name="connsiteX105" fmla="*/ 308354 w 551861"/>
              <a:gd name="connsiteY105" fmla="*/ 204433 h 647094"/>
              <a:gd name="connsiteX106" fmla="*/ 317780 w 551861"/>
              <a:gd name="connsiteY106" fmla="*/ 199696 h 647094"/>
              <a:gd name="connsiteX107" fmla="*/ 325106 w 551861"/>
              <a:gd name="connsiteY107" fmla="*/ 191540 h 647094"/>
              <a:gd name="connsiteX108" fmla="*/ 339928 w 551861"/>
              <a:gd name="connsiteY108" fmla="*/ 191345 h 647094"/>
              <a:gd name="connsiteX109" fmla="*/ 345910 w 551861"/>
              <a:gd name="connsiteY109" fmla="*/ 190075 h 647094"/>
              <a:gd name="connsiteX110" fmla="*/ 347961 w 551861"/>
              <a:gd name="connsiteY110" fmla="*/ 195789 h 647094"/>
              <a:gd name="connsiteX111" fmla="*/ 355824 w 551861"/>
              <a:gd name="connsiteY111" fmla="*/ 206899 h 647094"/>
              <a:gd name="connsiteX112" fmla="*/ 352601 w 551861"/>
              <a:gd name="connsiteY112" fmla="*/ 217595 h 647094"/>
              <a:gd name="connsiteX113" fmla="*/ 357997 w 551861"/>
              <a:gd name="connsiteY113" fmla="*/ 227533 h 647094"/>
              <a:gd name="connsiteX114" fmla="*/ 359194 w 551861"/>
              <a:gd name="connsiteY114" fmla="*/ 232905 h 647094"/>
              <a:gd name="connsiteX115" fmla="*/ 372966 w 551861"/>
              <a:gd name="connsiteY115" fmla="*/ 247825 h 647094"/>
              <a:gd name="connsiteX116" fmla="*/ 386372 w 551861"/>
              <a:gd name="connsiteY116" fmla="*/ 280814 h 647094"/>
              <a:gd name="connsiteX117" fmla="*/ 379364 w 551861"/>
              <a:gd name="connsiteY117" fmla="*/ 279984 h 647094"/>
              <a:gd name="connsiteX118" fmla="*/ 370524 w 551861"/>
              <a:gd name="connsiteY118" fmla="*/ 295685 h 647094"/>
              <a:gd name="connsiteX119" fmla="*/ 373259 w 551861"/>
              <a:gd name="connsiteY119" fmla="*/ 308066 h 647094"/>
              <a:gd name="connsiteX120" fmla="*/ 394039 w 551861"/>
              <a:gd name="connsiteY120" fmla="*/ 320690 h 647094"/>
              <a:gd name="connsiteX121" fmla="*/ 400803 w 551861"/>
              <a:gd name="connsiteY121" fmla="*/ 312217 h 647094"/>
              <a:gd name="connsiteX122" fmla="*/ 419972 w 551861"/>
              <a:gd name="connsiteY122" fmla="*/ 321349 h 647094"/>
              <a:gd name="connsiteX123" fmla="*/ 409741 w 551861"/>
              <a:gd name="connsiteY123" fmla="*/ 333559 h 647094"/>
              <a:gd name="connsiteX124" fmla="*/ 422780 w 551861"/>
              <a:gd name="connsiteY124" fmla="*/ 349016 h 647094"/>
              <a:gd name="connsiteX125" fmla="*/ 435722 w 551861"/>
              <a:gd name="connsiteY125" fmla="*/ 370504 h 647094"/>
              <a:gd name="connsiteX126" fmla="*/ 445001 w 551861"/>
              <a:gd name="connsiteY126" fmla="*/ 378416 h 647094"/>
              <a:gd name="connsiteX127" fmla="*/ 456380 w 551861"/>
              <a:gd name="connsiteY127" fmla="*/ 387524 h 647094"/>
              <a:gd name="connsiteX128" fmla="*/ 492202 w 551861"/>
              <a:gd name="connsiteY128" fmla="*/ 407059 h 647094"/>
              <a:gd name="connsiteX129" fmla="*/ 502922 w 551861"/>
              <a:gd name="connsiteY129" fmla="*/ 428694 h 647094"/>
              <a:gd name="connsiteX130" fmla="*/ 511933 w 551861"/>
              <a:gd name="connsiteY130" fmla="*/ 448864 h 647094"/>
              <a:gd name="connsiteX131" fmla="*/ 505804 w 551861"/>
              <a:gd name="connsiteY131" fmla="*/ 460609 h 647094"/>
              <a:gd name="connsiteX132" fmla="*/ 514668 w 551861"/>
              <a:gd name="connsiteY132" fmla="*/ 476481 h 647094"/>
              <a:gd name="connsiteX133" fmla="*/ 526071 w 551861"/>
              <a:gd name="connsiteY133" fmla="*/ 481365 h 647094"/>
              <a:gd name="connsiteX134" fmla="*/ 537084 w 551861"/>
              <a:gd name="connsiteY134" fmla="*/ 492695 h 647094"/>
              <a:gd name="connsiteX135" fmla="*/ 542602 w 551861"/>
              <a:gd name="connsiteY135" fmla="*/ 513891 h 647094"/>
              <a:gd name="connsiteX136" fmla="*/ 538183 w 551861"/>
              <a:gd name="connsiteY136" fmla="*/ 519214 h 647094"/>
              <a:gd name="connsiteX137" fmla="*/ 534691 w 551861"/>
              <a:gd name="connsiteY137" fmla="*/ 524684 h 647094"/>
              <a:gd name="connsiteX138" fmla="*/ 530881 w 551861"/>
              <a:gd name="connsiteY138" fmla="*/ 558015 h 647094"/>
              <a:gd name="connsiteX139" fmla="*/ 541943 w 551861"/>
              <a:gd name="connsiteY139" fmla="*/ 578185 h 647094"/>
              <a:gd name="connsiteX140" fmla="*/ 544043 w 551861"/>
              <a:gd name="connsiteY140" fmla="*/ 589686 h 647094"/>
              <a:gd name="connsiteX141" fmla="*/ 552199 w 551861"/>
              <a:gd name="connsiteY141" fmla="*/ 596133 h 647094"/>
              <a:gd name="connsiteX142" fmla="*/ 545728 w 551861"/>
              <a:gd name="connsiteY142" fmla="*/ 607463 h 6470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Lst>
            <a:rect l="l" t="t" r="r" b="b"/>
            <a:pathLst>
              <a:path w="551861" h="647094">
                <a:moveTo>
                  <a:pt x="545728" y="607463"/>
                </a:moveTo>
                <a:lnTo>
                  <a:pt x="542920" y="606388"/>
                </a:lnTo>
                <a:cubicBezTo>
                  <a:pt x="528269" y="600381"/>
                  <a:pt x="530515" y="613714"/>
                  <a:pt x="516499" y="612542"/>
                </a:cubicBezTo>
                <a:cubicBezTo>
                  <a:pt x="510516" y="611980"/>
                  <a:pt x="505218" y="617816"/>
                  <a:pt x="503948" y="623237"/>
                </a:cubicBezTo>
                <a:cubicBezTo>
                  <a:pt x="503117" y="626851"/>
                  <a:pt x="505779" y="640721"/>
                  <a:pt x="488198" y="632150"/>
                </a:cubicBezTo>
                <a:cubicBezTo>
                  <a:pt x="479944" y="628145"/>
                  <a:pt x="457772" y="605290"/>
                  <a:pt x="454964" y="633176"/>
                </a:cubicBezTo>
                <a:cubicBezTo>
                  <a:pt x="454476" y="638059"/>
                  <a:pt x="453670" y="650269"/>
                  <a:pt x="445709" y="647631"/>
                </a:cubicBezTo>
                <a:cubicBezTo>
                  <a:pt x="438994" y="645361"/>
                  <a:pt x="441656" y="637669"/>
                  <a:pt x="432719" y="640452"/>
                </a:cubicBezTo>
                <a:cubicBezTo>
                  <a:pt x="430081" y="641283"/>
                  <a:pt x="428225" y="642894"/>
                  <a:pt x="425393" y="642577"/>
                </a:cubicBezTo>
                <a:cubicBezTo>
                  <a:pt x="421105" y="642225"/>
                  <a:pt x="417179" y="640032"/>
                  <a:pt x="414624" y="636570"/>
                </a:cubicBezTo>
                <a:cubicBezTo>
                  <a:pt x="404857" y="624361"/>
                  <a:pt x="404637" y="628072"/>
                  <a:pt x="395944" y="622358"/>
                </a:cubicBezTo>
                <a:cubicBezTo>
                  <a:pt x="375213" y="608733"/>
                  <a:pt x="376800" y="608147"/>
                  <a:pt x="365909" y="586658"/>
                </a:cubicBezTo>
                <a:cubicBezTo>
                  <a:pt x="358193" y="571470"/>
                  <a:pt x="360732" y="558503"/>
                  <a:pt x="353260" y="551593"/>
                </a:cubicBezTo>
                <a:cubicBezTo>
                  <a:pt x="347082" y="545855"/>
                  <a:pt x="341906" y="553082"/>
                  <a:pt x="333017" y="552106"/>
                </a:cubicBezTo>
                <a:cubicBezTo>
                  <a:pt x="329989" y="551788"/>
                  <a:pt x="327328" y="549859"/>
                  <a:pt x="324349" y="549395"/>
                </a:cubicBezTo>
                <a:cubicBezTo>
                  <a:pt x="317682" y="548345"/>
                  <a:pt x="313311" y="553669"/>
                  <a:pt x="311309" y="559505"/>
                </a:cubicBezTo>
                <a:cubicBezTo>
                  <a:pt x="308721" y="566977"/>
                  <a:pt x="312139" y="584705"/>
                  <a:pt x="295046" y="583337"/>
                </a:cubicBezTo>
                <a:cubicBezTo>
                  <a:pt x="290529" y="582971"/>
                  <a:pt x="288673" y="579406"/>
                  <a:pt x="269993" y="591786"/>
                </a:cubicBezTo>
                <a:cubicBezTo>
                  <a:pt x="264352" y="595522"/>
                  <a:pt x="258052" y="598428"/>
                  <a:pt x="252216" y="601944"/>
                </a:cubicBezTo>
                <a:cubicBezTo>
                  <a:pt x="246380" y="605460"/>
                  <a:pt x="237076" y="600577"/>
                  <a:pt x="236442" y="593862"/>
                </a:cubicBezTo>
                <a:cubicBezTo>
                  <a:pt x="234683" y="575450"/>
                  <a:pt x="252143" y="571225"/>
                  <a:pt x="252069" y="563021"/>
                </a:cubicBezTo>
                <a:cubicBezTo>
                  <a:pt x="251742" y="559080"/>
                  <a:pt x="250008" y="555388"/>
                  <a:pt x="247186" y="552618"/>
                </a:cubicBezTo>
                <a:cubicBezTo>
                  <a:pt x="240031" y="546270"/>
                  <a:pt x="241203" y="549029"/>
                  <a:pt x="235538" y="546270"/>
                </a:cubicBezTo>
                <a:cubicBezTo>
                  <a:pt x="227382" y="542314"/>
                  <a:pt x="222498" y="535941"/>
                  <a:pt x="213805" y="541606"/>
                </a:cubicBezTo>
                <a:cubicBezTo>
                  <a:pt x="198544" y="551593"/>
                  <a:pt x="215881" y="563851"/>
                  <a:pt x="187140" y="563851"/>
                </a:cubicBezTo>
                <a:cubicBezTo>
                  <a:pt x="181622" y="563851"/>
                  <a:pt x="179961" y="567636"/>
                  <a:pt x="175956" y="570591"/>
                </a:cubicBezTo>
                <a:cubicBezTo>
                  <a:pt x="174565" y="571616"/>
                  <a:pt x="173515" y="573228"/>
                  <a:pt x="172123" y="574131"/>
                </a:cubicBezTo>
                <a:cubicBezTo>
                  <a:pt x="170565" y="574805"/>
                  <a:pt x="168922" y="575257"/>
                  <a:pt x="167239" y="575474"/>
                </a:cubicBezTo>
                <a:cubicBezTo>
                  <a:pt x="155030" y="578600"/>
                  <a:pt x="159059" y="591127"/>
                  <a:pt x="148388" y="594326"/>
                </a:cubicBezTo>
                <a:cubicBezTo>
                  <a:pt x="142388" y="595844"/>
                  <a:pt x="136049" y="593796"/>
                  <a:pt x="132076" y="589051"/>
                </a:cubicBezTo>
                <a:cubicBezTo>
                  <a:pt x="124751" y="579284"/>
                  <a:pt x="109880" y="581579"/>
                  <a:pt x="97719" y="588660"/>
                </a:cubicBezTo>
                <a:cubicBezTo>
                  <a:pt x="97060" y="587903"/>
                  <a:pt x="96474" y="587146"/>
                  <a:pt x="95912" y="586365"/>
                </a:cubicBezTo>
                <a:cubicBezTo>
                  <a:pt x="94530" y="584580"/>
                  <a:pt x="93045" y="582876"/>
                  <a:pt x="91468" y="581262"/>
                </a:cubicBezTo>
                <a:cubicBezTo>
                  <a:pt x="76206" y="564706"/>
                  <a:pt x="78795" y="563778"/>
                  <a:pt x="74155" y="540287"/>
                </a:cubicBezTo>
                <a:cubicBezTo>
                  <a:pt x="69857" y="518481"/>
                  <a:pt x="66268" y="517382"/>
                  <a:pt x="83556" y="488642"/>
                </a:cubicBezTo>
                <a:cubicBezTo>
                  <a:pt x="86015" y="483880"/>
                  <a:pt x="87620" y="478723"/>
                  <a:pt x="88294" y="473404"/>
                </a:cubicBezTo>
                <a:cubicBezTo>
                  <a:pt x="88660" y="471256"/>
                  <a:pt x="94716" y="457068"/>
                  <a:pt x="89881" y="460072"/>
                </a:cubicBezTo>
                <a:cubicBezTo>
                  <a:pt x="86511" y="452600"/>
                  <a:pt x="77378" y="463246"/>
                  <a:pt x="74692" y="452575"/>
                </a:cubicBezTo>
                <a:cubicBezTo>
                  <a:pt x="74033" y="449987"/>
                  <a:pt x="74497" y="446739"/>
                  <a:pt x="72788" y="444371"/>
                </a:cubicBezTo>
                <a:cubicBezTo>
                  <a:pt x="70468" y="441147"/>
                  <a:pt x="66927" y="442246"/>
                  <a:pt x="65169" y="438583"/>
                </a:cubicBezTo>
                <a:cubicBezTo>
                  <a:pt x="61970" y="431917"/>
                  <a:pt x="63045" y="427986"/>
                  <a:pt x="55402" y="424347"/>
                </a:cubicBezTo>
                <a:cubicBezTo>
                  <a:pt x="45317" y="419464"/>
                  <a:pt x="41874" y="407474"/>
                  <a:pt x="35867" y="399001"/>
                </a:cubicBezTo>
                <a:cubicBezTo>
                  <a:pt x="35105" y="397814"/>
                  <a:pt x="34194" y="396730"/>
                  <a:pt x="33156" y="395778"/>
                </a:cubicBezTo>
                <a:cubicBezTo>
                  <a:pt x="30373" y="393336"/>
                  <a:pt x="26368" y="391089"/>
                  <a:pt x="25489" y="387255"/>
                </a:cubicBezTo>
                <a:cubicBezTo>
                  <a:pt x="23804" y="379930"/>
                  <a:pt x="34426" y="373850"/>
                  <a:pt x="35964" y="367305"/>
                </a:cubicBezTo>
                <a:cubicBezTo>
                  <a:pt x="42191" y="341104"/>
                  <a:pt x="11546" y="337393"/>
                  <a:pt x="2022" y="314244"/>
                </a:cubicBezTo>
                <a:cubicBezTo>
                  <a:pt x="-981" y="306918"/>
                  <a:pt x="3195" y="302523"/>
                  <a:pt x="3854" y="295612"/>
                </a:cubicBezTo>
                <a:cubicBezTo>
                  <a:pt x="3869" y="293212"/>
                  <a:pt x="2999" y="290892"/>
                  <a:pt x="1412" y="289092"/>
                </a:cubicBezTo>
                <a:cubicBezTo>
                  <a:pt x="-273" y="286382"/>
                  <a:pt x="-1421" y="283549"/>
                  <a:pt x="3854" y="277396"/>
                </a:cubicBezTo>
                <a:cubicBezTo>
                  <a:pt x="6691" y="273931"/>
                  <a:pt x="9768" y="270666"/>
                  <a:pt x="13060" y="267628"/>
                </a:cubicBezTo>
                <a:cubicBezTo>
                  <a:pt x="16600" y="264552"/>
                  <a:pt x="25928" y="261768"/>
                  <a:pt x="29298" y="252660"/>
                </a:cubicBezTo>
                <a:cubicBezTo>
                  <a:pt x="30934" y="248240"/>
                  <a:pt x="28785" y="246482"/>
                  <a:pt x="27247" y="242502"/>
                </a:cubicBezTo>
                <a:cubicBezTo>
                  <a:pt x="24317" y="234956"/>
                  <a:pt x="30983" y="228534"/>
                  <a:pt x="38675" y="231293"/>
                </a:cubicBezTo>
                <a:cubicBezTo>
                  <a:pt x="46367" y="234053"/>
                  <a:pt x="47295" y="243942"/>
                  <a:pt x="55768" y="245798"/>
                </a:cubicBezTo>
                <a:cubicBezTo>
                  <a:pt x="63094" y="247385"/>
                  <a:pt x="65877" y="240328"/>
                  <a:pt x="65535" y="234028"/>
                </a:cubicBezTo>
                <a:cubicBezTo>
                  <a:pt x="65194" y="227728"/>
                  <a:pt x="60896" y="222185"/>
                  <a:pt x="60652" y="215788"/>
                </a:cubicBezTo>
                <a:cubicBezTo>
                  <a:pt x="60407" y="207827"/>
                  <a:pt x="66024" y="204970"/>
                  <a:pt x="73227" y="204531"/>
                </a:cubicBezTo>
                <a:cubicBezTo>
                  <a:pt x="79356" y="204189"/>
                  <a:pt x="86218" y="211221"/>
                  <a:pt x="92176" y="208413"/>
                </a:cubicBezTo>
                <a:cubicBezTo>
                  <a:pt x="95790" y="206704"/>
                  <a:pt x="94765" y="202943"/>
                  <a:pt x="92665" y="200404"/>
                </a:cubicBezTo>
                <a:cubicBezTo>
                  <a:pt x="89612" y="196717"/>
                  <a:pt x="86999" y="196863"/>
                  <a:pt x="87488" y="191491"/>
                </a:cubicBezTo>
                <a:cubicBezTo>
                  <a:pt x="87878" y="187340"/>
                  <a:pt x="88635" y="185557"/>
                  <a:pt x="86169" y="182090"/>
                </a:cubicBezTo>
                <a:cubicBezTo>
                  <a:pt x="83703" y="178622"/>
                  <a:pt x="82311" y="177011"/>
                  <a:pt x="82531" y="172322"/>
                </a:cubicBezTo>
                <a:cubicBezTo>
                  <a:pt x="82824" y="166291"/>
                  <a:pt x="84020" y="161749"/>
                  <a:pt x="78770" y="157378"/>
                </a:cubicBezTo>
                <a:cubicBezTo>
                  <a:pt x="74961" y="154179"/>
                  <a:pt x="69491" y="153813"/>
                  <a:pt x="65389" y="151103"/>
                </a:cubicBezTo>
                <a:cubicBezTo>
                  <a:pt x="63677" y="149906"/>
                  <a:pt x="62105" y="148522"/>
                  <a:pt x="60700" y="146976"/>
                </a:cubicBezTo>
                <a:lnTo>
                  <a:pt x="61213" y="146976"/>
                </a:lnTo>
                <a:cubicBezTo>
                  <a:pt x="61714" y="146861"/>
                  <a:pt x="62205" y="146707"/>
                  <a:pt x="62678" y="146512"/>
                </a:cubicBezTo>
                <a:lnTo>
                  <a:pt x="62678" y="146512"/>
                </a:lnTo>
                <a:cubicBezTo>
                  <a:pt x="67562" y="144534"/>
                  <a:pt x="69369" y="139040"/>
                  <a:pt x="65120" y="135304"/>
                </a:cubicBezTo>
                <a:cubicBezTo>
                  <a:pt x="56281" y="127636"/>
                  <a:pt x="43778" y="124804"/>
                  <a:pt x="38089" y="113718"/>
                </a:cubicBezTo>
                <a:cubicBezTo>
                  <a:pt x="35647" y="109078"/>
                  <a:pt x="36111" y="102998"/>
                  <a:pt x="35647" y="97919"/>
                </a:cubicBezTo>
                <a:cubicBezTo>
                  <a:pt x="33205" y="73769"/>
                  <a:pt x="33718" y="83927"/>
                  <a:pt x="36306" y="66443"/>
                </a:cubicBezTo>
                <a:cubicBezTo>
                  <a:pt x="36763" y="61669"/>
                  <a:pt x="38018" y="57005"/>
                  <a:pt x="40018" y="52647"/>
                </a:cubicBezTo>
                <a:cubicBezTo>
                  <a:pt x="45512" y="41927"/>
                  <a:pt x="59138" y="44393"/>
                  <a:pt x="52227" y="20902"/>
                </a:cubicBezTo>
                <a:cubicBezTo>
                  <a:pt x="51299" y="17728"/>
                  <a:pt x="50884" y="16458"/>
                  <a:pt x="53424" y="14065"/>
                </a:cubicBezTo>
                <a:cubicBezTo>
                  <a:pt x="57697" y="10060"/>
                  <a:pt x="63191" y="12551"/>
                  <a:pt x="68417" y="11794"/>
                </a:cubicBezTo>
                <a:cubicBezTo>
                  <a:pt x="73642" y="11037"/>
                  <a:pt x="75254" y="6593"/>
                  <a:pt x="79112" y="3052"/>
                </a:cubicBezTo>
                <a:cubicBezTo>
                  <a:pt x="79723" y="2491"/>
                  <a:pt x="80504" y="1831"/>
                  <a:pt x="81359" y="1148"/>
                </a:cubicBezTo>
                <a:cubicBezTo>
                  <a:pt x="82213" y="464"/>
                  <a:pt x="82360" y="366"/>
                  <a:pt x="82897" y="0"/>
                </a:cubicBezTo>
                <a:cubicBezTo>
                  <a:pt x="98012" y="11281"/>
                  <a:pt x="94398" y="16947"/>
                  <a:pt x="100845" y="22563"/>
                </a:cubicBezTo>
                <a:cubicBezTo>
                  <a:pt x="102581" y="24292"/>
                  <a:pt x="104605" y="25703"/>
                  <a:pt x="106827" y="26738"/>
                </a:cubicBezTo>
                <a:cubicBezTo>
                  <a:pt x="109416" y="27764"/>
                  <a:pt x="109880" y="27154"/>
                  <a:pt x="111980" y="26152"/>
                </a:cubicBezTo>
                <a:cubicBezTo>
                  <a:pt x="115642" y="24394"/>
                  <a:pt x="121918" y="25688"/>
                  <a:pt x="123359" y="29913"/>
                </a:cubicBezTo>
                <a:cubicBezTo>
                  <a:pt x="126167" y="38142"/>
                  <a:pt x="121918" y="53208"/>
                  <a:pt x="110466" y="60314"/>
                </a:cubicBezTo>
                <a:cubicBezTo>
                  <a:pt x="107804" y="61950"/>
                  <a:pt x="104361" y="62561"/>
                  <a:pt x="102139" y="64880"/>
                </a:cubicBezTo>
                <a:cubicBezTo>
                  <a:pt x="97402" y="69764"/>
                  <a:pt x="100454" y="76308"/>
                  <a:pt x="104361" y="80704"/>
                </a:cubicBezTo>
                <a:cubicBezTo>
                  <a:pt x="107902" y="84684"/>
                  <a:pt x="113030" y="86808"/>
                  <a:pt x="115569" y="91423"/>
                </a:cubicBezTo>
                <a:cubicBezTo>
                  <a:pt x="118109" y="96039"/>
                  <a:pt x="119623" y="101191"/>
                  <a:pt x="124311" y="103633"/>
                </a:cubicBezTo>
                <a:cubicBezTo>
                  <a:pt x="128999" y="106075"/>
                  <a:pt x="132711" y="107540"/>
                  <a:pt x="134445" y="113254"/>
                </a:cubicBezTo>
                <a:cubicBezTo>
                  <a:pt x="134748" y="115425"/>
                  <a:pt x="135434" y="117525"/>
                  <a:pt x="136472" y="119456"/>
                </a:cubicBezTo>
                <a:cubicBezTo>
                  <a:pt x="137961" y="121410"/>
                  <a:pt x="140379" y="121483"/>
                  <a:pt x="142356" y="122362"/>
                </a:cubicBezTo>
                <a:cubicBezTo>
                  <a:pt x="147729" y="124804"/>
                  <a:pt x="143040" y="128857"/>
                  <a:pt x="154175" y="131055"/>
                </a:cubicBezTo>
                <a:cubicBezTo>
                  <a:pt x="159352" y="132105"/>
                  <a:pt x="161818" y="127001"/>
                  <a:pt x="166873" y="126611"/>
                </a:cubicBezTo>
                <a:cubicBezTo>
                  <a:pt x="172489" y="126196"/>
                  <a:pt x="177177" y="128931"/>
                  <a:pt x="182623" y="129199"/>
                </a:cubicBezTo>
                <a:cubicBezTo>
                  <a:pt x="188068" y="129468"/>
                  <a:pt x="193220" y="127587"/>
                  <a:pt x="197958" y="130957"/>
                </a:cubicBezTo>
                <a:cubicBezTo>
                  <a:pt x="202695" y="134327"/>
                  <a:pt x="205772" y="140407"/>
                  <a:pt x="211998" y="141897"/>
                </a:cubicBezTo>
                <a:cubicBezTo>
                  <a:pt x="226845" y="145462"/>
                  <a:pt x="232632" y="137575"/>
                  <a:pt x="242473" y="137160"/>
                </a:cubicBezTo>
                <a:cubicBezTo>
                  <a:pt x="253339" y="136696"/>
                  <a:pt x="252753" y="145315"/>
                  <a:pt x="259102" y="147171"/>
                </a:cubicBezTo>
                <a:cubicBezTo>
                  <a:pt x="269333" y="150150"/>
                  <a:pt x="272142" y="142849"/>
                  <a:pt x="279321" y="145071"/>
                </a:cubicBezTo>
                <a:cubicBezTo>
                  <a:pt x="282324" y="145999"/>
                  <a:pt x="287598" y="149247"/>
                  <a:pt x="288429" y="152397"/>
                </a:cubicBezTo>
                <a:cubicBezTo>
                  <a:pt x="289552" y="156914"/>
                  <a:pt x="282837" y="159039"/>
                  <a:pt x="281250" y="162946"/>
                </a:cubicBezTo>
                <a:cubicBezTo>
                  <a:pt x="279557" y="166909"/>
                  <a:pt x="281223" y="171507"/>
                  <a:pt x="285059" y="173470"/>
                </a:cubicBezTo>
                <a:cubicBezTo>
                  <a:pt x="302665" y="182432"/>
                  <a:pt x="274559" y="192541"/>
                  <a:pt x="294826" y="202260"/>
                </a:cubicBezTo>
                <a:cubicBezTo>
                  <a:pt x="302469" y="205923"/>
                  <a:pt x="298416" y="218571"/>
                  <a:pt x="308306" y="219597"/>
                </a:cubicBezTo>
                <a:cubicBezTo>
                  <a:pt x="311675" y="219963"/>
                  <a:pt x="316217" y="217302"/>
                  <a:pt x="316144" y="213517"/>
                </a:cubicBezTo>
                <a:cubicBezTo>
                  <a:pt x="316144" y="208633"/>
                  <a:pt x="309087" y="208877"/>
                  <a:pt x="308354" y="204433"/>
                </a:cubicBezTo>
                <a:cubicBezTo>
                  <a:pt x="307622" y="199989"/>
                  <a:pt x="314947" y="199769"/>
                  <a:pt x="317780" y="199696"/>
                </a:cubicBezTo>
                <a:cubicBezTo>
                  <a:pt x="323347" y="199549"/>
                  <a:pt x="322297" y="195056"/>
                  <a:pt x="325106" y="191540"/>
                </a:cubicBezTo>
                <a:cubicBezTo>
                  <a:pt x="328768" y="186827"/>
                  <a:pt x="335337" y="190563"/>
                  <a:pt x="339928" y="191345"/>
                </a:cubicBezTo>
                <a:cubicBezTo>
                  <a:pt x="342011" y="191813"/>
                  <a:pt x="344196" y="191349"/>
                  <a:pt x="345910" y="190075"/>
                </a:cubicBezTo>
                <a:cubicBezTo>
                  <a:pt x="346252" y="192084"/>
                  <a:pt x="346948" y="194018"/>
                  <a:pt x="347961" y="195789"/>
                </a:cubicBezTo>
                <a:cubicBezTo>
                  <a:pt x="350696" y="200111"/>
                  <a:pt x="355727" y="201039"/>
                  <a:pt x="355824" y="206899"/>
                </a:cubicBezTo>
                <a:cubicBezTo>
                  <a:pt x="355824" y="210904"/>
                  <a:pt x="353138" y="213712"/>
                  <a:pt x="352601" y="217595"/>
                </a:cubicBezTo>
                <a:cubicBezTo>
                  <a:pt x="351966" y="222283"/>
                  <a:pt x="356313" y="223748"/>
                  <a:pt x="357997" y="227533"/>
                </a:cubicBezTo>
                <a:cubicBezTo>
                  <a:pt x="358803" y="229316"/>
                  <a:pt x="358583" y="231245"/>
                  <a:pt x="359194" y="232905"/>
                </a:cubicBezTo>
                <a:cubicBezTo>
                  <a:pt x="360854" y="237300"/>
                  <a:pt x="368473" y="239254"/>
                  <a:pt x="372966" y="247825"/>
                </a:cubicBezTo>
                <a:cubicBezTo>
                  <a:pt x="378045" y="257592"/>
                  <a:pt x="377386" y="271780"/>
                  <a:pt x="386372" y="280814"/>
                </a:cubicBezTo>
                <a:cubicBezTo>
                  <a:pt x="384018" y="280709"/>
                  <a:pt x="381676" y="280434"/>
                  <a:pt x="379364" y="279984"/>
                </a:cubicBezTo>
                <a:cubicBezTo>
                  <a:pt x="372429" y="278910"/>
                  <a:pt x="369792" y="290558"/>
                  <a:pt x="370524" y="295685"/>
                </a:cubicBezTo>
                <a:cubicBezTo>
                  <a:pt x="371086" y="299617"/>
                  <a:pt x="371086" y="304672"/>
                  <a:pt x="373259" y="308066"/>
                </a:cubicBezTo>
                <a:cubicBezTo>
                  <a:pt x="376678" y="313365"/>
                  <a:pt x="386934" y="325965"/>
                  <a:pt x="394039" y="320690"/>
                </a:cubicBezTo>
                <a:cubicBezTo>
                  <a:pt x="397067" y="318468"/>
                  <a:pt x="397019" y="314463"/>
                  <a:pt x="400803" y="312217"/>
                </a:cubicBezTo>
                <a:cubicBezTo>
                  <a:pt x="407128" y="308481"/>
                  <a:pt x="423903" y="309775"/>
                  <a:pt x="419972" y="321349"/>
                </a:cubicBezTo>
                <a:cubicBezTo>
                  <a:pt x="418189" y="326575"/>
                  <a:pt x="412353" y="328846"/>
                  <a:pt x="409741" y="333559"/>
                </a:cubicBezTo>
                <a:cubicBezTo>
                  <a:pt x="404613" y="342716"/>
                  <a:pt x="416578" y="346134"/>
                  <a:pt x="422780" y="349016"/>
                </a:cubicBezTo>
                <a:cubicBezTo>
                  <a:pt x="436479" y="355365"/>
                  <a:pt x="432132" y="365083"/>
                  <a:pt x="435722" y="370504"/>
                </a:cubicBezTo>
                <a:cubicBezTo>
                  <a:pt x="437944" y="373850"/>
                  <a:pt x="442169" y="375657"/>
                  <a:pt x="445001" y="378416"/>
                </a:cubicBezTo>
                <a:cubicBezTo>
                  <a:pt x="448542" y="381810"/>
                  <a:pt x="452669" y="384325"/>
                  <a:pt x="456380" y="387524"/>
                </a:cubicBezTo>
                <a:cubicBezTo>
                  <a:pt x="468760" y="398171"/>
                  <a:pt x="458676" y="390918"/>
                  <a:pt x="492202" y="407059"/>
                </a:cubicBezTo>
                <a:cubicBezTo>
                  <a:pt x="500944" y="411308"/>
                  <a:pt x="500383" y="420318"/>
                  <a:pt x="502922" y="428694"/>
                </a:cubicBezTo>
                <a:cubicBezTo>
                  <a:pt x="505022" y="435604"/>
                  <a:pt x="512690" y="441196"/>
                  <a:pt x="511933" y="448864"/>
                </a:cubicBezTo>
                <a:cubicBezTo>
                  <a:pt x="511591" y="452819"/>
                  <a:pt x="507366" y="456775"/>
                  <a:pt x="505804" y="460609"/>
                </a:cubicBezTo>
                <a:cubicBezTo>
                  <a:pt x="501335" y="471524"/>
                  <a:pt x="502067" y="473795"/>
                  <a:pt x="514668" y="476481"/>
                </a:cubicBezTo>
                <a:cubicBezTo>
                  <a:pt x="519380" y="477458"/>
                  <a:pt x="522311" y="477727"/>
                  <a:pt x="526071" y="481365"/>
                </a:cubicBezTo>
                <a:cubicBezTo>
                  <a:pt x="530164" y="484708"/>
                  <a:pt x="533858" y="488510"/>
                  <a:pt x="537084" y="492695"/>
                </a:cubicBezTo>
                <a:cubicBezTo>
                  <a:pt x="541162" y="499068"/>
                  <a:pt x="545752" y="506272"/>
                  <a:pt x="542602" y="513891"/>
                </a:cubicBezTo>
                <a:cubicBezTo>
                  <a:pt x="541577" y="516332"/>
                  <a:pt x="539819" y="517260"/>
                  <a:pt x="538183" y="519214"/>
                </a:cubicBezTo>
                <a:cubicBezTo>
                  <a:pt x="536791" y="520801"/>
                  <a:pt x="536058" y="523023"/>
                  <a:pt x="534691" y="524684"/>
                </a:cubicBezTo>
                <a:cubicBezTo>
                  <a:pt x="527023" y="533987"/>
                  <a:pt x="521651" y="537625"/>
                  <a:pt x="530881" y="558015"/>
                </a:cubicBezTo>
                <a:cubicBezTo>
                  <a:pt x="534056" y="565072"/>
                  <a:pt x="541357" y="569980"/>
                  <a:pt x="541943" y="578185"/>
                </a:cubicBezTo>
                <a:cubicBezTo>
                  <a:pt x="542212" y="581994"/>
                  <a:pt x="541455" y="586512"/>
                  <a:pt x="544043" y="589686"/>
                </a:cubicBezTo>
                <a:cubicBezTo>
                  <a:pt x="546631" y="592860"/>
                  <a:pt x="550807" y="592396"/>
                  <a:pt x="552199" y="596133"/>
                </a:cubicBezTo>
                <a:cubicBezTo>
                  <a:pt x="553982" y="601651"/>
                  <a:pt x="547535" y="603312"/>
                  <a:pt x="545728" y="607463"/>
                </a:cubicBezTo>
                <a:close/>
              </a:path>
            </a:pathLst>
          </a:custGeom>
          <a:solidFill>
            <a:schemeClr val="tx2"/>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30" name="Freeform: Shape 522">
            <a:extLst>
              <a:ext uri="{FF2B5EF4-FFF2-40B4-BE49-F238E27FC236}">
                <a16:creationId xmlns:a16="http://schemas.microsoft.com/office/drawing/2014/main" id="{1BFD4D09-5FF1-4EED-88B7-1FCC406B431A}"/>
              </a:ext>
            </a:extLst>
          </xdr:cNvPr>
          <xdr:cNvSpPr/>
        </xdr:nvSpPr>
        <xdr:spPr>
          <a:xfrm>
            <a:off x="4084574" y="8177595"/>
            <a:ext cx="739885" cy="651978"/>
          </a:xfrm>
          <a:custGeom>
            <a:avLst/>
            <a:gdLst>
              <a:gd name="connsiteX0" fmla="*/ 740232 w 739884"/>
              <a:gd name="connsiteY0" fmla="*/ 506665 h 651977"/>
              <a:gd name="connsiteX1" fmla="*/ 726045 w 739884"/>
              <a:gd name="connsiteY1" fmla="*/ 547590 h 651977"/>
              <a:gd name="connsiteX2" fmla="*/ 723163 w 739884"/>
              <a:gd name="connsiteY2" fmla="*/ 558481 h 651977"/>
              <a:gd name="connsiteX3" fmla="*/ 716790 w 739884"/>
              <a:gd name="connsiteY3" fmla="*/ 558335 h 651977"/>
              <a:gd name="connsiteX4" fmla="*/ 705924 w 739884"/>
              <a:gd name="connsiteY4" fmla="*/ 569469 h 651977"/>
              <a:gd name="connsiteX5" fmla="*/ 689368 w 739884"/>
              <a:gd name="connsiteY5" fmla="*/ 589004 h 651977"/>
              <a:gd name="connsiteX6" fmla="*/ 675938 w 739884"/>
              <a:gd name="connsiteY6" fmla="*/ 598259 h 651977"/>
              <a:gd name="connsiteX7" fmla="*/ 672959 w 739884"/>
              <a:gd name="connsiteY7" fmla="*/ 604339 h 651977"/>
              <a:gd name="connsiteX8" fmla="*/ 658552 w 739884"/>
              <a:gd name="connsiteY8" fmla="*/ 607709 h 651977"/>
              <a:gd name="connsiteX9" fmla="*/ 647588 w 739884"/>
              <a:gd name="connsiteY9" fmla="*/ 615230 h 651977"/>
              <a:gd name="connsiteX10" fmla="*/ 649492 w 739884"/>
              <a:gd name="connsiteY10" fmla="*/ 629417 h 651977"/>
              <a:gd name="connsiteX11" fmla="*/ 637454 w 739884"/>
              <a:gd name="connsiteY11" fmla="*/ 640894 h 651977"/>
              <a:gd name="connsiteX12" fmla="*/ 634133 w 739884"/>
              <a:gd name="connsiteY12" fmla="*/ 646022 h 651977"/>
              <a:gd name="connsiteX13" fmla="*/ 628810 w 739884"/>
              <a:gd name="connsiteY13" fmla="*/ 648879 h 651977"/>
              <a:gd name="connsiteX14" fmla="*/ 614158 w 739884"/>
              <a:gd name="connsiteY14" fmla="*/ 653225 h 651977"/>
              <a:gd name="connsiteX15" fmla="*/ 609275 w 739884"/>
              <a:gd name="connsiteY15" fmla="*/ 645558 h 651977"/>
              <a:gd name="connsiteX16" fmla="*/ 608347 w 739884"/>
              <a:gd name="connsiteY16" fmla="*/ 638403 h 651977"/>
              <a:gd name="connsiteX17" fmla="*/ 603658 w 739884"/>
              <a:gd name="connsiteY17" fmla="*/ 622067 h 651977"/>
              <a:gd name="connsiteX18" fmla="*/ 588348 w 739884"/>
              <a:gd name="connsiteY18" fmla="*/ 608490 h 651977"/>
              <a:gd name="connsiteX19" fmla="*/ 577750 w 739884"/>
              <a:gd name="connsiteY19" fmla="*/ 601385 h 651977"/>
              <a:gd name="connsiteX20" fmla="*/ 563880 w 739884"/>
              <a:gd name="connsiteY20" fmla="*/ 609516 h 651977"/>
              <a:gd name="connsiteX21" fmla="*/ 562464 w 739884"/>
              <a:gd name="connsiteY21" fmla="*/ 617916 h 651977"/>
              <a:gd name="connsiteX22" fmla="*/ 556848 w 739884"/>
              <a:gd name="connsiteY22" fmla="*/ 621701 h 651977"/>
              <a:gd name="connsiteX23" fmla="*/ 535067 w 739884"/>
              <a:gd name="connsiteY23" fmla="*/ 620040 h 651977"/>
              <a:gd name="connsiteX24" fmla="*/ 527985 w 739884"/>
              <a:gd name="connsiteY24" fmla="*/ 607074 h 651977"/>
              <a:gd name="connsiteX25" fmla="*/ 516899 w 739884"/>
              <a:gd name="connsiteY25" fmla="*/ 594230 h 651977"/>
              <a:gd name="connsiteX26" fmla="*/ 505593 w 739884"/>
              <a:gd name="connsiteY26" fmla="*/ 597673 h 651977"/>
              <a:gd name="connsiteX27" fmla="*/ 489965 w 739884"/>
              <a:gd name="connsiteY27" fmla="*/ 592789 h 651977"/>
              <a:gd name="connsiteX28" fmla="*/ 485594 w 739884"/>
              <a:gd name="connsiteY28" fmla="*/ 581703 h 651977"/>
              <a:gd name="connsiteX29" fmla="*/ 460541 w 739884"/>
              <a:gd name="connsiteY29" fmla="*/ 594157 h 651977"/>
              <a:gd name="connsiteX30" fmla="*/ 444840 w 739884"/>
              <a:gd name="connsiteY30" fmla="*/ 597893 h 651977"/>
              <a:gd name="connsiteX31" fmla="*/ 440786 w 739884"/>
              <a:gd name="connsiteY31" fmla="*/ 587442 h 651977"/>
              <a:gd name="connsiteX32" fmla="*/ 440640 w 739884"/>
              <a:gd name="connsiteY32" fmla="*/ 563023 h 651977"/>
              <a:gd name="connsiteX33" fmla="*/ 440347 w 739884"/>
              <a:gd name="connsiteY33" fmla="*/ 547077 h 651977"/>
              <a:gd name="connsiteX34" fmla="*/ 443228 w 739884"/>
              <a:gd name="connsiteY34" fmla="*/ 539581 h 651977"/>
              <a:gd name="connsiteX35" fmla="*/ 438344 w 739884"/>
              <a:gd name="connsiteY35" fmla="*/ 516969 h 651977"/>
              <a:gd name="connsiteX36" fmla="*/ 430726 w 739884"/>
              <a:gd name="connsiteY36" fmla="*/ 503857 h 651977"/>
              <a:gd name="connsiteX37" fmla="*/ 429895 w 739884"/>
              <a:gd name="connsiteY37" fmla="*/ 503393 h 651977"/>
              <a:gd name="connsiteX38" fmla="*/ 415464 w 739884"/>
              <a:gd name="connsiteY38" fmla="*/ 499046 h 651977"/>
              <a:gd name="connsiteX39" fmla="*/ 380765 w 739884"/>
              <a:gd name="connsiteY39" fmla="*/ 494748 h 651977"/>
              <a:gd name="connsiteX40" fmla="*/ 372438 w 739884"/>
              <a:gd name="connsiteY40" fmla="*/ 499461 h 651977"/>
              <a:gd name="connsiteX41" fmla="*/ 363770 w 739884"/>
              <a:gd name="connsiteY41" fmla="*/ 500584 h 651977"/>
              <a:gd name="connsiteX42" fmla="*/ 356249 w 739884"/>
              <a:gd name="connsiteY42" fmla="*/ 503954 h 651977"/>
              <a:gd name="connsiteX43" fmla="*/ 348923 w 739884"/>
              <a:gd name="connsiteY43" fmla="*/ 507666 h 651977"/>
              <a:gd name="connsiteX44" fmla="*/ 343600 w 739884"/>
              <a:gd name="connsiteY44" fmla="*/ 512550 h 651977"/>
              <a:gd name="connsiteX45" fmla="*/ 325066 w 739884"/>
              <a:gd name="connsiteY45" fmla="*/ 519265 h 651977"/>
              <a:gd name="connsiteX46" fmla="*/ 325677 w 739884"/>
              <a:gd name="connsiteY46" fmla="*/ 531279 h 651977"/>
              <a:gd name="connsiteX47" fmla="*/ 321159 w 739884"/>
              <a:gd name="connsiteY47" fmla="*/ 537164 h 651977"/>
              <a:gd name="connsiteX48" fmla="*/ 305238 w 739884"/>
              <a:gd name="connsiteY48" fmla="*/ 545075 h 651977"/>
              <a:gd name="connsiteX49" fmla="*/ 290587 w 739884"/>
              <a:gd name="connsiteY49" fmla="*/ 547077 h 651977"/>
              <a:gd name="connsiteX50" fmla="*/ 281039 w 739884"/>
              <a:gd name="connsiteY50" fmla="*/ 555087 h 651977"/>
              <a:gd name="connsiteX51" fmla="*/ 265070 w 739884"/>
              <a:gd name="connsiteY51" fmla="*/ 559336 h 651977"/>
              <a:gd name="connsiteX52" fmla="*/ 238820 w 739884"/>
              <a:gd name="connsiteY52" fmla="*/ 571545 h 651977"/>
              <a:gd name="connsiteX53" fmla="*/ 198822 w 739884"/>
              <a:gd name="connsiteY53" fmla="*/ 590225 h 651977"/>
              <a:gd name="connsiteX54" fmla="*/ 181118 w 739884"/>
              <a:gd name="connsiteY54" fmla="*/ 595109 h 651977"/>
              <a:gd name="connsiteX55" fmla="*/ 165417 w 739884"/>
              <a:gd name="connsiteY55" fmla="*/ 607709 h 651977"/>
              <a:gd name="connsiteX56" fmla="*/ 132281 w 739884"/>
              <a:gd name="connsiteY56" fmla="*/ 611640 h 651977"/>
              <a:gd name="connsiteX57" fmla="*/ 131524 w 739884"/>
              <a:gd name="connsiteY57" fmla="*/ 611225 h 651977"/>
              <a:gd name="connsiteX58" fmla="*/ 122709 w 739884"/>
              <a:gd name="connsiteY58" fmla="*/ 599016 h 651977"/>
              <a:gd name="connsiteX59" fmla="*/ 109059 w 739884"/>
              <a:gd name="connsiteY59" fmla="*/ 589249 h 651977"/>
              <a:gd name="connsiteX60" fmla="*/ 102661 w 739884"/>
              <a:gd name="connsiteY60" fmla="*/ 573303 h 651977"/>
              <a:gd name="connsiteX61" fmla="*/ 94676 w 739884"/>
              <a:gd name="connsiteY61" fmla="*/ 557578 h 651977"/>
              <a:gd name="connsiteX62" fmla="*/ 94188 w 739884"/>
              <a:gd name="connsiteY62" fmla="*/ 532719 h 651977"/>
              <a:gd name="connsiteX63" fmla="*/ 89304 w 739884"/>
              <a:gd name="connsiteY63" fmla="*/ 525394 h 651977"/>
              <a:gd name="connsiteX64" fmla="*/ 78487 w 739884"/>
              <a:gd name="connsiteY64" fmla="*/ 515773 h 651977"/>
              <a:gd name="connsiteX65" fmla="*/ 61394 w 739884"/>
              <a:gd name="connsiteY65" fmla="*/ 513331 h 651977"/>
              <a:gd name="connsiteX66" fmla="*/ 61394 w 739884"/>
              <a:gd name="connsiteY66" fmla="*/ 497752 h 651977"/>
              <a:gd name="connsiteX67" fmla="*/ 63836 w 739884"/>
              <a:gd name="connsiteY67" fmla="*/ 484590 h 651977"/>
              <a:gd name="connsiteX68" fmla="*/ 55435 w 739884"/>
              <a:gd name="connsiteY68" fmla="*/ 469817 h 651977"/>
              <a:gd name="connsiteX69" fmla="*/ 26939 w 739884"/>
              <a:gd name="connsiteY69" fmla="*/ 467131 h 651977"/>
              <a:gd name="connsiteX70" fmla="*/ 22763 w 739884"/>
              <a:gd name="connsiteY70" fmla="*/ 461368 h 651977"/>
              <a:gd name="connsiteX71" fmla="*/ 14949 w 739884"/>
              <a:gd name="connsiteY71" fmla="*/ 454311 h 651977"/>
              <a:gd name="connsiteX72" fmla="*/ 738 w 739884"/>
              <a:gd name="connsiteY72" fmla="*/ 445545 h 651977"/>
              <a:gd name="connsiteX73" fmla="*/ 738 w 739884"/>
              <a:gd name="connsiteY73" fmla="*/ 445545 h 651977"/>
              <a:gd name="connsiteX74" fmla="*/ 1153 w 739884"/>
              <a:gd name="connsiteY74" fmla="*/ 437975 h 651977"/>
              <a:gd name="connsiteX75" fmla="*/ 17025 w 739884"/>
              <a:gd name="connsiteY75" fmla="*/ 432847 h 651977"/>
              <a:gd name="connsiteX76" fmla="*/ 33239 w 739884"/>
              <a:gd name="connsiteY76" fmla="*/ 429258 h 651977"/>
              <a:gd name="connsiteX77" fmla="*/ 43397 w 739884"/>
              <a:gd name="connsiteY77" fmla="*/ 434141 h 651977"/>
              <a:gd name="connsiteX78" fmla="*/ 52554 w 739884"/>
              <a:gd name="connsiteY78" fmla="*/ 432163 h 651977"/>
              <a:gd name="connsiteX79" fmla="*/ 58097 w 739884"/>
              <a:gd name="connsiteY79" fmla="*/ 424838 h 651977"/>
              <a:gd name="connsiteX80" fmla="*/ 56388 w 739884"/>
              <a:gd name="connsiteY80" fmla="*/ 417317 h 651977"/>
              <a:gd name="connsiteX81" fmla="*/ 55094 w 739884"/>
              <a:gd name="connsiteY81" fmla="*/ 399540 h 651977"/>
              <a:gd name="connsiteX82" fmla="*/ 49599 w 739884"/>
              <a:gd name="connsiteY82" fmla="*/ 379468 h 651977"/>
              <a:gd name="connsiteX83" fmla="*/ 55338 w 739884"/>
              <a:gd name="connsiteY83" fmla="*/ 363889 h 651977"/>
              <a:gd name="connsiteX84" fmla="*/ 54727 w 739884"/>
              <a:gd name="connsiteY84" fmla="*/ 359005 h 651977"/>
              <a:gd name="connsiteX85" fmla="*/ 55802 w 739884"/>
              <a:gd name="connsiteY85" fmla="*/ 355025 h 651977"/>
              <a:gd name="connsiteX86" fmla="*/ 54776 w 739884"/>
              <a:gd name="connsiteY86" fmla="*/ 329923 h 651977"/>
              <a:gd name="connsiteX87" fmla="*/ 51211 w 739884"/>
              <a:gd name="connsiteY87" fmla="*/ 320619 h 651977"/>
              <a:gd name="connsiteX88" fmla="*/ 60979 w 739884"/>
              <a:gd name="connsiteY88" fmla="*/ 306749 h 651977"/>
              <a:gd name="connsiteX89" fmla="*/ 76875 w 739884"/>
              <a:gd name="connsiteY89" fmla="*/ 292538 h 651977"/>
              <a:gd name="connsiteX90" fmla="*/ 85739 w 739884"/>
              <a:gd name="connsiteY90" fmla="*/ 282306 h 651977"/>
              <a:gd name="connsiteX91" fmla="*/ 69208 w 739884"/>
              <a:gd name="connsiteY91" fmla="*/ 272294 h 651977"/>
              <a:gd name="connsiteX92" fmla="*/ 52261 w 739884"/>
              <a:gd name="connsiteY92" fmla="*/ 253883 h 651977"/>
              <a:gd name="connsiteX93" fmla="*/ 47573 w 739884"/>
              <a:gd name="connsiteY93" fmla="*/ 238426 h 651977"/>
              <a:gd name="connsiteX94" fmla="*/ 41517 w 739884"/>
              <a:gd name="connsiteY94" fmla="*/ 223091 h 651977"/>
              <a:gd name="connsiteX95" fmla="*/ 43788 w 739884"/>
              <a:gd name="connsiteY95" fmla="*/ 222309 h 651977"/>
              <a:gd name="connsiteX96" fmla="*/ 56681 w 739884"/>
              <a:gd name="connsiteY96" fmla="*/ 219086 h 651977"/>
              <a:gd name="connsiteX97" fmla="*/ 60588 w 739884"/>
              <a:gd name="connsiteY97" fmla="*/ 218866 h 651977"/>
              <a:gd name="connsiteX98" fmla="*/ 93993 w 739884"/>
              <a:gd name="connsiteY98" fmla="*/ 221723 h 651977"/>
              <a:gd name="connsiteX99" fmla="*/ 114748 w 739884"/>
              <a:gd name="connsiteY99" fmla="*/ 219282 h 651977"/>
              <a:gd name="connsiteX100" fmla="*/ 132525 w 739884"/>
              <a:gd name="connsiteY100" fmla="*/ 196450 h 651977"/>
              <a:gd name="connsiteX101" fmla="*/ 140534 w 739884"/>
              <a:gd name="connsiteY101" fmla="*/ 207194 h 651977"/>
              <a:gd name="connsiteX102" fmla="*/ 145027 w 739884"/>
              <a:gd name="connsiteY102" fmla="*/ 212078 h 651977"/>
              <a:gd name="connsiteX103" fmla="*/ 150082 w 739884"/>
              <a:gd name="connsiteY103" fmla="*/ 226729 h 651977"/>
              <a:gd name="connsiteX104" fmla="*/ 168933 w 739884"/>
              <a:gd name="connsiteY104" fmla="*/ 221211 h 651977"/>
              <a:gd name="connsiteX105" fmla="*/ 178261 w 739884"/>
              <a:gd name="connsiteY105" fmla="*/ 206315 h 651977"/>
              <a:gd name="connsiteX106" fmla="*/ 185587 w 739884"/>
              <a:gd name="connsiteY106" fmla="*/ 212103 h 651977"/>
              <a:gd name="connsiteX107" fmla="*/ 196160 w 739884"/>
              <a:gd name="connsiteY107" fmla="*/ 217401 h 651977"/>
              <a:gd name="connsiteX108" fmla="*/ 200385 w 739884"/>
              <a:gd name="connsiteY108" fmla="*/ 207902 h 651977"/>
              <a:gd name="connsiteX109" fmla="*/ 230883 w 739884"/>
              <a:gd name="connsiteY109" fmla="*/ 212103 h 651977"/>
              <a:gd name="connsiteX110" fmla="*/ 238697 w 739884"/>
              <a:gd name="connsiteY110" fmla="*/ 206999 h 651977"/>
              <a:gd name="connsiteX111" fmla="*/ 260357 w 739884"/>
              <a:gd name="connsiteY111" fmla="*/ 207219 h 651977"/>
              <a:gd name="connsiteX112" fmla="*/ 269441 w 739884"/>
              <a:gd name="connsiteY112" fmla="*/ 211492 h 651977"/>
              <a:gd name="connsiteX113" fmla="*/ 276937 w 739884"/>
              <a:gd name="connsiteY113" fmla="*/ 230734 h 651977"/>
              <a:gd name="connsiteX114" fmla="*/ 280966 w 739884"/>
              <a:gd name="connsiteY114" fmla="*/ 247241 h 651977"/>
              <a:gd name="connsiteX115" fmla="*/ 280966 w 739884"/>
              <a:gd name="connsiteY115" fmla="*/ 252955 h 651977"/>
              <a:gd name="connsiteX116" fmla="*/ 272224 w 739884"/>
              <a:gd name="connsiteY116" fmla="*/ 260280 h 651977"/>
              <a:gd name="connsiteX117" fmla="*/ 257109 w 739884"/>
              <a:gd name="connsiteY117" fmla="*/ 271098 h 651977"/>
              <a:gd name="connsiteX118" fmla="*/ 256792 w 739884"/>
              <a:gd name="connsiteY118" fmla="*/ 290755 h 651977"/>
              <a:gd name="connsiteX119" fmla="*/ 263653 w 739884"/>
              <a:gd name="connsiteY119" fmla="*/ 293392 h 651977"/>
              <a:gd name="connsiteX120" fmla="*/ 269953 w 739884"/>
              <a:gd name="connsiteY120" fmla="*/ 302378 h 651977"/>
              <a:gd name="connsiteX121" fmla="*/ 277279 w 739884"/>
              <a:gd name="connsiteY121" fmla="*/ 318934 h 651977"/>
              <a:gd name="connsiteX122" fmla="*/ 279721 w 739884"/>
              <a:gd name="connsiteY122" fmla="*/ 305748 h 651977"/>
              <a:gd name="connsiteX123" fmla="*/ 280380 w 739884"/>
              <a:gd name="connsiteY123" fmla="*/ 292147 h 651977"/>
              <a:gd name="connsiteX124" fmla="*/ 290392 w 739884"/>
              <a:gd name="connsiteY124" fmla="*/ 291536 h 651977"/>
              <a:gd name="connsiteX125" fmla="*/ 294445 w 739884"/>
              <a:gd name="connsiteY125" fmla="*/ 286775 h 651977"/>
              <a:gd name="connsiteX126" fmla="*/ 299158 w 739884"/>
              <a:gd name="connsiteY126" fmla="*/ 273735 h 651977"/>
              <a:gd name="connsiteX127" fmla="*/ 301820 w 739884"/>
              <a:gd name="connsiteY127" fmla="*/ 261526 h 651977"/>
              <a:gd name="connsiteX128" fmla="*/ 308120 w 739884"/>
              <a:gd name="connsiteY128" fmla="*/ 258693 h 651977"/>
              <a:gd name="connsiteX129" fmla="*/ 326287 w 739884"/>
              <a:gd name="connsiteY129" fmla="*/ 251368 h 651977"/>
              <a:gd name="connsiteX130" fmla="*/ 326556 w 739884"/>
              <a:gd name="connsiteY130" fmla="*/ 251001 h 651977"/>
              <a:gd name="connsiteX131" fmla="*/ 315128 w 739884"/>
              <a:gd name="connsiteY131" fmla="*/ 242797 h 651977"/>
              <a:gd name="connsiteX132" fmla="*/ 319352 w 739884"/>
              <a:gd name="connsiteY132" fmla="*/ 214788 h 651977"/>
              <a:gd name="connsiteX133" fmla="*/ 313956 w 739884"/>
              <a:gd name="connsiteY133" fmla="*/ 204337 h 651977"/>
              <a:gd name="connsiteX134" fmla="*/ 324871 w 739884"/>
              <a:gd name="connsiteY134" fmla="*/ 186219 h 651977"/>
              <a:gd name="connsiteX135" fmla="*/ 319987 w 739884"/>
              <a:gd name="connsiteY135" fmla="*/ 167783 h 651977"/>
              <a:gd name="connsiteX136" fmla="*/ 325872 w 739884"/>
              <a:gd name="connsiteY136" fmla="*/ 160457 h 651977"/>
              <a:gd name="connsiteX137" fmla="*/ 336250 w 739884"/>
              <a:gd name="connsiteY137" fmla="*/ 157795 h 651977"/>
              <a:gd name="connsiteX138" fmla="*/ 331806 w 739884"/>
              <a:gd name="connsiteY138" fmla="*/ 149640 h 651977"/>
              <a:gd name="connsiteX139" fmla="*/ 334663 w 739884"/>
              <a:gd name="connsiteY139" fmla="*/ 118140 h 651977"/>
              <a:gd name="connsiteX140" fmla="*/ 324749 w 739884"/>
              <a:gd name="connsiteY140" fmla="*/ 107713 h 651977"/>
              <a:gd name="connsiteX141" fmla="*/ 326727 w 739884"/>
              <a:gd name="connsiteY141" fmla="*/ 84002 h 651977"/>
              <a:gd name="connsiteX142" fmla="*/ 327459 w 739884"/>
              <a:gd name="connsiteY142" fmla="*/ 49328 h 651977"/>
              <a:gd name="connsiteX143" fmla="*/ 329315 w 739884"/>
              <a:gd name="connsiteY143" fmla="*/ 49132 h 651977"/>
              <a:gd name="connsiteX144" fmla="*/ 345041 w 739884"/>
              <a:gd name="connsiteY144" fmla="*/ 40537 h 651977"/>
              <a:gd name="connsiteX145" fmla="*/ 370534 w 739884"/>
              <a:gd name="connsiteY145" fmla="*/ 43931 h 651977"/>
              <a:gd name="connsiteX146" fmla="*/ 415244 w 739884"/>
              <a:gd name="connsiteY146" fmla="*/ 38754 h 651977"/>
              <a:gd name="connsiteX147" fmla="*/ 428528 w 739884"/>
              <a:gd name="connsiteY147" fmla="*/ 45225 h 651977"/>
              <a:gd name="connsiteX148" fmla="*/ 479807 w 739884"/>
              <a:gd name="connsiteY148" fmla="*/ 48204 h 651977"/>
              <a:gd name="connsiteX149" fmla="*/ 494287 w 739884"/>
              <a:gd name="connsiteY149" fmla="*/ 50817 h 651977"/>
              <a:gd name="connsiteX150" fmla="*/ 528254 w 739884"/>
              <a:gd name="connsiteY150" fmla="*/ 41587 h 651977"/>
              <a:gd name="connsiteX151" fmla="*/ 553820 w 739884"/>
              <a:gd name="connsiteY151" fmla="*/ 40439 h 651977"/>
              <a:gd name="connsiteX152" fmla="*/ 586492 w 739884"/>
              <a:gd name="connsiteY152" fmla="*/ 33651 h 651977"/>
              <a:gd name="connsiteX153" fmla="*/ 627589 w 739884"/>
              <a:gd name="connsiteY153" fmla="*/ 43028 h 651977"/>
              <a:gd name="connsiteX154" fmla="*/ 637356 w 739884"/>
              <a:gd name="connsiteY154" fmla="*/ 32528 h 651977"/>
              <a:gd name="connsiteX155" fmla="*/ 648857 w 739884"/>
              <a:gd name="connsiteY155" fmla="*/ 23542 h 651977"/>
              <a:gd name="connsiteX156" fmla="*/ 651690 w 739884"/>
              <a:gd name="connsiteY156" fmla="*/ 9379 h 651977"/>
              <a:gd name="connsiteX157" fmla="*/ 664314 w 739884"/>
              <a:gd name="connsiteY157" fmla="*/ 246 h 651977"/>
              <a:gd name="connsiteX158" fmla="*/ 693812 w 739884"/>
              <a:gd name="connsiteY158" fmla="*/ 4764 h 651977"/>
              <a:gd name="connsiteX159" fmla="*/ 696254 w 739884"/>
              <a:gd name="connsiteY159" fmla="*/ 4593 h 651977"/>
              <a:gd name="connsiteX160" fmla="*/ 696254 w 739884"/>
              <a:gd name="connsiteY160" fmla="*/ 4593 h 651977"/>
              <a:gd name="connsiteX161" fmla="*/ 700942 w 739884"/>
              <a:gd name="connsiteY161" fmla="*/ 8720 h 651977"/>
              <a:gd name="connsiteX162" fmla="*/ 714324 w 739884"/>
              <a:gd name="connsiteY162" fmla="*/ 14995 h 651977"/>
              <a:gd name="connsiteX163" fmla="*/ 718084 w 739884"/>
              <a:gd name="connsiteY163" fmla="*/ 29939 h 651977"/>
              <a:gd name="connsiteX164" fmla="*/ 721723 w 739884"/>
              <a:gd name="connsiteY164" fmla="*/ 39707 h 651977"/>
              <a:gd name="connsiteX165" fmla="*/ 723041 w 739884"/>
              <a:gd name="connsiteY165" fmla="*/ 49108 h 651977"/>
              <a:gd name="connsiteX166" fmla="*/ 728218 w 739884"/>
              <a:gd name="connsiteY166" fmla="*/ 58021 h 651977"/>
              <a:gd name="connsiteX167" fmla="*/ 727729 w 739884"/>
              <a:gd name="connsiteY167" fmla="*/ 66030 h 651977"/>
              <a:gd name="connsiteX168" fmla="*/ 708781 w 739884"/>
              <a:gd name="connsiteY168" fmla="*/ 62148 h 651977"/>
              <a:gd name="connsiteX169" fmla="*/ 696205 w 739884"/>
              <a:gd name="connsiteY169" fmla="*/ 73405 h 651977"/>
              <a:gd name="connsiteX170" fmla="*/ 701089 w 739884"/>
              <a:gd name="connsiteY170" fmla="*/ 91645 h 651977"/>
              <a:gd name="connsiteX171" fmla="*/ 691321 w 739884"/>
              <a:gd name="connsiteY171" fmla="*/ 103415 h 651977"/>
              <a:gd name="connsiteX172" fmla="*/ 674228 w 739884"/>
              <a:gd name="connsiteY172" fmla="*/ 88910 h 651977"/>
              <a:gd name="connsiteX173" fmla="*/ 662800 w 739884"/>
              <a:gd name="connsiteY173" fmla="*/ 100119 h 651977"/>
              <a:gd name="connsiteX174" fmla="*/ 664852 w 739884"/>
              <a:gd name="connsiteY174" fmla="*/ 110277 h 651977"/>
              <a:gd name="connsiteX175" fmla="*/ 648613 w 739884"/>
              <a:gd name="connsiteY175" fmla="*/ 125245 h 651977"/>
              <a:gd name="connsiteX176" fmla="*/ 639407 w 739884"/>
              <a:gd name="connsiteY176" fmla="*/ 135013 h 651977"/>
              <a:gd name="connsiteX177" fmla="*/ 636965 w 739884"/>
              <a:gd name="connsiteY177" fmla="*/ 146709 h 651977"/>
              <a:gd name="connsiteX178" fmla="*/ 639407 w 739884"/>
              <a:gd name="connsiteY178" fmla="*/ 153229 h 651977"/>
              <a:gd name="connsiteX179" fmla="*/ 637576 w 739884"/>
              <a:gd name="connsiteY179" fmla="*/ 171861 h 651977"/>
              <a:gd name="connsiteX180" fmla="*/ 671518 w 739884"/>
              <a:gd name="connsiteY180" fmla="*/ 224922 h 651977"/>
              <a:gd name="connsiteX181" fmla="*/ 661042 w 739884"/>
              <a:gd name="connsiteY181" fmla="*/ 244872 h 651977"/>
              <a:gd name="connsiteX182" fmla="*/ 668710 w 739884"/>
              <a:gd name="connsiteY182" fmla="*/ 253394 h 651977"/>
              <a:gd name="connsiteX183" fmla="*/ 671420 w 739884"/>
              <a:gd name="connsiteY183" fmla="*/ 256618 h 651977"/>
              <a:gd name="connsiteX184" fmla="*/ 690955 w 739884"/>
              <a:gd name="connsiteY184" fmla="*/ 281964 h 651977"/>
              <a:gd name="connsiteX185" fmla="*/ 700723 w 739884"/>
              <a:gd name="connsiteY185" fmla="*/ 296200 h 651977"/>
              <a:gd name="connsiteX186" fmla="*/ 708341 w 739884"/>
              <a:gd name="connsiteY186" fmla="*/ 301988 h 651977"/>
              <a:gd name="connsiteX187" fmla="*/ 710246 w 739884"/>
              <a:gd name="connsiteY187" fmla="*/ 310192 h 651977"/>
              <a:gd name="connsiteX188" fmla="*/ 725434 w 739884"/>
              <a:gd name="connsiteY188" fmla="*/ 317689 h 651977"/>
              <a:gd name="connsiteX189" fmla="*/ 723847 w 739884"/>
              <a:gd name="connsiteY189" fmla="*/ 331021 h 651977"/>
              <a:gd name="connsiteX190" fmla="*/ 719110 w 739884"/>
              <a:gd name="connsiteY190" fmla="*/ 346259 h 651977"/>
              <a:gd name="connsiteX191" fmla="*/ 709709 w 739884"/>
              <a:gd name="connsiteY191" fmla="*/ 397904 h 651977"/>
              <a:gd name="connsiteX192" fmla="*/ 727021 w 739884"/>
              <a:gd name="connsiteY192" fmla="*/ 438879 h 651977"/>
              <a:gd name="connsiteX193" fmla="*/ 731466 w 739884"/>
              <a:gd name="connsiteY193" fmla="*/ 443982 h 651977"/>
              <a:gd name="connsiteX194" fmla="*/ 733273 w 739884"/>
              <a:gd name="connsiteY194" fmla="*/ 446277 h 651977"/>
              <a:gd name="connsiteX195" fmla="*/ 741892 w 739884"/>
              <a:gd name="connsiteY195" fmla="*/ 460269 h 651977"/>
              <a:gd name="connsiteX196" fmla="*/ 734738 w 739884"/>
              <a:gd name="connsiteY196" fmla="*/ 476068 h 651977"/>
              <a:gd name="connsiteX197" fmla="*/ 740232 w 739884"/>
              <a:gd name="connsiteY197" fmla="*/ 506665 h 651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Lst>
            <a:rect l="l" t="t" r="r" b="b"/>
            <a:pathLst>
              <a:path w="739884" h="651977">
                <a:moveTo>
                  <a:pt x="740232" y="506665"/>
                </a:moveTo>
                <a:cubicBezTo>
                  <a:pt x="743260" y="527054"/>
                  <a:pt x="736862" y="533916"/>
                  <a:pt x="726045" y="547590"/>
                </a:cubicBezTo>
                <a:cubicBezTo>
                  <a:pt x="723749" y="550728"/>
                  <a:pt x="722719" y="554618"/>
                  <a:pt x="723163" y="558481"/>
                </a:cubicBezTo>
                <a:cubicBezTo>
                  <a:pt x="721454" y="558481"/>
                  <a:pt x="719354" y="558335"/>
                  <a:pt x="716790" y="558335"/>
                </a:cubicBezTo>
                <a:cubicBezTo>
                  <a:pt x="703116" y="558335"/>
                  <a:pt x="707023" y="564781"/>
                  <a:pt x="705924" y="569469"/>
                </a:cubicBezTo>
                <a:cubicBezTo>
                  <a:pt x="702505" y="583046"/>
                  <a:pt x="695814" y="584292"/>
                  <a:pt x="689368" y="589004"/>
                </a:cubicBezTo>
                <a:cubicBezTo>
                  <a:pt x="684802" y="592325"/>
                  <a:pt x="678380" y="592203"/>
                  <a:pt x="675938" y="598259"/>
                </a:cubicBezTo>
                <a:cubicBezTo>
                  <a:pt x="675010" y="600554"/>
                  <a:pt x="675083" y="602679"/>
                  <a:pt x="672959" y="604339"/>
                </a:cubicBezTo>
                <a:cubicBezTo>
                  <a:pt x="668588" y="607733"/>
                  <a:pt x="663509" y="606928"/>
                  <a:pt x="658552" y="607709"/>
                </a:cubicBezTo>
                <a:cubicBezTo>
                  <a:pt x="654156" y="608393"/>
                  <a:pt x="649199" y="610688"/>
                  <a:pt x="647588" y="615230"/>
                </a:cubicBezTo>
                <a:cubicBezTo>
                  <a:pt x="645976" y="619772"/>
                  <a:pt x="649199" y="624753"/>
                  <a:pt x="649492" y="629417"/>
                </a:cubicBezTo>
                <a:cubicBezTo>
                  <a:pt x="649981" y="637573"/>
                  <a:pt x="642020" y="634789"/>
                  <a:pt x="637454" y="640894"/>
                </a:cubicBezTo>
                <a:cubicBezTo>
                  <a:pt x="636257" y="642506"/>
                  <a:pt x="635867" y="644777"/>
                  <a:pt x="634133" y="646022"/>
                </a:cubicBezTo>
                <a:cubicBezTo>
                  <a:pt x="632399" y="647267"/>
                  <a:pt x="630495" y="647609"/>
                  <a:pt x="628810" y="648879"/>
                </a:cubicBezTo>
                <a:cubicBezTo>
                  <a:pt x="624659" y="652053"/>
                  <a:pt x="619384" y="656204"/>
                  <a:pt x="614158" y="653225"/>
                </a:cubicBezTo>
                <a:cubicBezTo>
                  <a:pt x="611172" y="651843"/>
                  <a:pt x="609265" y="648847"/>
                  <a:pt x="609275" y="645558"/>
                </a:cubicBezTo>
                <a:cubicBezTo>
                  <a:pt x="609275" y="643116"/>
                  <a:pt x="608591" y="640821"/>
                  <a:pt x="608347" y="638403"/>
                </a:cubicBezTo>
                <a:cubicBezTo>
                  <a:pt x="607834" y="633202"/>
                  <a:pt x="607907" y="625608"/>
                  <a:pt x="603658" y="622067"/>
                </a:cubicBezTo>
                <a:cubicBezTo>
                  <a:pt x="598262" y="617599"/>
                  <a:pt x="591669" y="615084"/>
                  <a:pt x="588348" y="608490"/>
                </a:cubicBezTo>
                <a:cubicBezTo>
                  <a:pt x="586297" y="604461"/>
                  <a:pt x="582658" y="600896"/>
                  <a:pt x="577750" y="601385"/>
                </a:cubicBezTo>
                <a:cubicBezTo>
                  <a:pt x="575162" y="601653"/>
                  <a:pt x="565956" y="604925"/>
                  <a:pt x="563880" y="609516"/>
                </a:cubicBezTo>
                <a:cubicBezTo>
                  <a:pt x="562684" y="612153"/>
                  <a:pt x="563880" y="615499"/>
                  <a:pt x="562464" y="617916"/>
                </a:cubicBezTo>
                <a:cubicBezTo>
                  <a:pt x="560994" y="619691"/>
                  <a:pt x="559046" y="621005"/>
                  <a:pt x="556848" y="621701"/>
                </a:cubicBezTo>
                <a:cubicBezTo>
                  <a:pt x="546226" y="626585"/>
                  <a:pt x="542661" y="626731"/>
                  <a:pt x="535067" y="620040"/>
                </a:cubicBezTo>
                <a:cubicBezTo>
                  <a:pt x="530036" y="615572"/>
                  <a:pt x="530329" y="618966"/>
                  <a:pt x="527985" y="607074"/>
                </a:cubicBezTo>
                <a:cubicBezTo>
                  <a:pt x="527375" y="603924"/>
                  <a:pt x="521221" y="595964"/>
                  <a:pt x="516899" y="594230"/>
                </a:cubicBezTo>
                <a:cubicBezTo>
                  <a:pt x="512577" y="592496"/>
                  <a:pt x="509305" y="596159"/>
                  <a:pt x="505593" y="597673"/>
                </a:cubicBezTo>
                <a:cubicBezTo>
                  <a:pt x="500905" y="599602"/>
                  <a:pt x="492676" y="597233"/>
                  <a:pt x="489965" y="592789"/>
                </a:cubicBezTo>
                <a:cubicBezTo>
                  <a:pt x="487841" y="589395"/>
                  <a:pt x="488866" y="584511"/>
                  <a:pt x="485594" y="581703"/>
                </a:cubicBezTo>
                <a:cubicBezTo>
                  <a:pt x="477463" y="574744"/>
                  <a:pt x="466401" y="591226"/>
                  <a:pt x="460541" y="594157"/>
                </a:cubicBezTo>
                <a:cubicBezTo>
                  <a:pt x="456902" y="595964"/>
                  <a:pt x="450773" y="596745"/>
                  <a:pt x="444840" y="597893"/>
                </a:cubicBezTo>
                <a:cubicBezTo>
                  <a:pt x="442893" y="594670"/>
                  <a:pt x="441521" y="591134"/>
                  <a:pt x="440786" y="587442"/>
                </a:cubicBezTo>
                <a:cubicBezTo>
                  <a:pt x="436366" y="572595"/>
                  <a:pt x="439809" y="573718"/>
                  <a:pt x="440640" y="563023"/>
                </a:cubicBezTo>
                <a:cubicBezTo>
                  <a:pt x="441055" y="557578"/>
                  <a:pt x="439297" y="552474"/>
                  <a:pt x="440347" y="547077"/>
                </a:cubicBezTo>
                <a:cubicBezTo>
                  <a:pt x="440884" y="544367"/>
                  <a:pt x="442520" y="542194"/>
                  <a:pt x="443228" y="539581"/>
                </a:cubicBezTo>
                <a:cubicBezTo>
                  <a:pt x="446305" y="528446"/>
                  <a:pt x="441519" y="526053"/>
                  <a:pt x="438344" y="516969"/>
                </a:cubicBezTo>
                <a:cubicBezTo>
                  <a:pt x="436733" y="512281"/>
                  <a:pt x="435292" y="506372"/>
                  <a:pt x="430726" y="503857"/>
                </a:cubicBezTo>
                <a:lnTo>
                  <a:pt x="429895" y="503393"/>
                </a:lnTo>
                <a:cubicBezTo>
                  <a:pt x="425012" y="500682"/>
                  <a:pt x="421398" y="498509"/>
                  <a:pt x="415464" y="499046"/>
                </a:cubicBezTo>
                <a:cubicBezTo>
                  <a:pt x="403621" y="500218"/>
                  <a:pt x="396344" y="484761"/>
                  <a:pt x="380765" y="494748"/>
                </a:cubicBezTo>
                <a:cubicBezTo>
                  <a:pt x="378226" y="496704"/>
                  <a:pt x="375422" y="498292"/>
                  <a:pt x="372438" y="499461"/>
                </a:cubicBezTo>
                <a:cubicBezTo>
                  <a:pt x="369630" y="500243"/>
                  <a:pt x="366505" y="499705"/>
                  <a:pt x="363770" y="500584"/>
                </a:cubicBezTo>
                <a:cubicBezTo>
                  <a:pt x="361035" y="501463"/>
                  <a:pt x="358739" y="503026"/>
                  <a:pt x="356249" y="503954"/>
                </a:cubicBezTo>
                <a:cubicBezTo>
                  <a:pt x="353616" y="504775"/>
                  <a:pt x="351140" y="506030"/>
                  <a:pt x="348923" y="507666"/>
                </a:cubicBezTo>
                <a:cubicBezTo>
                  <a:pt x="347141" y="509351"/>
                  <a:pt x="346042" y="511500"/>
                  <a:pt x="343600" y="512550"/>
                </a:cubicBezTo>
                <a:cubicBezTo>
                  <a:pt x="338716" y="514405"/>
                  <a:pt x="327435" y="513502"/>
                  <a:pt x="325066" y="519265"/>
                </a:cubicBezTo>
                <a:cubicBezTo>
                  <a:pt x="323357" y="523489"/>
                  <a:pt x="326971" y="527298"/>
                  <a:pt x="325677" y="531279"/>
                </a:cubicBezTo>
                <a:cubicBezTo>
                  <a:pt x="324944" y="533525"/>
                  <a:pt x="322551" y="535357"/>
                  <a:pt x="321159" y="537164"/>
                </a:cubicBezTo>
                <a:cubicBezTo>
                  <a:pt x="316910" y="542707"/>
                  <a:pt x="312784" y="546662"/>
                  <a:pt x="305238" y="545075"/>
                </a:cubicBezTo>
                <a:cubicBezTo>
                  <a:pt x="301063" y="544196"/>
                  <a:pt x="298450" y="540631"/>
                  <a:pt x="290587" y="547077"/>
                </a:cubicBezTo>
                <a:cubicBezTo>
                  <a:pt x="287242" y="549813"/>
                  <a:pt x="285239" y="553280"/>
                  <a:pt x="281039" y="555087"/>
                </a:cubicBezTo>
                <a:cubicBezTo>
                  <a:pt x="275985" y="557370"/>
                  <a:pt x="270591" y="558806"/>
                  <a:pt x="265070" y="559336"/>
                </a:cubicBezTo>
                <a:cubicBezTo>
                  <a:pt x="254252" y="559995"/>
                  <a:pt x="252250" y="564634"/>
                  <a:pt x="238820" y="571545"/>
                </a:cubicBezTo>
                <a:cubicBezTo>
                  <a:pt x="227685" y="577161"/>
                  <a:pt x="221726" y="583535"/>
                  <a:pt x="198822" y="590225"/>
                </a:cubicBezTo>
                <a:cubicBezTo>
                  <a:pt x="185221" y="594206"/>
                  <a:pt x="184171" y="593351"/>
                  <a:pt x="181118" y="595109"/>
                </a:cubicBezTo>
                <a:cubicBezTo>
                  <a:pt x="172743" y="599993"/>
                  <a:pt x="169739" y="605389"/>
                  <a:pt x="165417" y="607709"/>
                </a:cubicBezTo>
                <a:cubicBezTo>
                  <a:pt x="156089" y="612593"/>
                  <a:pt x="141462" y="616622"/>
                  <a:pt x="132281" y="611640"/>
                </a:cubicBezTo>
                <a:cubicBezTo>
                  <a:pt x="132020" y="611516"/>
                  <a:pt x="131768" y="611379"/>
                  <a:pt x="131524" y="611225"/>
                </a:cubicBezTo>
                <a:cubicBezTo>
                  <a:pt x="126640" y="608295"/>
                  <a:pt x="126005" y="603143"/>
                  <a:pt x="122709" y="599016"/>
                </a:cubicBezTo>
                <a:cubicBezTo>
                  <a:pt x="119022" y="594279"/>
                  <a:pt x="113137" y="593302"/>
                  <a:pt x="109059" y="589249"/>
                </a:cubicBezTo>
                <a:cubicBezTo>
                  <a:pt x="104981" y="585195"/>
                  <a:pt x="105787" y="578065"/>
                  <a:pt x="102661" y="573303"/>
                </a:cubicBezTo>
                <a:cubicBezTo>
                  <a:pt x="99096" y="567907"/>
                  <a:pt x="93113" y="565172"/>
                  <a:pt x="94676" y="557578"/>
                </a:cubicBezTo>
                <a:cubicBezTo>
                  <a:pt x="96991" y="549427"/>
                  <a:pt x="96820" y="540773"/>
                  <a:pt x="94188" y="532719"/>
                </a:cubicBezTo>
                <a:cubicBezTo>
                  <a:pt x="93196" y="529909"/>
                  <a:pt x="91516" y="527391"/>
                  <a:pt x="89304" y="525394"/>
                </a:cubicBezTo>
                <a:cubicBezTo>
                  <a:pt x="85837" y="521682"/>
                  <a:pt x="84030" y="516066"/>
                  <a:pt x="78487" y="515773"/>
                </a:cubicBezTo>
                <a:cubicBezTo>
                  <a:pt x="72333" y="515455"/>
                  <a:pt x="66863" y="517238"/>
                  <a:pt x="61394" y="513331"/>
                </a:cubicBezTo>
                <a:cubicBezTo>
                  <a:pt x="55240" y="508960"/>
                  <a:pt x="58097" y="503295"/>
                  <a:pt x="61394" y="497752"/>
                </a:cubicBezTo>
                <a:cubicBezTo>
                  <a:pt x="64055" y="493112"/>
                  <a:pt x="65423" y="489938"/>
                  <a:pt x="63836" y="484590"/>
                </a:cubicBezTo>
                <a:cubicBezTo>
                  <a:pt x="62387" y="479010"/>
                  <a:pt x="59489" y="473914"/>
                  <a:pt x="55435" y="469817"/>
                </a:cubicBezTo>
                <a:cubicBezTo>
                  <a:pt x="46083" y="460977"/>
                  <a:pt x="40784" y="477265"/>
                  <a:pt x="26939" y="467131"/>
                </a:cubicBezTo>
                <a:cubicBezTo>
                  <a:pt x="24644" y="465446"/>
                  <a:pt x="24497" y="463517"/>
                  <a:pt x="22763" y="461368"/>
                </a:cubicBezTo>
                <a:cubicBezTo>
                  <a:pt x="20397" y="458765"/>
                  <a:pt x="17779" y="456401"/>
                  <a:pt x="14949" y="454311"/>
                </a:cubicBezTo>
                <a:cubicBezTo>
                  <a:pt x="10661" y="450717"/>
                  <a:pt x="5875" y="447762"/>
                  <a:pt x="738" y="445545"/>
                </a:cubicBezTo>
                <a:lnTo>
                  <a:pt x="738" y="445545"/>
                </a:lnTo>
                <a:cubicBezTo>
                  <a:pt x="-376" y="443108"/>
                  <a:pt x="-222" y="440278"/>
                  <a:pt x="1153" y="437975"/>
                </a:cubicBezTo>
                <a:cubicBezTo>
                  <a:pt x="4376" y="433970"/>
                  <a:pt x="12630" y="434630"/>
                  <a:pt x="17025" y="432847"/>
                </a:cubicBezTo>
                <a:cubicBezTo>
                  <a:pt x="22324" y="430674"/>
                  <a:pt x="27427" y="425717"/>
                  <a:pt x="33239" y="429258"/>
                </a:cubicBezTo>
                <a:cubicBezTo>
                  <a:pt x="36413" y="431292"/>
                  <a:pt x="39825" y="432933"/>
                  <a:pt x="43397" y="434141"/>
                </a:cubicBezTo>
                <a:cubicBezTo>
                  <a:pt x="46554" y="435538"/>
                  <a:pt x="50254" y="434740"/>
                  <a:pt x="52554" y="432163"/>
                </a:cubicBezTo>
                <a:cubicBezTo>
                  <a:pt x="54849" y="429941"/>
                  <a:pt x="57609" y="428208"/>
                  <a:pt x="58097" y="424838"/>
                </a:cubicBezTo>
                <a:cubicBezTo>
                  <a:pt x="58227" y="422223"/>
                  <a:pt x="57636" y="419620"/>
                  <a:pt x="56388" y="417317"/>
                </a:cubicBezTo>
                <a:cubicBezTo>
                  <a:pt x="53946" y="411115"/>
                  <a:pt x="58463" y="405254"/>
                  <a:pt x="55094" y="399540"/>
                </a:cubicBezTo>
                <a:cubicBezTo>
                  <a:pt x="52017" y="394363"/>
                  <a:pt x="44935" y="389968"/>
                  <a:pt x="49599" y="379468"/>
                </a:cubicBezTo>
                <a:cubicBezTo>
                  <a:pt x="52285" y="373412"/>
                  <a:pt x="55851" y="372142"/>
                  <a:pt x="55338" y="363889"/>
                </a:cubicBezTo>
                <a:cubicBezTo>
                  <a:pt x="54935" y="362292"/>
                  <a:pt x="54730" y="360651"/>
                  <a:pt x="54727" y="359005"/>
                </a:cubicBezTo>
                <a:cubicBezTo>
                  <a:pt x="54972" y="357638"/>
                  <a:pt x="55631" y="356563"/>
                  <a:pt x="55802" y="355025"/>
                </a:cubicBezTo>
                <a:cubicBezTo>
                  <a:pt x="56217" y="351582"/>
                  <a:pt x="58927" y="339861"/>
                  <a:pt x="54776" y="329923"/>
                </a:cubicBezTo>
                <a:cubicBezTo>
                  <a:pt x="53458" y="326724"/>
                  <a:pt x="50845" y="324355"/>
                  <a:pt x="51211" y="320619"/>
                </a:cubicBezTo>
                <a:cubicBezTo>
                  <a:pt x="52066" y="312146"/>
                  <a:pt x="59391" y="312341"/>
                  <a:pt x="60979" y="306749"/>
                </a:cubicBezTo>
                <a:cubicBezTo>
                  <a:pt x="61955" y="303086"/>
                  <a:pt x="59904" y="291976"/>
                  <a:pt x="76875" y="292538"/>
                </a:cubicBezTo>
                <a:cubicBezTo>
                  <a:pt x="86227" y="292855"/>
                  <a:pt x="88645" y="286970"/>
                  <a:pt x="85739" y="282306"/>
                </a:cubicBezTo>
                <a:cubicBezTo>
                  <a:pt x="82052" y="276348"/>
                  <a:pt x="75141" y="275176"/>
                  <a:pt x="69208" y="272294"/>
                </a:cubicBezTo>
                <a:cubicBezTo>
                  <a:pt x="62297" y="268925"/>
                  <a:pt x="50918" y="261428"/>
                  <a:pt x="52261" y="253883"/>
                </a:cubicBezTo>
                <a:cubicBezTo>
                  <a:pt x="54215" y="242870"/>
                  <a:pt x="52261" y="244848"/>
                  <a:pt x="47573" y="238426"/>
                </a:cubicBezTo>
                <a:cubicBezTo>
                  <a:pt x="44323" y="233891"/>
                  <a:pt x="42242" y="228624"/>
                  <a:pt x="41517" y="223091"/>
                </a:cubicBezTo>
                <a:cubicBezTo>
                  <a:pt x="42286" y="222871"/>
                  <a:pt x="43045" y="222610"/>
                  <a:pt x="43788" y="222309"/>
                </a:cubicBezTo>
                <a:cubicBezTo>
                  <a:pt x="52579" y="218866"/>
                  <a:pt x="53555" y="219282"/>
                  <a:pt x="56681" y="219086"/>
                </a:cubicBezTo>
                <a:cubicBezTo>
                  <a:pt x="57968" y="218832"/>
                  <a:pt x="59281" y="218759"/>
                  <a:pt x="60588" y="218866"/>
                </a:cubicBezTo>
                <a:cubicBezTo>
                  <a:pt x="72797" y="221308"/>
                  <a:pt x="78853" y="229122"/>
                  <a:pt x="93993" y="221723"/>
                </a:cubicBezTo>
                <a:cubicBezTo>
                  <a:pt x="104712" y="216522"/>
                  <a:pt x="109694" y="220454"/>
                  <a:pt x="114748" y="219282"/>
                </a:cubicBezTo>
                <a:cubicBezTo>
                  <a:pt x="124736" y="216840"/>
                  <a:pt x="122513" y="196255"/>
                  <a:pt x="132525" y="196450"/>
                </a:cubicBezTo>
                <a:cubicBezTo>
                  <a:pt x="138630" y="196572"/>
                  <a:pt x="138630" y="203116"/>
                  <a:pt x="140534" y="207194"/>
                </a:cubicBezTo>
                <a:cubicBezTo>
                  <a:pt x="141609" y="209465"/>
                  <a:pt x="143611" y="210271"/>
                  <a:pt x="145027" y="212078"/>
                </a:cubicBezTo>
                <a:cubicBezTo>
                  <a:pt x="148007" y="216058"/>
                  <a:pt x="145711" y="223140"/>
                  <a:pt x="150082" y="226729"/>
                </a:cubicBezTo>
                <a:cubicBezTo>
                  <a:pt x="154453" y="230319"/>
                  <a:pt x="163976" y="230246"/>
                  <a:pt x="168933" y="221211"/>
                </a:cubicBezTo>
                <a:cubicBezTo>
                  <a:pt x="171668" y="216327"/>
                  <a:pt x="171253" y="207634"/>
                  <a:pt x="178261" y="206315"/>
                </a:cubicBezTo>
                <a:cubicBezTo>
                  <a:pt x="181802" y="205632"/>
                  <a:pt x="183707" y="209734"/>
                  <a:pt x="185587" y="212103"/>
                </a:cubicBezTo>
                <a:cubicBezTo>
                  <a:pt x="187467" y="214471"/>
                  <a:pt x="192326" y="220820"/>
                  <a:pt x="196160" y="217401"/>
                </a:cubicBezTo>
                <a:cubicBezTo>
                  <a:pt x="198993" y="214959"/>
                  <a:pt x="198016" y="210613"/>
                  <a:pt x="200385" y="207902"/>
                </a:cubicBezTo>
                <a:cubicBezTo>
                  <a:pt x="207710" y="199527"/>
                  <a:pt x="220945" y="215716"/>
                  <a:pt x="230883" y="212103"/>
                </a:cubicBezTo>
                <a:cubicBezTo>
                  <a:pt x="233325" y="211248"/>
                  <a:pt x="231152" y="211028"/>
                  <a:pt x="238697" y="206999"/>
                </a:cubicBezTo>
                <a:cubicBezTo>
                  <a:pt x="246243" y="202970"/>
                  <a:pt x="249197" y="213055"/>
                  <a:pt x="260357" y="207219"/>
                </a:cubicBezTo>
                <a:cubicBezTo>
                  <a:pt x="263726" y="205461"/>
                  <a:pt x="268122" y="208391"/>
                  <a:pt x="269441" y="211492"/>
                </a:cubicBezTo>
                <a:cubicBezTo>
                  <a:pt x="272151" y="217865"/>
                  <a:pt x="272249" y="227193"/>
                  <a:pt x="276937" y="230734"/>
                </a:cubicBezTo>
                <a:cubicBezTo>
                  <a:pt x="282163" y="234690"/>
                  <a:pt x="281039" y="241503"/>
                  <a:pt x="280966" y="247241"/>
                </a:cubicBezTo>
                <a:cubicBezTo>
                  <a:pt x="281137" y="249141"/>
                  <a:pt x="281137" y="251055"/>
                  <a:pt x="280966" y="252955"/>
                </a:cubicBezTo>
                <a:cubicBezTo>
                  <a:pt x="279965" y="257326"/>
                  <a:pt x="273641" y="256056"/>
                  <a:pt x="272224" y="260280"/>
                </a:cubicBezTo>
                <a:cubicBezTo>
                  <a:pt x="268708" y="269926"/>
                  <a:pt x="261456" y="265653"/>
                  <a:pt x="257109" y="271098"/>
                </a:cubicBezTo>
                <a:cubicBezTo>
                  <a:pt x="252819" y="276910"/>
                  <a:pt x="252689" y="284807"/>
                  <a:pt x="256792" y="290755"/>
                </a:cubicBezTo>
                <a:cubicBezTo>
                  <a:pt x="258696" y="293197"/>
                  <a:pt x="261016" y="292684"/>
                  <a:pt x="263653" y="293392"/>
                </a:cubicBezTo>
                <a:cubicBezTo>
                  <a:pt x="267599" y="294540"/>
                  <a:pt x="270219" y="298276"/>
                  <a:pt x="269953" y="302378"/>
                </a:cubicBezTo>
                <a:cubicBezTo>
                  <a:pt x="269709" y="307775"/>
                  <a:pt x="269221" y="318763"/>
                  <a:pt x="277279" y="318934"/>
                </a:cubicBezTo>
                <a:cubicBezTo>
                  <a:pt x="283994" y="319105"/>
                  <a:pt x="280917" y="309338"/>
                  <a:pt x="279721" y="305748"/>
                </a:cubicBezTo>
                <a:cubicBezTo>
                  <a:pt x="278182" y="301524"/>
                  <a:pt x="275228" y="295126"/>
                  <a:pt x="280380" y="292147"/>
                </a:cubicBezTo>
                <a:cubicBezTo>
                  <a:pt x="283554" y="290315"/>
                  <a:pt x="287071" y="292733"/>
                  <a:pt x="290392" y="291536"/>
                </a:cubicBezTo>
                <a:cubicBezTo>
                  <a:pt x="292296" y="290853"/>
                  <a:pt x="292834" y="288142"/>
                  <a:pt x="294445" y="286775"/>
                </a:cubicBezTo>
                <a:cubicBezTo>
                  <a:pt x="296887" y="284724"/>
                  <a:pt x="301307" y="283869"/>
                  <a:pt x="299158" y="273735"/>
                </a:cubicBezTo>
                <a:cubicBezTo>
                  <a:pt x="298254" y="269437"/>
                  <a:pt x="297717" y="264480"/>
                  <a:pt x="301820" y="261526"/>
                </a:cubicBezTo>
                <a:cubicBezTo>
                  <a:pt x="303712" y="260178"/>
                  <a:pt x="305854" y="259213"/>
                  <a:pt x="308120" y="258693"/>
                </a:cubicBezTo>
                <a:cubicBezTo>
                  <a:pt x="309487" y="258400"/>
                  <a:pt x="321354" y="258327"/>
                  <a:pt x="326287" y="251368"/>
                </a:cubicBezTo>
                <a:lnTo>
                  <a:pt x="326556" y="251001"/>
                </a:lnTo>
                <a:cubicBezTo>
                  <a:pt x="320475" y="251685"/>
                  <a:pt x="314346" y="250708"/>
                  <a:pt x="315128" y="242797"/>
                </a:cubicBezTo>
                <a:cubicBezTo>
                  <a:pt x="316593" y="227022"/>
                  <a:pt x="328021" y="233982"/>
                  <a:pt x="319352" y="214788"/>
                </a:cubicBezTo>
                <a:cubicBezTo>
                  <a:pt x="317716" y="211175"/>
                  <a:pt x="314468" y="208537"/>
                  <a:pt x="313956" y="204337"/>
                </a:cubicBezTo>
                <a:cubicBezTo>
                  <a:pt x="313003" y="196597"/>
                  <a:pt x="322038" y="192519"/>
                  <a:pt x="324871" y="186219"/>
                </a:cubicBezTo>
                <a:cubicBezTo>
                  <a:pt x="330365" y="174009"/>
                  <a:pt x="319279" y="173863"/>
                  <a:pt x="319987" y="167783"/>
                </a:cubicBezTo>
                <a:cubicBezTo>
                  <a:pt x="320715" y="164564"/>
                  <a:pt x="322886" y="161861"/>
                  <a:pt x="325872" y="160457"/>
                </a:cubicBezTo>
                <a:cubicBezTo>
                  <a:pt x="328973" y="159676"/>
                  <a:pt x="334370" y="161702"/>
                  <a:pt x="336250" y="157795"/>
                </a:cubicBezTo>
                <a:cubicBezTo>
                  <a:pt x="337642" y="154938"/>
                  <a:pt x="332905" y="152204"/>
                  <a:pt x="331806" y="149640"/>
                </a:cubicBezTo>
                <a:cubicBezTo>
                  <a:pt x="326604" y="137430"/>
                  <a:pt x="343673" y="128810"/>
                  <a:pt x="334663" y="118140"/>
                </a:cubicBezTo>
                <a:cubicBezTo>
                  <a:pt x="331391" y="114233"/>
                  <a:pt x="326727" y="112865"/>
                  <a:pt x="324749" y="107713"/>
                </a:cubicBezTo>
                <a:cubicBezTo>
                  <a:pt x="321525" y="99313"/>
                  <a:pt x="329120" y="92231"/>
                  <a:pt x="326727" y="84002"/>
                </a:cubicBezTo>
                <a:cubicBezTo>
                  <a:pt x="324285" y="75407"/>
                  <a:pt x="326165" y="61220"/>
                  <a:pt x="327459" y="49328"/>
                </a:cubicBezTo>
                <a:cubicBezTo>
                  <a:pt x="328082" y="49306"/>
                  <a:pt x="328702" y="49240"/>
                  <a:pt x="329315" y="49132"/>
                </a:cubicBezTo>
                <a:cubicBezTo>
                  <a:pt x="335859" y="48107"/>
                  <a:pt x="336641" y="43614"/>
                  <a:pt x="345041" y="40537"/>
                </a:cubicBezTo>
                <a:cubicBezTo>
                  <a:pt x="356444" y="36288"/>
                  <a:pt x="358349" y="41392"/>
                  <a:pt x="370534" y="43931"/>
                </a:cubicBezTo>
                <a:cubicBezTo>
                  <a:pt x="385185" y="47008"/>
                  <a:pt x="390069" y="30379"/>
                  <a:pt x="415244" y="38754"/>
                </a:cubicBezTo>
                <a:cubicBezTo>
                  <a:pt x="419908" y="40293"/>
                  <a:pt x="423840" y="43638"/>
                  <a:pt x="428528" y="45225"/>
                </a:cubicBezTo>
                <a:cubicBezTo>
                  <a:pt x="458148" y="55774"/>
                  <a:pt x="470040" y="48082"/>
                  <a:pt x="479807" y="48204"/>
                </a:cubicBezTo>
                <a:cubicBezTo>
                  <a:pt x="484935" y="48204"/>
                  <a:pt x="489306" y="50109"/>
                  <a:pt x="494287" y="50817"/>
                </a:cubicBezTo>
                <a:cubicBezTo>
                  <a:pt x="506716" y="52551"/>
                  <a:pt x="516972" y="45006"/>
                  <a:pt x="528254" y="41587"/>
                </a:cubicBezTo>
                <a:cubicBezTo>
                  <a:pt x="535213" y="39487"/>
                  <a:pt x="547251" y="35629"/>
                  <a:pt x="553820" y="40439"/>
                </a:cubicBezTo>
                <a:cubicBezTo>
                  <a:pt x="564222" y="48058"/>
                  <a:pt x="573916" y="34139"/>
                  <a:pt x="586492" y="33651"/>
                </a:cubicBezTo>
                <a:cubicBezTo>
                  <a:pt x="601143" y="33065"/>
                  <a:pt x="616674" y="46275"/>
                  <a:pt x="627589" y="43028"/>
                </a:cubicBezTo>
                <a:cubicBezTo>
                  <a:pt x="633254" y="41367"/>
                  <a:pt x="634035" y="36777"/>
                  <a:pt x="637356" y="32528"/>
                </a:cubicBezTo>
                <a:cubicBezTo>
                  <a:pt x="640677" y="28279"/>
                  <a:pt x="644682" y="26545"/>
                  <a:pt x="648857" y="23542"/>
                </a:cubicBezTo>
                <a:cubicBezTo>
                  <a:pt x="654938" y="19195"/>
                  <a:pt x="650835" y="15044"/>
                  <a:pt x="651690" y="9379"/>
                </a:cubicBezTo>
                <a:cubicBezTo>
                  <a:pt x="652618" y="3201"/>
                  <a:pt x="658869" y="1199"/>
                  <a:pt x="664314" y="246"/>
                </a:cubicBezTo>
                <a:cubicBezTo>
                  <a:pt x="673154" y="-1268"/>
                  <a:pt x="685510" y="4690"/>
                  <a:pt x="693812" y="4764"/>
                </a:cubicBezTo>
                <a:cubicBezTo>
                  <a:pt x="694630" y="4773"/>
                  <a:pt x="695446" y="4717"/>
                  <a:pt x="696254" y="4593"/>
                </a:cubicBezTo>
                <a:lnTo>
                  <a:pt x="696254" y="4593"/>
                </a:lnTo>
                <a:cubicBezTo>
                  <a:pt x="697658" y="6138"/>
                  <a:pt x="699231" y="7523"/>
                  <a:pt x="700942" y="8720"/>
                </a:cubicBezTo>
                <a:cubicBezTo>
                  <a:pt x="705045" y="11430"/>
                  <a:pt x="710514" y="11796"/>
                  <a:pt x="714324" y="14995"/>
                </a:cubicBezTo>
                <a:cubicBezTo>
                  <a:pt x="719574" y="19366"/>
                  <a:pt x="718377" y="23908"/>
                  <a:pt x="718084" y="29939"/>
                </a:cubicBezTo>
                <a:cubicBezTo>
                  <a:pt x="717864" y="34506"/>
                  <a:pt x="719232" y="36044"/>
                  <a:pt x="721723" y="39707"/>
                </a:cubicBezTo>
                <a:cubicBezTo>
                  <a:pt x="724213" y="43370"/>
                  <a:pt x="723432" y="44957"/>
                  <a:pt x="723041" y="49108"/>
                </a:cubicBezTo>
                <a:cubicBezTo>
                  <a:pt x="722553" y="54480"/>
                  <a:pt x="725166" y="54334"/>
                  <a:pt x="728218" y="58021"/>
                </a:cubicBezTo>
                <a:cubicBezTo>
                  <a:pt x="730318" y="60463"/>
                  <a:pt x="731344" y="64321"/>
                  <a:pt x="727729" y="66030"/>
                </a:cubicBezTo>
                <a:cubicBezTo>
                  <a:pt x="721771" y="68838"/>
                  <a:pt x="714910" y="61806"/>
                  <a:pt x="708781" y="62148"/>
                </a:cubicBezTo>
                <a:cubicBezTo>
                  <a:pt x="701577" y="62587"/>
                  <a:pt x="695961" y="65444"/>
                  <a:pt x="696205" y="73405"/>
                </a:cubicBezTo>
                <a:cubicBezTo>
                  <a:pt x="696425" y="79802"/>
                  <a:pt x="700674" y="85199"/>
                  <a:pt x="701089" y="91645"/>
                </a:cubicBezTo>
                <a:cubicBezTo>
                  <a:pt x="701504" y="98092"/>
                  <a:pt x="698647" y="105002"/>
                  <a:pt x="691321" y="103415"/>
                </a:cubicBezTo>
                <a:cubicBezTo>
                  <a:pt x="682921" y="101559"/>
                  <a:pt x="681847" y="91621"/>
                  <a:pt x="674228" y="88910"/>
                </a:cubicBezTo>
                <a:cubicBezTo>
                  <a:pt x="666610" y="86200"/>
                  <a:pt x="659870" y="92573"/>
                  <a:pt x="662800" y="100119"/>
                </a:cubicBezTo>
                <a:cubicBezTo>
                  <a:pt x="664339" y="104099"/>
                  <a:pt x="666488" y="105857"/>
                  <a:pt x="664852" y="110277"/>
                </a:cubicBezTo>
                <a:cubicBezTo>
                  <a:pt x="661482" y="119385"/>
                  <a:pt x="652154" y="122169"/>
                  <a:pt x="648613" y="125245"/>
                </a:cubicBezTo>
                <a:cubicBezTo>
                  <a:pt x="645322" y="128283"/>
                  <a:pt x="642245" y="131548"/>
                  <a:pt x="639407" y="135013"/>
                </a:cubicBezTo>
                <a:cubicBezTo>
                  <a:pt x="634109" y="141166"/>
                  <a:pt x="635256" y="143999"/>
                  <a:pt x="636965" y="146709"/>
                </a:cubicBezTo>
                <a:cubicBezTo>
                  <a:pt x="638553" y="148509"/>
                  <a:pt x="639422" y="150829"/>
                  <a:pt x="639407" y="153229"/>
                </a:cubicBezTo>
                <a:cubicBezTo>
                  <a:pt x="638748" y="160140"/>
                  <a:pt x="634524" y="164608"/>
                  <a:pt x="637576" y="171861"/>
                </a:cubicBezTo>
                <a:cubicBezTo>
                  <a:pt x="647197" y="195009"/>
                  <a:pt x="677745" y="198721"/>
                  <a:pt x="671518" y="224922"/>
                </a:cubicBezTo>
                <a:cubicBezTo>
                  <a:pt x="669980" y="231466"/>
                  <a:pt x="659308" y="237596"/>
                  <a:pt x="661042" y="244872"/>
                </a:cubicBezTo>
                <a:cubicBezTo>
                  <a:pt x="661921" y="248706"/>
                  <a:pt x="665926" y="251075"/>
                  <a:pt x="668710" y="253394"/>
                </a:cubicBezTo>
                <a:cubicBezTo>
                  <a:pt x="669748" y="254347"/>
                  <a:pt x="670658" y="255431"/>
                  <a:pt x="671420" y="256618"/>
                </a:cubicBezTo>
                <a:cubicBezTo>
                  <a:pt x="677427" y="265091"/>
                  <a:pt x="680870" y="277154"/>
                  <a:pt x="690955" y="281964"/>
                </a:cubicBezTo>
                <a:cubicBezTo>
                  <a:pt x="698549" y="285603"/>
                  <a:pt x="697475" y="289534"/>
                  <a:pt x="700723" y="296200"/>
                </a:cubicBezTo>
                <a:cubicBezTo>
                  <a:pt x="702481" y="299863"/>
                  <a:pt x="706021" y="298764"/>
                  <a:pt x="708341" y="301988"/>
                </a:cubicBezTo>
                <a:cubicBezTo>
                  <a:pt x="710050" y="304429"/>
                  <a:pt x="709586" y="307604"/>
                  <a:pt x="710246" y="310192"/>
                </a:cubicBezTo>
                <a:cubicBezTo>
                  <a:pt x="712932" y="320863"/>
                  <a:pt x="722065" y="310192"/>
                  <a:pt x="725434" y="317689"/>
                </a:cubicBezTo>
                <a:cubicBezTo>
                  <a:pt x="730318" y="314685"/>
                  <a:pt x="724213" y="328872"/>
                  <a:pt x="723847" y="331021"/>
                </a:cubicBezTo>
                <a:cubicBezTo>
                  <a:pt x="723173" y="336340"/>
                  <a:pt x="721569" y="341497"/>
                  <a:pt x="719110" y="346259"/>
                </a:cubicBezTo>
                <a:cubicBezTo>
                  <a:pt x="701821" y="374999"/>
                  <a:pt x="705411" y="376098"/>
                  <a:pt x="709709" y="397904"/>
                </a:cubicBezTo>
                <a:cubicBezTo>
                  <a:pt x="714348" y="421395"/>
                  <a:pt x="711760" y="422323"/>
                  <a:pt x="727021" y="438879"/>
                </a:cubicBezTo>
                <a:cubicBezTo>
                  <a:pt x="728599" y="440493"/>
                  <a:pt x="730084" y="442197"/>
                  <a:pt x="731466" y="443982"/>
                </a:cubicBezTo>
                <a:cubicBezTo>
                  <a:pt x="732027" y="444763"/>
                  <a:pt x="732613" y="445520"/>
                  <a:pt x="733273" y="446277"/>
                </a:cubicBezTo>
                <a:cubicBezTo>
                  <a:pt x="736740" y="450477"/>
                  <a:pt x="741062" y="454824"/>
                  <a:pt x="741892" y="460269"/>
                </a:cubicBezTo>
                <a:cubicBezTo>
                  <a:pt x="743138" y="468669"/>
                  <a:pt x="736423" y="470525"/>
                  <a:pt x="734738" y="476068"/>
                </a:cubicBezTo>
                <a:cubicBezTo>
                  <a:pt x="730538" y="488180"/>
                  <a:pt x="738474" y="495261"/>
                  <a:pt x="740232" y="506665"/>
                </a:cubicBezTo>
                <a:close/>
              </a:path>
            </a:pathLst>
          </a:custGeom>
          <a:solidFill>
            <a:schemeClr val="tx2">
              <a:alpha val="30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31" name="Freeform: Shape 523">
            <a:extLst>
              <a:ext uri="{FF2B5EF4-FFF2-40B4-BE49-F238E27FC236}">
                <a16:creationId xmlns:a16="http://schemas.microsoft.com/office/drawing/2014/main" id="{4D46DF98-5369-419C-92A5-D543FCD5677B}"/>
              </a:ext>
            </a:extLst>
          </xdr:cNvPr>
          <xdr:cNvSpPr/>
        </xdr:nvSpPr>
        <xdr:spPr>
          <a:xfrm>
            <a:off x="4015209" y="8669014"/>
            <a:ext cx="825350" cy="698373"/>
          </a:xfrm>
          <a:custGeom>
            <a:avLst/>
            <a:gdLst>
              <a:gd name="connsiteX0" fmla="*/ 819730 w 825350"/>
              <a:gd name="connsiteY0" fmla="*/ 172013 h 698373"/>
              <a:gd name="connsiteX1" fmla="*/ 800195 w 825350"/>
              <a:gd name="connsiteY1" fmla="*/ 185687 h 698373"/>
              <a:gd name="connsiteX2" fmla="*/ 787986 w 825350"/>
              <a:gd name="connsiteY2" fmla="*/ 189448 h 698373"/>
              <a:gd name="connsiteX3" fmla="*/ 776216 w 825350"/>
              <a:gd name="connsiteY3" fmla="*/ 190205 h 698373"/>
              <a:gd name="connsiteX4" fmla="*/ 768451 w 825350"/>
              <a:gd name="connsiteY4" fmla="*/ 201193 h 698373"/>
              <a:gd name="connsiteX5" fmla="*/ 767010 w 825350"/>
              <a:gd name="connsiteY5" fmla="*/ 213744 h 698373"/>
              <a:gd name="connsiteX6" fmla="*/ 782516 w 825350"/>
              <a:gd name="connsiteY6" fmla="*/ 235404 h 698373"/>
              <a:gd name="connsiteX7" fmla="*/ 781710 w 825350"/>
              <a:gd name="connsiteY7" fmla="*/ 259309 h 698373"/>
              <a:gd name="connsiteX8" fmla="*/ 793040 w 825350"/>
              <a:gd name="connsiteY8" fmla="*/ 283411 h 698373"/>
              <a:gd name="connsiteX9" fmla="*/ 784323 w 825350"/>
              <a:gd name="connsiteY9" fmla="*/ 308171 h 698373"/>
              <a:gd name="connsiteX10" fmla="*/ 782101 w 825350"/>
              <a:gd name="connsiteY10" fmla="*/ 343358 h 698373"/>
              <a:gd name="connsiteX11" fmla="*/ 782101 w 825350"/>
              <a:gd name="connsiteY11" fmla="*/ 356642 h 698373"/>
              <a:gd name="connsiteX12" fmla="*/ 791722 w 825350"/>
              <a:gd name="connsiteY12" fmla="*/ 382062 h 698373"/>
              <a:gd name="connsiteX13" fmla="*/ 778511 w 825350"/>
              <a:gd name="connsiteY13" fmla="*/ 404332 h 698373"/>
              <a:gd name="connsiteX14" fmla="*/ 768573 w 825350"/>
              <a:gd name="connsiteY14" fmla="*/ 413953 h 698373"/>
              <a:gd name="connsiteX15" fmla="*/ 755289 w 825350"/>
              <a:gd name="connsiteY15" fmla="*/ 435051 h 698373"/>
              <a:gd name="connsiteX16" fmla="*/ 767108 w 825350"/>
              <a:gd name="connsiteY16" fmla="*/ 442620 h 698373"/>
              <a:gd name="connsiteX17" fmla="*/ 757609 w 825350"/>
              <a:gd name="connsiteY17" fmla="*/ 458883 h 698373"/>
              <a:gd name="connsiteX18" fmla="*/ 753507 w 825350"/>
              <a:gd name="connsiteY18" fmla="*/ 480103 h 698373"/>
              <a:gd name="connsiteX19" fmla="*/ 737561 w 825350"/>
              <a:gd name="connsiteY19" fmla="*/ 490725 h 698373"/>
              <a:gd name="connsiteX20" fmla="*/ 737561 w 825350"/>
              <a:gd name="connsiteY20" fmla="*/ 490725 h 698373"/>
              <a:gd name="connsiteX21" fmla="*/ 730236 w 825350"/>
              <a:gd name="connsiteY21" fmla="*/ 505962 h 698373"/>
              <a:gd name="connsiteX22" fmla="*/ 719125 w 825350"/>
              <a:gd name="connsiteY22" fmla="*/ 517317 h 698373"/>
              <a:gd name="connsiteX23" fmla="*/ 729479 w 825350"/>
              <a:gd name="connsiteY23" fmla="*/ 540222 h 698373"/>
              <a:gd name="connsiteX24" fmla="*/ 743153 w 825350"/>
              <a:gd name="connsiteY24" fmla="*/ 540100 h 698373"/>
              <a:gd name="connsiteX25" fmla="*/ 757804 w 825350"/>
              <a:gd name="connsiteY25" fmla="*/ 534019 h 698373"/>
              <a:gd name="connsiteX26" fmla="*/ 766302 w 825350"/>
              <a:gd name="connsiteY26" fmla="*/ 547083 h 698373"/>
              <a:gd name="connsiteX27" fmla="*/ 756999 w 825350"/>
              <a:gd name="connsiteY27" fmla="*/ 559659 h 698373"/>
              <a:gd name="connsiteX28" fmla="*/ 757414 w 825350"/>
              <a:gd name="connsiteY28" fmla="*/ 584761 h 698373"/>
              <a:gd name="connsiteX29" fmla="*/ 749307 w 825350"/>
              <a:gd name="connsiteY29" fmla="*/ 607226 h 698373"/>
              <a:gd name="connsiteX30" fmla="*/ 748086 w 825350"/>
              <a:gd name="connsiteY30" fmla="*/ 609107 h 698373"/>
              <a:gd name="connsiteX31" fmla="*/ 747768 w 825350"/>
              <a:gd name="connsiteY31" fmla="*/ 609693 h 698373"/>
              <a:gd name="connsiteX32" fmla="*/ 747768 w 825350"/>
              <a:gd name="connsiteY32" fmla="*/ 609693 h 698373"/>
              <a:gd name="connsiteX33" fmla="*/ 740882 w 825350"/>
              <a:gd name="connsiteY33" fmla="*/ 622439 h 698373"/>
              <a:gd name="connsiteX34" fmla="*/ 719296 w 825350"/>
              <a:gd name="connsiteY34" fmla="*/ 615114 h 698373"/>
              <a:gd name="connsiteX35" fmla="*/ 689579 w 825350"/>
              <a:gd name="connsiteY35" fmla="*/ 608325 h 698373"/>
              <a:gd name="connsiteX36" fmla="*/ 686771 w 825350"/>
              <a:gd name="connsiteY36" fmla="*/ 624173 h 698373"/>
              <a:gd name="connsiteX37" fmla="*/ 674561 w 825350"/>
              <a:gd name="connsiteY37" fmla="*/ 634526 h 698373"/>
              <a:gd name="connsiteX38" fmla="*/ 664012 w 825350"/>
              <a:gd name="connsiteY38" fmla="*/ 652083 h 698373"/>
              <a:gd name="connsiteX39" fmla="*/ 654245 w 825350"/>
              <a:gd name="connsiteY39" fmla="*/ 669176 h 698373"/>
              <a:gd name="connsiteX40" fmla="*/ 644600 w 825350"/>
              <a:gd name="connsiteY40" fmla="*/ 673328 h 698373"/>
              <a:gd name="connsiteX41" fmla="*/ 634148 w 825350"/>
              <a:gd name="connsiteY41" fmla="*/ 672400 h 698373"/>
              <a:gd name="connsiteX42" fmla="*/ 618081 w 825350"/>
              <a:gd name="connsiteY42" fmla="*/ 682949 h 698373"/>
              <a:gd name="connsiteX43" fmla="*/ 586117 w 825350"/>
              <a:gd name="connsiteY43" fmla="*/ 693205 h 698373"/>
              <a:gd name="connsiteX44" fmla="*/ 535106 w 825350"/>
              <a:gd name="connsiteY44" fmla="*/ 696184 h 698373"/>
              <a:gd name="connsiteX45" fmla="*/ 521017 w 825350"/>
              <a:gd name="connsiteY45" fmla="*/ 683974 h 698373"/>
              <a:gd name="connsiteX46" fmla="*/ 494156 w 825350"/>
              <a:gd name="connsiteY46" fmla="*/ 676795 h 698373"/>
              <a:gd name="connsiteX47" fmla="*/ 468273 w 825350"/>
              <a:gd name="connsiteY47" fmla="*/ 687857 h 698373"/>
              <a:gd name="connsiteX48" fmla="*/ 443659 w 825350"/>
              <a:gd name="connsiteY48" fmla="*/ 674671 h 698373"/>
              <a:gd name="connsiteX49" fmla="*/ 429691 w 825350"/>
              <a:gd name="connsiteY49" fmla="*/ 673645 h 698373"/>
              <a:gd name="connsiteX50" fmla="*/ 416163 w 825350"/>
              <a:gd name="connsiteY50" fmla="*/ 668102 h 698373"/>
              <a:gd name="connsiteX51" fmla="*/ 378778 w 825350"/>
              <a:gd name="connsiteY51" fmla="*/ 681703 h 698373"/>
              <a:gd name="connsiteX52" fmla="*/ 370476 w 825350"/>
              <a:gd name="connsiteY52" fmla="*/ 669738 h 698373"/>
              <a:gd name="connsiteX53" fmla="*/ 349427 w 825350"/>
              <a:gd name="connsiteY53" fmla="*/ 661021 h 698373"/>
              <a:gd name="connsiteX54" fmla="*/ 322566 w 825350"/>
              <a:gd name="connsiteY54" fmla="*/ 646370 h 698373"/>
              <a:gd name="connsiteX55" fmla="*/ 307183 w 825350"/>
              <a:gd name="connsiteY55" fmla="*/ 641706 h 698373"/>
              <a:gd name="connsiteX56" fmla="*/ 292654 w 825350"/>
              <a:gd name="connsiteY56" fmla="*/ 620168 h 698373"/>
              <a:gd name="connsiteX57" fmla="*/ 292654 w 825350"/>
              <a:gd name="connsiteY57" fmla="*/ 620168 h 698373"/>
              <a:gd name="connsiteX58" fmla="*/ 291701 w 825350"/>
              <a:gd name="connsiteY58" fmla="*/ 617946 h 698373"/>
              <a:gd name="connsiteX59" fmla="*/ 290773 w 825350"/>
              <a:gd name="connsiteY59" fmla="*/ 615749 h 698373"/>
              <a:gd name="connsiteX60" fmla="*/ 287941 w 825350"/>
              <a:gd name="connsiteY60" fmla="*/ 609375 h 698373"/>
              <a:gd name="connsiteX61" fmla="*/ 263034 w 825350"/>
              <a:gd name="connsiteY61" fmla="*/ 589694 h 698373"/>
              <a:gd name="connsiteX62" fmla="*/ 247186 w 825350"/>
              <a:gd name="connsiteY62" fmla="*/ 584297 h 698373"/>
              <a:gd name="connsiteX63" fmla="*/ 216663 w 825350"/>
              <a:gd name="connsiteY63" fmla="*/ 586226 h 698373"/>
              <a:gd name="connsiteX64" fmla="*/ 216101 w 825350"/>
              <a:gd name="connsiteY64" fmla="*/ 592697 h 698373"/>
              <a:gd name="connsiteX65" fmla="*/ 191683 w 825350"/>
              <a:gd name="connsiteY65" fmla="*/ 587350 h 698373"/>
              <a:gd name="connsiteX66" fmla="*/ 188923 w 825350"/>
              <a:gd name="connsiteY66" fmla="*/ 564128 h 698373"/>
              <a:gd name="connsiteX67" fmla="*/ 157301 w 825350"/>
              <a:gd name="connsiteY67" fmla="*/ 560098 h 698373"/>
              <a:gd name="connsiteX68" fmla="*/ 144603 w 825350"/>
              <a:gd name="connsiteY68" fmla="*/ 546986 h 698373"/>
              <a:gd name="connsiteX69" fmla="*/ 143627 w 825350"/>
              <a:gd name="connsiteY69" fmla="*/ 522030 h 698373"/>
              <a:gd name="connsiteX70" fmla="*/ 128976 w 825350"/>
              <a:gd name="connsiteY70" fmla="*/ 497953 h 698373"/>
              <a:gd name="connsiteX71" fmla="*/ 114862 w 825350"/>
              <a:gd name="connsiteY71" fmla="*/ 485915 h 698373"/>
              <a:gd name="connsiteX72" fmla="*/ 114227 w 825350"/>
              <a:gd name="connsiteY72" fmla="*/ 471727 h 698373"/>
              <a:gd name="connsiteX73" fmla="*/ 72910 w 825350"/>
              <a:gd name="connsiteY73" fmla="*/ 445404 h 698373"/>
              <a:gd name="connsiteX74" fmla="*/ 50103 w 825350"/>
              <a:gd name="connsiteY74" fmla="*/ 427115 h 698373"/>
              <a:gd name="connsiteX75" fmla="*/ 23487 w 825350"/>
              <a:gd name="connsiteY75" fmla="*/ 412781 h 698373"/>
              <a:gd name="connsiteX76" fmla="*/ 11766 w 825350"/>
              <a:gd name="connsiteY76" fmla="*/ 394662 h 698373"/>
              <a:gd name="connsiteX77" fmla="*/ 1559 w 825350"/>
              <a:gd name="connsiteY77" fmla="*/ 385529 h 698373"/>
              <a:gd name="connsiteX78" fmla="*/ 509 w 825350"/>
              <a:gd name="connsiteY78" fmla="*/ 370610 h 698373"/>
              <a:gd name="connsiteX79" fmla="*/ 680 w 825350"/>
              <a:gd name="connsiteY79" fmla="*/ 368754 h 698373"/>
              <a:gd name="connsiteX80" fmla="*/ 9886 w 825350"/>
              <a:gd name="connsiteY80" fmla="*/ 370243 h 698373"/>
              <a:gd name="connsiteX81" fmla="*/ 16625 w 825350"/>
              <a:gd name="connsiteY81" fmla="*/ 384089 h 698373"/>
              <a:gd name="connsiteX82" fmla="*/ 29616 w 825350"/>
              <a:gd name="connsiteY82" fmla="*/ 376324 h 698373"/>
              <a:gd name="connsiteX83" fmla="*/ 50347 w 825350"/>
              <a:gd name="connsiteY83" fmla="*/ 376324 h 698373"/>
              <a:gd name="connsiteX84" fmla="*/ 54670 w 825350"/>
              <a:gd name="connsiteY84" fmla="*/ 371440 h 698373"/>
              <a:gd name="connsiteX85" fmla="*/ 57893 w 825350"/>
              <a:gd name="connsiteY85" fmla="*/ 361843 h 698373"/>
              <a:gd name="connsiteX86" fmla="*/ 57258 w 825350"/>
              <a:gd name="connsiteY86" fmla="*/ 338963 h 698373"/>
              <a:gd name="connsiteX87" fmla="*/ 59089 w 825350"/>
              <a:gd name="connsiteY87" fmla="*/ 314911 h 698373"/>
              <a:gd name="connsiteX88" fmla="*/ 66415 w 825350"/>
              <a:gd name="connsiteY88" fmla="*/ 318915 h 698373"/>
              <a:gd name="connsiteX89" fmla="*/ 75084 w 825350"/>
              <a:gd name="connsiteY89" fmla="*/ 314300 h 698373"/>
              <a:gd name="connsiteX90" fmla="*/ 83093 w 825350"/>
              <a:gd name="connsiteY90" fmla="*/ 314300 h 698373"/>
              <a:gd name="connsiteX91" fmla="*/ 90418 w 825350"/>
              <a:gd name="connsiteY91" fmla="*/ 319990 h 698373"/>
              <a:gd name="connsiteX92" fmla="*/ 103141 w 825350"/>
              <a:gd name="connsiteY92" fmla="*/ 308171 h 698373"/>
              <a:gd name="connsiteX93" fmla="*/ 115643 w 825350"/>
              <a:gd name="connsiteY93" fmla="*/ 304118 h 698373"/>
              <a:gd name="connsiteX94" fmla="*/ 118549 w 825350"/>
              <a:gd name="connsiteY94" fmla="*/ 276720 h 698373"/>
              <a:gd name="connsiteX95" fmla="*/ 131076 w 825350"/>
              <a:gd name="connsiteY95" fmla="*/ 227516 h 698373"/>
              <a:gd name="connsiteX96" fmla="*/ 130026 w 825350"/>
              <a:gd name="connsiteY96" fmla="*/ 186762 h 698373"/>
              <a:gd name="connsiteX97" fmla="*/ 130026 w 825350"/>
              <a:gd name="connsiteY97" fmla="*/ 178288 h 698373"/>
              <a:gd name="connsiteX98" fmla="*/ 146239 w 825350"/>
              <a:gd name="connsiteY98" fmla="*/ 160878 h 698373"/>
              <a:gd name="connsiteX99" fmla="*/ 149438 w 825350"/>
              <a:gd name="connsiteY99" fmla="*/ 143614 h 698373"/>
              <a:gd name="connsiteX100" fmla="*/ 188337 w 825350"/>
              <a:gd name="connsiteY100" fmla="*/ 137558 h 698373"/>
              <a:gd name="connsiteX101" fmla="*/ 201181 w 825350"/>
              <a:gd name="connsiteY101" fmla="*/ 119952 h 698373"/>
              <a:gd name="connsiteX102" fmla="*/ 234318 w 825350"/>
              <a:gd name="connsiteY102" fmla="*/ 116021 h 698373"/>
              <a:gd name="connsiteX103" fmla="*/ 250019 w 825350"/>
              <a:gd name="connsiteY103" fmla="*/ 103421 h 698373"/>
              <a:gd name="connsiteX104" fmla="*/ 267722 w 825350"/>
              <a:gd name="connsiteY104" fmla="*/ 98537 h 698373"/>
              <a:gd name="connsiteX105" fmla="*/ 307720 w 825350"/>
              <a:gd name="connsiteY105" fmla="*/ 79857 h 698373"/>
              <a:gd name="connsiteX106" fmla="*/ 333970 w 825350"/>
              <a:gd name="connsiteY106" fmla="*/ 67648 h 698373"/>
              <a:gd name="connsiteX107" fmla="*/ 349940 w 825350"/>
              <a:gd name="connsiteY107" fmla="*/ 63399 h 698373"/>
              <a:gd name="connsiteX108" fmla="*/ 359488 w 825350"/>
              <a:gd name="connsiteY108" fmla="*/ 55389 h 698373"/>
              <a:gd name="connsiteX109" fmla="*/ 374139 w 825350"/>
              <a:gd name="connsiteY109" fmla="*/ 53387 h 698373"/>
              <a:gd name="connsiteX110" fmla="*/ 390060 w 825350"/>
              <a:gd name="connsiteY110" fmla="*/ 45475 h 698373"/>
              <a:gd name="connsiteX111" fmla="*/ 394577 w 825350"/>
              <a:gd name="connsiteY111" fmla="*/ 39591 h 698373"/>
              <a:gd name="connsiteX112" fmla="*/ 393967 w 825350"/>
              <a:gd name="connsiteY112" fmla="*/ 27576 h 698373"/>
              <a:gd name="connsiteX113" fmla="*/ 412500 w 825350"/>
              <a:gd name="connsiteY113" fmla="*/ 20861 h 698373"/>
              <a:gd name="connsiteX114" fmla="*/ 417824 w 825350"/>
              <a:gd name="connsiteY114" fmla="*/ 15978 h 698373"/>
              <a:gd name="connsiteX115" fmla="*/ 425149 w 825350"/>
              <a:gd name="connsiteY115" fmla="*/ 12266 h 698373"/>
              <a:gd name="connsiteX116" fmla="*/ 432670 w 825350"/>
              <a:gd name="connsiteY116" fmla="*/ 8896 h 698373"/>
              <a:gd name="connsiteX117" fmla="*/ 441339 w 825350"/>
              <a:gd name="connsiteY117" fmla="*/ 7773 h 698373"/>
              <a:gd name="connsiteX118" fmla="*/ 450105 w 825350"/>
              <a:gd name="connsiteY118" fmla="*/ 3378 h 698373"/>
              <a:gd name="connsiteX119" fmla="*/ 484804 w 825350"/>
              <a:gd name="connsiteY119" fmla="*/ 7675 h 698373"/>
              <a:gd name="connsiteX120" fmla="*/ 499235 w 825350"/>
              <a:gd name="connsiteY120" fmla="*/ 12022 h 698373"/>
              <a:gd name="connsiteX121" fmla="*/ 500066 w 825350"/>
              <a:gd name="connsiteY121" fmla="*/ 12486 h 698373"/>
              <a:gd name="connsiteX122" fmla="*/ 507684 w 825350"/>
              <a:gd name="connsiteY122" fmla="*/ 25599 h 698373"/>
              <a:gd name="connsiteX123" fmla="*/ 512568 w 825350"/>
              <a:gd name="connsiteY123" fmla="*/ 48210 h 698373"/>
              <a:gd name="connsiteX124" fmla="*/ 509687 w 825350"/>
              <a:gd name="connsiteY124" fmla="*/ 55707 h 698373"/>
              <a:gd name="connsiteX125" fmla="*/ 509980 w 825350"/>
              <a:gd name="connsiteY125" fmla="*/ 71652 h 698373"/>
              <a:gd name="connsiteX126" fmla="*/ 510126 w 825350"/>
              <a:gd name="connsiteY126" fmla="*/ 96071 h 698373"/>
              <a:gd name="connsiteX127" fmla="*/ 514180 w 825350"/>
              <a:gd name="connsiteY127" fmla="*/ 106522 h 698373"/>
              <a:gd name="connsiteX128" fmla="*/ 529881 w 825350"/>
              <a:gd name="connsiteY128" fmla="*/ 102786 h 698373"/>
              <a:gd name="connsiteX129" fmla="*/ 554934 w 825350"/>
              <a:gd name="connsiteY129" fmla="*/ 90332 h 698373"/>
              <a:gd name="connsiteX130" fmla="*/ 559305 w 825350"/>
              <a:gd name="connsiteY130" fmla="*/ 101419 h 698373"/>
              <a:gd name="connsiteX131" fmla="*/ 574933 w 825350"/>
              <a:gd name="connsiteY131" fmla="*/ 106302 h 698373"/>
              <a:gd name="connsiteX132" fmla="*/ 586239 w 825350"/>
              <a:gd name="connsiteY132" fmla="*/ 102859 h 698373"/>
              <a:gd name="connsiteX133" fmla="*/ 597325 w 825350"/>
              <a:gd name="connsiteY133" fmla="*/ 115703 h 698373"/>
              <a:gd name="connsiteX134" fmla="*/ 604406 w 825350"/>
              <a:gd name="connsiteY134" fmla="*/ 128670 h 698373"/>
              <a:gd name="connsiteX135" fmla="*/ 626188 w 825350"/>
              <a:gd name="connsiteY135" fmla="*/ 130330 h 698373"/>
              <a:gd name="connsiteX136" fmla="*/ 631804 w 825350"/>
              <a:gd name="connsiteY136" fmla="*/ 126545 h 698373"/>
              <a:gd name="connsiteX137" fmla="*/ 633220 w 825350"/>
              <a:gd name="connsiteY137" fmla="*/ 118145 h 698373"/>
              <a:gd name="connsiteX138" fmla="*/ 647090 w 825350"/>
              <a:gd name="connsiteY138" fmla="*/ 110014 h 698373"/>
              <a:gd name="connsiteX139" fmla="*/ 657688 w 825350"/>
              <a:gd name="connsiteY139" fmla="*/ 117120 h 698373"/>
              <a:gd name="connsiteX140" fmla="*/ 672998 w 825350"/>
              <a:gd name="connsiteY140" fmla="*/ 130696 h 698373"/>
              <a:gd name="connsiteX141" fmla="*/ 677687 w 825350"/>
              <a:gd name="connsiteY141" fmla="*/ 147033 h 698373"/>
              <a:gd name="connsiteX142" fmla="*/ 678615 w 825350"/>
              <a:gd name="connsiteY142" fmla="*/ 154187 h 698373"/>
              <a:gd name="connsiteX143" fmla="*/ 683498 w 825350"/>
              <a:gd name="connsiteY143" fmla="*/ 161855 h 698373"/>
              <a:gd name="connsiteX144" fmla="*/ 698150 w 825350"/>
              <a:gd name="connsiteY144" fmla="*/ 157508 h 698373"/>
              <a:gd name="connsiteX145" fmla="*/ 703473 w 825350"/>
              <a:gd name="connsiteY145" fmla="*/ 154651 h 698373"/>
              <a:gd name="connsiteX146" fmla="*/ 706794 w 825350"/>
              <a:gd name="connsiteY146" fmla="*/ 149523 h 698373"/>
              <a:gd name="connsiteX147" fmla="*/ 718832 w 825350"/>
              <a:gd name="connsiteY147" fmla="*/ 138047 h 698373"/>
              <a:gd name="connsiteX148" fmla="*/ 716928 w 825350"/>
              <a:gd name="connsiteY148" fmla="*/ 123859 h 698373"/>
              <a:gd name="connsiteX149" fmla="*/ 727892 w 825350"/>
              <a:gd name="connsiteY149" fmla="*/ 116338 h 698373"/>
              <a:gd name="connsiteX150" fmla="*/ 742299 w 825350"/>
              <a:gd name="connsiteY150" fmla="*/ 112969 h 698373"/>
              <a:gd name="connsiteX151" fmla="*/ 745278 w 825350"/>
              <a:gd name="connsiteY151" fmla="*/ 106888 h 698373"/>
              <a:gd name="connsiteX152" fmla="*/ 758708 w 825350"/>
              <a:gd name="connsiteY152" fmla="*/ 97634 h 698373"/>
              <a:gd name="connsiteX153" fmla="*/ 775264 w 825350"/>
              <a:gd name="connsiteY153" fmla="*/ 78099 h 698373"/>
              <a:gd name="connsiteX154" fmla="*/ 786130 w 825350"/>
              <a:gd name="connsiteY154" fmla="*/ 66964 h 698373"/>
              <a:gd name="connsiteX155" fmla="*/ 792503 w 825350"/>
              <a:gd name="connsiteY155" fmla="*/ 67110 h 698373"/>
              <a:gd name="connsiteX156" fmla="*/ 792503 w 825350"/>
              <a:gd name="connsiteY156" fmla="*/ 77293 h 698373"/>
              <a:gd name="connsiteX157" fmla="*/ 804468 w 825350"/>
              <a:gd name="connsiteY157" fmla="*/ 99270 h 698373"/>
              <a:gd name="connsiteX158" fmla="*/ 822465 w 825350"/>
              <a:gd name="connsiteY158" fmla="*/ 142979 h 698373"/>
              <a:gd name="connsiteX159" fmla="*/ 819730 w 825350"/>
              <a:gd name="connsiteY159" fmla="*/ 172013 h 6983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Lst>
            <a:rect l="l" t="t" r="r" b="b"/>
            <a:pathLst>
              <a:path w="825350" h="698373">
                <a:moveTo>
                  <a:pt x="819730" y="172013"/>
                </a:moveTo>
                <a:cubicBezTo>
                  <a:pt x="817142" y="182244"/>
                  <a:pt x="810646" y="182513"/>
                  <a:pt x="800195" y="185687"/>
                </a:cubicBezTo>
                <a:cubicBezTo>
                  <a:pt x="795849" y="187030"/>
                  <a:pt x="792503" y="189179"/>
                  <a:pt x="787986" y="189448"/>
                </a:cubicBezTo>
                <a:cubicBezTo>
                  <a:pt x="783957" y="189667"/>
                  <a:pt x="779977" y="188178"/>
                  <a:pt x="776216" y="190205"/>
                </a:cubicBezTo>
                <a:cubicBezTo>
                  <a:pt x="772456" y="192232"/>
                  <a:pt x="770795" y="197335"/>
                  <a:pt x="768451" y="201193"/>
                </a:cubicBezTo>
                <a:cubicBezTo>
                  <a:pt x="765570" y="205881"/>
                  <a:pt x="764104" y="208519"/>
                  <a:pt x="767010" y="213744"/>
                </a:cubicBezTo>
                <a:cubicBezTo>
                  <a:pt x="771454" y="221632"/>
                  <a:pt x="779390" y="220118"/>
                  <a:pt x="782516" y="235404"/>
                </a:cubicBezTo>
                <a:cubicBezTo>
                  <a:pt x="784201" y="243584"/>
                  <a:pt x="780538" y="251422"/>
                  <a:pt x="781710" y="259309"/>
                </a:cubicBezTo>
                <a:cubicBezTo>
                  <a:pt x="783053" y="268515"/>
                  <a:pt x="792430" y="273570"/>
                  <a:pt x="793040" y="283411"/>
                </a:cubicBezTo>
                <a:cubicBezTo>
                  <a:pt x="793651" y="293251"/>
                  <a:pt x="792186" y="301774"/>
                  <a:pt x="784323" y="308171"/>
                </a:cubicBezTo>
                <a:cubicBezTo>
                  <a:pt x="769452" y="320258"/>
                  <a:pt x="780270" y="336985"/>
                  <a:pt x="782101" y="343358"/>
                </a:cubicBezTo>
                <a:cubicBezTo>
                  <a:pt x="783420" y="347974"/>
                  <a:pt x="782321" y="352027"/>
                  <a:pt x="782101" y="356642"/>
                </a:cubicBezTo>
                <a:cubicBezTo>
                  <a:pt x="781368" y="371709"/>
                  <a:pt x="792235" y="370292"/>
                  <a:pt x="791722" y="382062"/>
                </a:cubicBezTo>
                <a:cubicBezTo>
                  <a:pt x="791331" y="391366"/>
                  <a:pt x="791478" y="406334"/>
                  <a:pt x="778511" y="404332"/>
                </a:cubicBezTo>
                <a:cubicBezTo>
                  <a:pt x="769452" y="402916"/>
                  <a:pt x="771186" y="406774"/>
                  <a:pt x="768573" y="413953"/>
                </a:cubicBezTo>
                <a:cubicBezTo>
                  <a:pt x="766131" y="420766"/>
                  <a:pt x="753360" y="426528"/>
                  <a:pt x="755289" y="435051"/>
                </a:cubicBezTo>
                <a:cubicBezTo>
                  <a:pt x="756535" y="440594"/>
                  <a:pt x="765667" y="438030"/>
                  <a:pt x="767108" y="442620"/>
                </a:cubicBezTo>
                <a:cubicBezTo>
                  <a:pt x="769159" y="449091"/>
                  <a:pt x="760100" y="454146"/>
                  <a:pt x="757609" y="458883"/>
                </a:cubicBezTo>
                <a:cubicBezTo>
                  <a:pt x="754142" y="465476"/>
                  <a:pt x="757902" y="473681"/>
                  <a:pt x="753507" y="480103"/>
                </a:cubicBezTo>
                <a:cubicBezTo>
                  <a:pt x="749673" y="485695"/>
                  <a:pt x="742274" y="486452"/>
                  <a:pt x="737561" y="490725"/>
                </a:cubicBezTo>
                <a:lnTo>
                  <a:pt x="737561" y="490725"/>
                </a:lnTo>
                <a:cubicBezTo>
                  <a:pt x="733557" y="494412"/>
                  <a:pt x="732678" y="501250"/>
                  <a:pt x="730236" y="505962"/>
                </a:cubicBezTo>
                <a:cubicBezTo>
                  <a:pt x="727794" y="510675"/>
                  <a:pt x="722519" y="512922"/>
                  <a:pt x="719125" y="517317"/>
                </a:cubicBezTo>
                <a:cubicBezTo>
                  <a:pt x="712044" y="526523"/>
                  <a:pt x="718979" y="538415"/>
                  <a:pt x="729479" y="540222"/>
                </a:cubicBezTo>
                <a:cubicBezTo>
                  <a:pt x="733850" y="540979"/>
                  <a:pt x="739026" y="542004"/>
                  <a:pt x="743153" y="540100"/>
                </a:cubicBezTo>
                <a:cubicBezTo>
                  <a:pt x="747793" y="537975"/>
                  <a:pt x="751773" y="531504"/>
                  <a:pt x="757804" y="534019"/>
                </a:cubicBezTo>
                <a:cubicBezTo>
                  <a:pt x="761492" y="535533"/>
                  <a:pt x="766913" y="543372"/>
                  <a:pt x="766302" y="547083"/>
                </a:cubicBezTo>
                <a:cubicBezTo>
                  <a:pt x="765618" y="551161"/>
                  <a:pt x="759221" y="555850"/>
                  <a:pt x="756999" y="559659"/>
                </a:cubicBezTo>
                <a:cubicBezTo>
                  <a:pt x="748183" y="574701"/>
                  <a:pt x="757682" y="577191"/>
                  <a:pt x="757414" y="584761"/>
                </a:cubicBezTo>
                <a:cubicBezTo>
                  <a:pt x="757096" y="593357"/>
                  <a:pt x="747890" y="593283"/>
                  <a:pt x="749307" y="607226"/>
                </a:cubicBezTo>
                <a:cubicBezTo>
                  <a:pt x="748857" y="607825"/>
                  <a:pt x="748450" y="608452"/>
                  <a:pt x="748086" y="609107"/>
                </a:cubicBezTo>
                <a:cubicBezTo>
                  <a:pt x="747966" y="609295"/>
                  <a:pt x="747859" y="609490"/>
                  <a:pt x="747768" y="609693"/>
                </a:cubicBezTo>
                <a:lnTo>
                  <a:pt x="747768" y="609693"/>
                </a:lnTo>
                <a:cubicBezTo>
                  <a:pt x="745326" y="614723"/>
                  <a:pt x="747768" y="620901"/>
                  <a:pt x="740882" y="622439"/>
                </a:cubicBezTo>
                <a:cubicBezTo>
                  <a:pt x="732875" y="624405"/>
                  <a:pt x="724453" y="621546"/>
                  <a:pt x="719296" y="615114"/>
                </a:cubicBezTo>
                <a:cubicBezTo>
                  <a:pt x="711971" y="605859"/>
                  <a:pt x="700469" y="598021"/>
                  <a:pt x="689579" y="608325"/>
                </a:cubicBezTo>
                <a:cubicBezTo>
                  <a:pt x="684695" y="613014"/>
                  <a:pt x="687308" y="618679"/>
                  <a:pt x="686771" y="624173"/>
                </a:cubicBezTo>
                <a:cubicBezTo>
                  <a:pt x="686307" y="628764"/>
                  <a:pt x="678029" y="631499"/>
                  <a:pt x="674561" y="634526"/>
                </a:cubicBezTo>
                <a:cubicBezTo>
                  <a:pt x="669678" y="638800"/>
                  <a:pt x="666405" y="646077"/>
                  <a:pt x="664012" y="652083"/>
                </a:cubicBezTo>
                <a:cubicBezTo>
                  <a:pt x="661155" y="659409"/>
                  <a:pt x="661839" y="665294"/>
                  <a:pt x="654245" y="669176"/>
                </a:cubicBezTo>
                <a:cubicBezTo>
                  <a:pt x="651280" y="671084"/>
                  <a:pt x="648023" y="672485"/>
                  <a:pt x="644600" y="673328"/>
                </a:cubicBezTo>
                <a:cubicBezTo>
                  <a:pt x="641010" y="673841"/>
                  <a:pt x="637640" y="672180"/>
                  <a:pt x="634148" y="672400"/>
                </a:cubicBezTo>
                <a:cubicBezTo>
                  <a:pt x="627531" y="673455"/>
                  <a:pt x="621680" y="677296"/>
                  <a:pt x="618081" y="682949"/>
                </a:cubicBezTo>
                <a:cubicBezTo>
                  <a:pt x="613710" y="690812"/>
                  <a:pt x="611830" y="706732"/>
                  <a:pt x="586117" y="693205"/>
                </a:cubicBezTo>
                <a:cubicBezTo>
                  <a:pt x="570196" y="684804"/>
                  <a:pt x="554202" y="706366"/>
                  <a:pt x="535106" y="696184"/>
                </a:cubicBezTo>
                <a:cubicBezTo>
                  <a:pt x="529478" y="693334"/>
                  <a:pt x="524638" y="689139"/>
                  <a:pt x="521017" y="683974"/>
                </a:cubicBezTo>
                <a:cubicBezTo>
                  <a:pt x="516133" y="676307"/>
                  <a:pt x="502312" y="675940"/>
                  <a:pt x="494156" y="676795"/>
                </a:cubicBezTo>
                <a:cubicBezTo>
                  <a:pt x="480311" y="678236"/>
                  <a:pt x="476428" y="687442"/>
                  <a:pt x="468273" y="687857"/>
                </a:cubicBezTo>
                <a:cubicBezTo>
                  <a:pt x="453621" y="688638"/>
                  <a:pt x="452669" y="678089"/>
                  <a:pt x="443659" y="674671"/>
                </a:cubicBezTo>
                <a:cubicBezTo>
                  <a:pt x="439043" y="672888"/>
                  <a:pt x="434550" y="673572"/>
                  <a:pt x="429691" y="673645"/>
                </a:cubicBezTo>
                <a:cubicBezTo>
                  <a:pt x="424197" y="673645"/>
                  <a:pt x="421462" y="668761"/>
                  <a:pt x="416163" y="668102"/>
                </a:cubicBezTo>
                <a:cubicBezTo>
                  <a:pt x="394308" y="665245"/>
                  <a:pt x="397581" y="687881"/>
                  <a:pt x="378778" y="681703"/>
                </a:cubicBezTo>
                <a:cubicBezTo>
                  <a:pt x="373308" y="679896"/>
                  <a:pt x="371453" y="674720"/>
                  <a:pt x="370476" y="669738"/>
                </a:cubicBezTo>
                <a:cubicBezTo>
                  <a:pt x="366960" y="653060"/>
                  <a:pt x="355043" y="661045"/>
                  <a:pt x="349427" y="661021"/>
                </a:cubicBezTo>
                <a:cubicBezTo>
                  <a:pt x="331894" y="661021"/>
                  <a:pt x="333164" y="649544"/>
                  <a:pt x="322566" y="646370"/>
                </a:cubicBezTo>
                <a:cubicBezTo>
                  <a:pt x="317268" y="644807"/>
                  <a:pt x="311944" y="645222"/>
                  <a:pt x="307183" y="641706"/>
                </a:cubicBezTo>
                <a:cubicBezTo>
                  <a:pt x="300052" y="636382"/>
                  <a:pt x="296146" y="628324"/>
                  <a:pt x="292654" y="620168"/>
                </a:cubicBezTo>
                <a:lnTo>
                  <a:pt x="292654" y="620168"/>
                </a:lnTo>
                <a:lnTo>
                  <a:pt x="291701" y="617946"/>
                </a:lnTo>
                <a:cubicBezTo>
                  <a:pt x="291408" y="617214"/>
                  <a:pt x="291091" y="616481"/>
                  <a:pt x="290773" y="615749"/>
                </a:cubicBezTo>
                <a:cubicBezTo>
                  <a:pt x="289870" y="613575"/>
                  <a:pt x="288942" y="611451"/>
                  <a:pt x="287941" y="609375"/>
                </a:cubicBezTo>
                <a:cubicBezTo>
                  <a:pt x="283961" y="601146"/>
                  <a:pt x="281055" y="604345"/>
                  <a:pt x="263034" y="589694"/>
                </a:cubicBezTo>
                <a:cubicBezTo>
                  <a:pt x="258297" y="585860"/>
                  <a:pt x="252851" y="585811"/>
                  <a:pt x="247186" y="584297"/>
                </a:cubicBezTo>
                <a:cubicBezTo>
                  <a:pt x="236588" y="581465"/>
                  <a:pt x="220765" y="576752"/>
                  <a:pt x="216663" y="586226"/>
                </a:cubicBezTo>
                <a:cubicBezTo>
                  <a:pt x="215588" y="588668"/>
                  <a:pt x="216663" y="590182"/>
                  <a:pt x="216101" y="592697"/>
                </a:cubicBezTo>
                <a:cubicBezTo>
                  <a:pt x="214783" y="599754"/>
                  <a:pt x="195809" y="598216"/>
                  <a:pt x="191683" y="587350"/>
                </a:cubicBezTo>
                <a:cubicBezTo>
                  <a:pt x="188923" y="580024"/>
                  <a:pt x="197909" y="569036"/>
                  <a:pt x="188923" y="564128"/>
                </a:cubicBezTo>
                <a:cubicBezTo>
                  <a:pt x="182330" y="560538"/>
                  <a:pt x="173833" y="566569"/>
                  <a:pt x="157301" y="560098"/>
                </a:cubicBezTo>
                <a:cubicBezTo>
                  <a:pt x="151441" y="557803"/>
                  <a:pt x="143480" y="554848"/>
                  <a:pt x="144603" y="546986"/>
                </a:cubicBezTo>
                <a:cubicBezTo>
                  <a:pt x="145849" y="538268"/>
                  <a:pt x="156031" y="534093"/>
                  <a:pt x="143627" y="522030"/>
                </a:cubicBezTo>
                <a:cubicBezTo>
                  <a:pt x="133737" y="512409"/>
                  <a:pt x="143309" y="504937"/>
                  <a:pt x="128976" y="497953"/>
                </a:cubicBezTo>
                <a:cubicBezTo>
                  <a:pt x="122676" y="494901"/>
                  <a:pt x="117694" y="493069"/>
                  <a:pt x="114862" y="485915"/>
                </a:cubicBezTo>
                <a:cubicBezTo>
                  <a:pt x="112908" y="481031"/>
                  <a:pt x="115106" y="476489"/>
                  <a:pt x="114227" y="471727"/>
                </a:cubicBezTo>
                <a:cubicBezTo>
                  <a:pt x="110564" y="452192"/>
                  <a:pt x="90077" y="452412"/>
                  <a:pt x="72910" y="445404"/>
                </a:cubicBezTo>
                <a:cubicBezTo>
                  <a:pt x="63143" y="441448"/>
                  <a:pt x="57356" y="434220"/>
                  <a:pt x="50103" y="427115"/>
                </a:cubicBezTo>
                <a:cubicBezTo>
                  <a:pt x="38749" y="415955"/>
                  <a:pt x="28322" y="418080"/>
                  <a:pt x="23487" y="412781"/>
                </a:cubicBezTo>
                <a:cubicBezTo>
                  <a:pt x="19263" y="408190"/>
                  <a:pt x="21045" y="401084"/>
                  <a:pt x="11766" y="394662"/>
                </a:cubicBezTo>
                <a:cubicBezTo>
                  <a:pt x="8176" y="392220"/>
                  <a:pt x="3732" y="389485"/>
                  <a:pt x="1559" y="385529"/>
                </a:cubicBezTo>
                <a:cubicBezTo>
                  <a:pt x="-614" y="381574"/>
                  <a:pt x="-53" y="375762"/>
                  <a:pt x="509" y="370610"/>
                </a:cubicBezTo>
                <a:cubicBezTo>
                  <a:pt x="509" y="369999"/>
                  <a:pt x="631" y="369364"/>
                  <a:pt x="680" y="368754"/>
                </a:cubicBezTo>
                <a:cubicBezTo>
                  <a:pt x="3820" y="368568"/>
                  <a:pt x="6963" y="369076"/>
                  <a:pt x="9886" y="370243"/>
                </a:cubicBezTo>
                <a:cubicBezTo>
                  <a:pt x="16503" y="373491"/>
                  <a:pt x="14354" y="382184"/>
                  <a:pt x="16625" y="384089"/>
                </a:cubicBezTo>
                <a:cubicBezTo>
                  <a:pt x="20679" y="387483"/>
                  <a:pt x="24928" y="378277"/>
                  <a:pt x="29616" y="376324"/>
                </a:cubicBezTo>
                <a:cubicBezTo>
                  <a:pt x="36673" y="373345"/>
                  <a:pt x="43290" y="379278"/>
                  <a:pt x="50347" y="376324"/>
                </a:cubicBezTo>
                <a:cubicBezTo>
                  <a:pt x="52433" y="375406"/>
                  <a:pt x="54013" y="373620"/>
                  <a:pt x="54670" y="371440"/>
                </a:cubicBezTo>
                <a:cubicBezTo>
                  <a:pt x="55549" y="368119"/>
                  <a:pt x="54010" y="365384"/>
                  <a:pt x="57893" y="361843"/>
                </a:cubicBezTo>
                <a:cubicBezTo>
                  <a:pt x="62361" y="357766"/>
                  <a:pt x="64144" y="349414"/>
                  <a:pt x="57258" y="338963"/>
                </a:cubicBezTo>
                <a:cubicBezTo>
                  <a:pt x="48125" y="325142"/>
                  <a:pt x="53351" y="313543"/>
                  <a:pt x="59089" y="314911"/>
                </a:cubicBezTo>
                <a:cubicBezTo>
                  <a:pt x="62044" y="315619"/>
                  <a:pt x="62777" y="319062"/>
                  <a:pt x="66415" y="318915"/>
                </a:cubicBezTo>
                <a:cubicBezTo>
                  <a:pt x="70053" y="318769"/>
                  <a:pt x="71860" y="315619"/>
                  <a:pt x="75084" y="314300"/>
                </a:cubicBezTo>
                <a:cubicBezTo>
                  <a:pt x="77667" y="313336"/>
                  <a:pt x="80509" y="313336"/>
                  <a:pt x="83093" y="314300"/>
                </a:cubicBezTo>
                <a:cubicBezTo>
                  <a:pt x="85828" y="315546"/>
                  <a:pt x="87293" y="319917"/>
                  <a:pt x="90418" y="319990"/>
                </a:cubicBezTo>
                <a:cubicBezTo>
                  <a:pt x="98379" y="320136"/>
                  <a:pt x="96450" y="309661"/>
                  <a:pt x="103141" y="308171"/>
                </a:cubicBezTo>
                <a:cubicBezTo>
                  <a:pt x="108391" y="307023"/>
                  <a:pt x="111492" y="310345"/>
                  <a:pt x="115643" y="304118"/>
                </a:cubicBezTo>
                <a:cubicBezTo>
                  <a:pt x="120136" y="297403"/>
                  <a:pt x="112591" y="285755"/>
                  <a:pt x="118549" y="276720"/>
                </a:cubicBezTo>
                <a:cubicBezTo>
                  <a:pt x="125679" y="265927"/>
                  <a:pt x="134616" y="266293"/>
                  <a:pt x="131076" y="227516"/>
                </a:cubicBezTo>
                <a:cubicBezTo>
                  <a:pt x="127901" y="192695"/>
                  <a:pt x="129977" y="221119"/>
                  <a:pt x="130026" y="186762"/>
                </a:cubicBezTo>
                <a:cubicBezTo>
                  <a:pt x="130026" y="184051"/>
                  <a:pt x="129220" y="180926"/>
                  <a:pt x="130026" y="178288"/>
                </a:cubicBezTo>
                <a:cubicBezTo>
                  <a:pt x="133493" y="167788"/>
                  <a:pt x="143407" y="168838"/>
                  <a:pt x="146239" y="160878"/>
                </a:cubicBezTo>
                <a:cubicBezTo>
                  <a:pt x="147876" y="156287"/>
                  <a:pt x="144384" y="155994"/>
                  <a:pt x="149438" y="143614"/>
                </a:cubicBezTo>
                <a:cubicBezTo>
                  <a:pt x="159035" y="120099"/>
                  <a:pt x="175029" y="140171"/>
                  <a:pt x="188337" y="137558"/>
                </a:cubicBezTo>
                <a:cubicBezTo>
                  <a:pt x="198105" y="135605"/>
                  <a:pt x="200400" y="128621"/>
                  <a:pt x="201181" y="119952"/>
                </a:cubicBezTo>
                <a:cubicBezTo>
                  <a:pt x="210363" y="124836"/>
                  <a:pt x="224990" y="121027"/>
                  <a:pt x="234318" y="116021"/>
                </a:cubicBezTo>
                <a:cubicBezTo>
                  <a:pt x="238640" y="113579"/>
                  <a:pt x="241643" y="108378"/>
                  <a:pt x="250019" y="103421"/>
                </a:cubicBezTo>
                <a:cubicBezTo>
                  <a:pt x="253193" y="101541"/>
                  <a:pt x="254121" y="102395"/>
                  <a:pt x="267722" y="98537"/>
                </a:cubicBezTo>
                <a:cubicBezTo>
                  <a:pt x="290578" y="91846"/>
                  <a:pt x="296585" y="85473"/>
                  <a:pt x="307720" y="79857"/>
                </a:cubicBezTo>
                <a:cubicBezTo>
                  <a:pt x="321150" y="73068"/>
                  <a:pt x="323153" y="68429"/>
                  <a:pt x="333970" y="67648"/>
                </a:cubicBezTo>
                <a:cubicBezTo>
                  <a:pt x="339491" y="67118"/>
                  <a:pt x="344885" y="65682"/>
                  <a:pt x="349940" y="63399"/>
                </a:cubicBezTo>
                <a:cubicBezTo>
                  <a:pt x="354140" y="61592"/>
                  <a:pt x="356142" y="58124"/>
                  <a:pt x="359488" y="55389"/>
                </a:cubicBezTo>
                <a:cubicBezTo>
                  <a:pt x="367277" y="48943"/>
                  <a:pt x="369890" y="52508"/>
                  <a:pt x="374139" y="53387"/>
                </a:cubicBezTo>
                <a:cubicBezTo>
                  <a:pt x="381684" y="54974"/>
                  <a:pt x="385811" y="50945"/>
                  <a:pt x="390060" y="45475"/>
                </a:cubicBezTo>
                <a:cubicBezTo>
                  <a:pt x="391452" y="43668"/>
                  <a:pt x="393845" y="41837"/>
                  <a:pt x="394577" y="39591"/>
                </a:cubicBezTo>
                <a:cubicBezTo>
                  <a:pt x="395871" y="35610"/>
                  <a:pt x="392257" y="31801"/>
                  <a:pt x="393967" y="27576"/>
                </a:cubicBezTo>
                <a:cubicBezTo>
                  <a:pt x="396409" y="21814"/>
                  <a:pt x="407617" y="22693"/>
                  <a:pt x="412500" y="20861"/>
                </a:cubicBezTo>
                <a:cubicBezTo>
                  <a:pt x="414942" y="19934"/>
                  <a:pt x="416041" y="17785"/>
                  <a:pt x="417824" y="15978"/>
                </a:cubicBezTo>
                <a:cubicBezTo>
                  <a:pt x="420041" y="14342"/>
                  <a:pt x="422517" y="13086"/>
                  <a:pt x="425149" y="12266"/>
                </a:cubicBezTo>
                <a:cubicBezTo>
                  <a:pt x="427591" y="11240"/>
                  <a:pt x="430033" y="9824"/>
                  <a:pt x="432670" y="8896"/>
                </a:cubicBezTo>
                <a:cubicBezTo>
                  <a:pt x="435307" y="7968"/>
                  <a:pt x="438531" y="8554"/>
                  <a:pt x="441339" y="7773"/>
                </a:cubicBezTo>
                <a:cubicBezTo>
                  <a:pt x="444457" y="6740"/>
                  <a:pt x="447412" y="5260"/>
                  <a:pt x="450105" y="3378"/>
                </a:cubicBezTo>
                <a:cubicBezTo>
                  <a:pt x="465684" y="-6610"/>
                  <a:pt x="472961" y="8847"/>
                  <a:pt x="484804" y="7675"/>
                </a:cubicBezTo>
                <a:cubicBezTo>
                  <a:pt x="490738" y="7089"/>
                  <a:pt x="494352" y="9311"/>
                  <a:pt x="499235" y="12022"/>
                </a:cubicBezTo>
                <a:lnTo>
                  <a:pt x="500066" y="12486"/>
                </a:lnTo>
                <a:cubicBezTo>
                  <a:pt x="504632" y="14928"/>
                  <a:pt x="506073" y="20910"/>
                  <a:pt x="507684" y="25599"/>
                </a:cubicBezTo>
                <a:cubicBezTo>
                  <a:pt x="510834" y="34682"/>
                  <a:pt x="515620" y="37075"/>
                  <a:pt x="512568" y="48210"/>
                </a:cubicBezTo>
                <a:cubicBezTo>
                  <a:pt x="511860" y="50823"/>
                  <a:pt x="510126" y="53094"/>
                  <a:pt x="509687" y="55707"/>
                </a:cubicBezTo>
                <a:cubicBezTo>
                  <a:pt x="508637" y="61103"/>
                  <a:pt x="510395" y="66207"/>
                  <a:pt x="509980" y="71652"/>
                </a:cubicBezTo>
                <a:cubicBezTo>
                  <a:pt x="509149" y="82445"/>
                  <a:pt x="505706" y="81420"/>
                  <a:pt x="510126" y="96071"/>
                </a:cubicBezTo>
                <a:cubicBezTo>
                  <a:pt x="510861" y="99763"/>
                  <a:pt x="512233" y="103299"/>
                  <a:pt x="514180" y="106522"/>
                </a:cubicBezTo>
                <a:cubicBezTo>
                  <a:pt x="520113" y="105374"/>
                  <a:pt x="526242" y="104593"/>
                  <a:pt x="529881" y="102786"/>
                </a:cubicBezTo>
                <a:cubicBezTo>
                  <a:pt x="535741" y="99856"/>
                  <a:pt x="546803" y="83251"/>
                  <a:pt x="554934" y="90332"/>
                </a:cubicBezTo>
                <a:cubicBezTo>
                  <a:pt x="558206" y="93141"/>
                  <a:pt x="557181" y="98024"/>
                  <a:pt x="559305" y="101419"/>
                </a:cubicBezTo>
                <a:cubicBezTo>
                  <a:pt x="562016" y="105741"/>
                  <a:pt x="570245" y="108109"/>
                  <a:pt x="574933" y="106302"/>
                </a:cubicBezTo>
                <a:cubicBezTo>
                  <a:pt x="578645" y="104788"/>
                  <a:pt x="581844" y="101101"/>
                  <a:pt x="586239" y="102859"/>
                </a:cubicBezTo>
                <a:cubicBezTo>
                  <a:pt x="590634" y="104617"/>
                  <a:pt x="596715" y="112627"/>
                  <a:pt x="597325" y="115703"/>
                </a:cubicBezTo>
                <a:cubicBezTo>
                  <a:pt x="599767" y="127595"/>
                  <a:pt x="599376" y="124201"/>
                  <a:pt x="604406" y="128670"/>
                </a:cubicBezTo>
                <a:cubicBezTo>
                  <a:pt x="612001" y="135360"/>
                  <a:pt x="615566" y="135287"/>
                  <a:pt x="626188" y="130330"/>
                </a:cubicBezTo>
                <a:cubicBezTo>
                  <a:pt x="628386" y="129634"/>
                  <a:pt x="630334" y="128321"/>
                  <a:pt x="631804" y="126545"/>
                </a:cubicBezTo>
                <a:cubicBezTo>
                  <a:pt x="633220" y="124103"/>
                  <a:pt x="632024" y="120783"/>
                  <a:pt x="633220" y="118145"/>
                </a:cubicBezTo>
                <a:cubicBezTo>
                  <a:pt x="635296" y="113555"/>
                  <a:pt x="644502" y="110283"/>
                  <a:pt x="647090" y="110014"/>
                </a:cubicBezTo>
                <a:cubicBezTo>
                  <a:pt x="651974" y="109525"/>
                  <a:pt x="655637" y="113091"/>
                  <a:pt x="657688" y="117120"/>
                </a:cubicBezTo>
                <a:cubicBezTo>
                  <a:pt x="661009" y="123713"/>
                  <a:pt x="667602" y="126228"/>
                  <a:pt x="672998" y="130696"/>
                </a:cubicBezTo>
                <a:cubicBezTo>
                  <a:pt x="677247" y="134237"/>
                  <a:pt x="677174" y="141831"/>
                  <a:pt x="677687" y="147033"/>
                </a:cubicBezTo>
                <a:cubicBezTo>
                  <a:pt x="677931" y="149474"/>
                  <a:pt x="678517" y="151721"/>
                  <a:pt x="678615" y="154187"/>
                </a:cubicBezTo>
                <a:cubicBezTo>
                  <a:pt x="678605" y="157476"/>
                  <a:pt x="680512" y="160473"/>
                  <a:pt x="683498" y="161855"/>
                </a:cubicBezTo>
                <a:cubicBezTo>
                  <a:pt x="688748" y="164785"/>
                  <a:pt x="694023" y="160683"/>
                  <a:pt x="698150" y="157508"/>
                </a:cubicBezTo>
                <a:cubicBezTo>
                  <a:pt x="699835" y="156238"/>
                  <a:pt x="701788" y="155848"/>
                  <a:pt x="703473" y="154651"/>
                </a:cubicBezTo>
                <a:cubicBezTo>
                  <a:pt x="705158" y="153455"/>
                  <a:pt x="705597" y="151135"/>
                  <a:pt x="706794" y="149523"/>
                </a:cubicBezTo>
                <a:cubicBezTo>
                  <a:pt x="711360" y="143419"/>
                  <a:pt x="719321" y="146202"/>
                  <a:pt x="718832" y="138047"/>
                </a:cubicBezTo>
                <a:cubicBezTo>
                  <a:pt x="718539" y="133382"/>
                  <a:pt x="715218" y="128670"/>
                  <a:pt x="716928" y="123859"/>
                </a:cubicBezTo>
                <a:cubicBezTo>
                  <a:pt x="718637" y="119049"/>
                  <a:pt x="723496" y="117022"/>
                  <a:pt x="727892" y="116338"/>
                </a:cubicBezTo>
                <a:cubicBezTo>
                  <a:pt x="732775" y="115557"/>
                  <a:pt x="737928" y="116338"/>
                  <a:pt x="742299" y="112969"/>
                </a:cubicBezTo>
                <a:cubicBezTo>
                  <a:pt x="744423" y="111308"/>
                  <a:pt x="744350" y="109184"/>
                  <a:pt x="745278" y="106888"/>
                </a:cubicBezTo>
                <a:cubicBezTo>
                  <a:pt x="747720" y="100832"/>
                  <a:pt x="754142" y="100955"/>
                  <a:pt x="758708" y="97634"/>
                </a:cubicBezTo>
                <a:cubicBezTo>
                  <a:pt x="765154" y="92921"/>
                  <a:pt x="771845" y="91675"/>
                  <a:pt x="775264" y="78099"/>
                </a:cubicBezTo>
                <a:cubicBezTo>
                  <a:pt x="776436" y="73410"/>
                  <a:pt x="772456" y="66964"/>
                  <a:pt x="786130" y="66964"/>
                </a:cubicBezTo>
                <a:cubicBezTo>
                  <a:pt x="788572" y="66964"/>
                  <a:pt x="790794" y="66964"/>
                  <a:pt x="792503" y="67110"/>
                </a:cubicBezTo>
                <a:cubicBezTo>
                  <a:pt x="792784" y="70500"/>
                  <a:pt x="792784" y="73904"/>
                  <a:pt x="792503" y="77293"/>
                </a:cubicBezTo>
                <a:cubicBezTo>
                  <a:pt x="791234" y="86645"/>
                  <a:pt x="797973" y="93092"/>
                  <a:pt x="804468" y="99270"/>
                </a:cubicBezTo>
                <a:cubicBezTo>
                  <a:pt x="818314" y="112236"/>
                  <a:pt x="811281" y="125202"/>
                  <a:pt x="822465" y="142979"/>
                </a:cubicBezTo>
                <a:cubicBezTo>
                  <a:pt x="829595" y="154041"/>
                  <a:pt x="822611" y="160585"/>
                  <a:pt x="819730" y="172013"/>
                </a:cubicBezTo>
                <a:close/>
              </a:path>
            </a:pathLst>
          </a:custGeom>
          <a:solidFill>
            <a:schemeClr val="tx2">
              <a:alpha val="12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sp macro="" textlink="">
        <xdr:nvSpPr>
          <xdr:cNvPr id="32" name="Freeform: Shape 524">
            <a:extLst>
              <a:ext uri="{FF2B5EF4-FFF2-40B4-BE49-F238E27FC236}">
                <a16:creationId xmlns:a16="http://schemas.microsoft.com/office/drawing/2014/main" id="{4BEB15B7-4F1D-4340-9804-387357F78DBC}"/>
              </a:ext>
            </a:extLst>
          </xdr:cNvPr>
          <xdr:cNvSpPr/>
        </xdr:nvSpPr>
        <xdr:spPr>
          <a:xfrm>
            <a:off x="3715410" y="8066326"/>
            <a:ext cx="705699" cy="986513"/>
          </a:xfrm>
          <a:custGeom>
            <a:avLst/>
            <a:gdLst>
              <a:gd name="connsiteX0" fmla="*/ 700433 w 705698"/>
              <a:gd name="connsiteY0" fmla="*/ 261275 h 986513"/>
              <a:gd name="connsiteX1" fmla="*/ 704877 w 705698"/>
              <a:gd name="connsiteY1" fmla="*/ 269431 h 986513"/>
              <a:gd name="connsiteX2" fmla="*/ 694499 w 705698"/>
              <a:gd name="connsiteY2" fmla="*/ 272093 h 986513"/>
              <a:gd name="connsiteX3" fmla="*/ 688614 w 705698"/>
              <a:gd name="connsiteY3" fmla="*/ 279418 h 986513"/>
              <a:gd name="connsiteX4" fmla="*/ 693498 w 705698"/>
              <a:gd name="connsiteY4" fmla="*/ 297854 h 986513"/>
              <a:gd name="connsiteX5" fmla="*/ 682583 w 705698"/>
              <a:gd name="connsiteY5" fmla="*/ 315973 h 986513"/>
              <a:gd name="connsiteX6" fmla="*/ 687979 w 705698"/>
              <a:gd name="connsiteY6" fmla="*/ 326424 h 986513"/>
              <a:gd name="connsiteX7" fmla="*/ 683755 w 705698"/>
              <a:gd name="connsiteY7" fmla="*/ 354432 h 986513"/>
              <a:gd name="connsiteX8" fmla="*/ 695183 w 705698"/>
              <a:gd name="connsiteY8" fmla="*/ 362637 h 986513"/>
              <a:gd name="connsiteX9" fmla="*/ 694914 w 705698"/>
              <a:gd name="connsiteY9" fmla="*/ 363003 h 986513"/>
              <a:gd name="connsiteX10" fmla="*/ 676747 w 705698"/>
              <a:gd name="connsiteY10" fmla="*/ 370329 h 986513"/>
              <a:gd name="connsiteX11" fmla="*/ 670446 w 705698"/>
              <a:gd name="connsiteY11" fmla="*/ 373161 h 986513"/>
              <a:gd name="connsiteX12" fmla="*/ 667785 w 705698"/>
              <a:gd name="connsiteY12" fmla="*/ 385371 h 986513"/>
              <a:gd name="connsiteX13" fmla="*/ 663072 w 705698"/>
              <a:gd name="connsiteY13" fmla="*/ 398410 h 986513"/>
              <a:gd name="connsiteX14" fmla="*/ 659019 w 705698"/>
              <a:gd name="connsiteY14" fmla="*/ 403172 h 986513"/>
              <a:gd name="connsiteX15" fmla="*/ 649007 w 705698"/>
              <a:gd name="connsiteY15" fmla="*/ 403782 h 986513"/>
              <a:gd name="connsiteX16" fmla="*/ 648348 w 705698"/>
              <a:gd name="connsiteY16" fmla="*/ 417384 h 986513"/>
              <a:gd name="connsiteX17" fmla="*/ 645906 w 705698"/>
              <a:gd name="connsiteY17" fmla="*/ 430570 h 986513"/>
              <a:gd name="connsiteX18" fmla="*/ 638580 w 705698"/>
              <a:gd name="connsiteY18" fmla="*/ 414014 h 986513"/>
              <a:gd name="connsiteX19" fmla="*/ 632280 w 705698"/>
              <a:gd name="connsiteY19" fmla="*/ 405028 h 986513"/>
              <a:gd name="connsiteX20" fmla="*/ 625419 w 705698"/>
              <a:gd name="connsiteY20" fmla="*/ 402391 h 986513"/>
              <a:gd name="connsiteX21" fmla="*/ 625736 w 705698"/>
              <a:gd name="connsiteY21" fmla="*/ 382734 h 986513"/>
              <a:gd name="connsiteX22" fmla="*/ 640851 w 705698"/>
              <a:gd name="connsiteY22" fmla="*/ 371916 h 986513"/>
              <a:gd name="connsiteX23" fmla="*/ 649593 w 705698"/>
              <a:gd name="connsiteY23" fmla="*/ 364590 h 986513"/>
              <a:gd name="connsiteX24" fmla="*/ 649593 w 705698"/>
              <a:gd name="connsiteY24" fmla="*/ 358876 h 986513"/>
              <a:gd name="connsiteX25" fmla="*/ 645564 w 705698"/>
              <a:gd name="connsiteY25" fmla="*/ 342369 h 986513"/>
              <a:gd name="connsiteX26" fmla="*/ 638067 w 705698"/>
              <a:gd name="connsiteY26" fmla="*/ 323128 h 986513"/>
              <a:gd name="connsiteX27" fmla="*/ 628984 w 705698"/>
              <a:gd name="connsiteY27" fmla="*/ 318854 h 986513"/>
              <a:gd name="connsiteX28" fmla="*/ 607324 w 705698"/>
              <a:gd name="connsiteY28" fmla="*/ 318635 h 986513"/>
              <a:gd name="connsiteX29" fmla="*/ 599510 w 705698"/>
              <a:gd name="connsiteY29" fmla="*/ 323738 h 986513"/>
              <a:gd name="connsiteX30" fmla="*/ 569012 w 705698"/>
              <a:gd name="connsiteY30" fmla="*/ 319538 h 986513"/>
              <a:gd name="connsiteX31" fmla="*/ 564787 w 705698"/>
              <a:gd name="connsiteY31" fmla="*/ 329037 h 986513"/>
              <a:gd name="connsiteX32" fmla="*/ 554214 w 705698"/>
              <a:gd name="connsiteY32" fmla="*/ 323738 h 986513"/>
              <a:gd name="connsiteX33" fmla="*/ 546888 w 705698"/>
              <a:gd name="connsiteY33" fmla="*/ 317951 h 986513"/>
              <a:gd name="connsiteX34" fmla="*/ 537560 w 705698"/>
              <a:gd name="connsiteY34" fmla="*/ 332846 h 986513"/>
              <a:gd name="connsiteX35" fmla="*/ 518709 w 705698"/>
              <a:gd name="connsiteY35" fmla="*/ 338365 h 986513"/>
              <a:gd name="connsiteX36" fmla="*/ 513654 w 705698"/>
              <a:gd name="connsiteY36" fmla="*/ 323714 h 986513"/>
              <a:gd name="connsiteX37" fmla="*/ 509161 w 705698"/>
              <a:gd name="connsiteY37" fmla="*/ 318830 h 986513"/>
              <a:gd name="connsiteX38" fmla="*/ 501152 w 705698"/>
              <a:gd name="connsiteY38" fmla="*/ 308086 h 986513"/>
              <a:gd name="connsiteX39" fmla="*/ 483375 w 705698"/>
              <a:gd name="connsiteY39" fmla="*/ 330917 h 986513"/>
              <a:gd name="connsiteX40" fmla="*/ 462619 w 705698"/>
              <a:gd name="connsiteY40" fmla="*/ 333359 h 986513"/>
              <a:gd name="connsiteX41" fmla="*/ 429215 w 705698"/>
              <a:gd name="connsiteY41" fmla="*/ 330502 h 986513"/>
              <a:gd name="connsiteX42" fmla="*/ 425308 w 705698"/>
              <a:gd name="connsiteY42" fmla="*/ 330722 h 986513"/>
              <a:gd name="connsiteX43" fmla="*/ 412415 w 705698"/>
              <a:gd name="connsiteY43" fmla="*/ 333945 h 986513"/>
              <a:gd name="connsiteX44" fmla="*/ 410144 w 705698"/>
              <a:gd name="connsiteY44" fmla="*/ 334726 h 986513"/>
              <a:gd name="connsiteX45" fmla="*/ 416590 w 705698"/>
              <a:gd name="connsiteY45" fmla="*/ 349671 h 986513"/>
              <a:gd name="connsiteX46" fmla="*/ 421279 w 705698"/>
              <a:gd name="connsiteY46" fmla="*/ 365128 h 986513"/>
              <a:gd name="connsiteX47" fmla="*/ 438225 w 705698"/>
              <a:gd name="connsiteY47" fmla="*/ 383539 h 986513"/>
              <a:gd name="connsiteX48" fmla="*/ 454757 w 705698"/>
              <a:gd name="connsiteY48" fmla="*/ 393551 h 986513"/>
              <a:gd name="connsiteX49" fmla="*/ 445893 w 705698"/>
              <a:gd name="connsiteY49" fmla="*/ 403782 h 986513"/>
              <a:gd name="connsiteX50" fmla="*/ 429996 w 705698"/>
              <a:gd name="connsiteY50" fmla="*/ 417994 h 986513"/>
              <a:gd name="connsiteX51" fmla="*/ 420229 w 705698"/>
              <a:gd name="connsiteY51" fmla="*/ 431864 h 986513"/>
              <a:gd name="connsiteX52" fmla="*/ 423794 w 705698"/>
              <a:gd name="connsiteY52" fmla="*/ 441167 h 986513"/>
              <a:gd name="connsiteX53" fmla="*/ 424819 w 705698"/>
              <a:gd name="connsiteY53" fmla="*/ 466270 h 986513"/>
              <a:gd name="connsiteX54" fmla="*/ 423745 w 705698"/>
              <a:gd name="connsiteY54" fmla="*/ 470250 h 986513"/>
              <a:gd name="connsiteX55" fmla="*/ 424355 w 705698"/>
              <a:gd name="connsiteY55" fmla="*/ 475134 h 986513"/>
              <a:gd name="connsiteX56" fmla="*/ 418617 w 705698"/>
              <a:gd name="connsiteY56" fmla="*/ 490713 h 986513"/>
              <a:gd name="connsiteX57" fmla="*/ 424111 w 705698"/>
              <a:gd name="connsiteY57" fmla="*/ 510785 h 986513"/>
              <a:gd name="connsiteX58" fmla="*/ 425405 w 705698"/>
              <a:gd name="connsiteY58" fmla="*/ 528562 h 986513"/>
              <a:gd name="connsiteX59" fmla="*/ 427115 w 705698"/>
              <a:gd name="connsiteY59" fmla="*/ 536083 h 986513"/>
              <a:gd name="connsiteX60" fmla="*/ 421572 w 705698"/>
              <a:gd name="connsiteY60" fmla="*/ 543408 h 986513"/>
              <a:gd name="connsiteX61" fmla="*/ 412415 w 705698"/>
              <a:gd name="connsiteY61" fmla="*/ 545386 h 986513"/>
              <a:gd name="connsiteX62" fmla="*/ 402257 w 705698"/>
              <a:gd name="connsiteY62" fmla="*/ 540502 h 986513"/>
              <a:gd name="connsiteX63" fmla="*/ 386043 w 705698"/>
              <a:gd name="connsiteY63" fmla="*/ 544092 h 986513"/>
              <a:gd name="connsiteX64" fmla="*/ 370170 w 705698"/>
              <a:gd name="connsiteY64" fmla="*/ 549220 h 986513"/>
              <a:gd name="connsiteX65" fmla="*/ 369755 w 705698"/>
              <a:gd name="connsiteY65" fmla="*/ 556790 h 986513"/>
              <a:gd name="connsiteX66" fmla="*/ 369755 w 705698"/>
              <a:gd name="connsiteY66" fmla="*/ 556790 h 986513"/>
              <a:gd name="connsiteX67" fmla="*/ 383967 w 705698"/>
              <a:gd name="connsiteY67" fmla="*/ 565556 h 986513"/>
              <a:gd name="connsiteX68" fmla="*/ 391781 w 705698"/>
              <a:gd name="connsiteY68" fmla="*/ 572613 h 986513"/>
              <a:gd name="connsiteX69" fmla="*/ 395957 w 705698"/>
              <a:gd name="connsiteY69" fmla="*/ 578376 h 986513"/>
              <a:gd name="connsiteX70" fmla="*/ 424453 w 705698"/>
              <a:gd name="connsiteY70" fmla="*/ 581062 h 986513"/>
              <a:gd name="connsiteX71" fmla="*/ 432853 w 705698"/>
              <a:gd name="connsiteY71" fmla="*/ 595835 h 986513"/>
              <a:gd name="connsiteX72" fmla="*/ 430411 w 705698"/>
              <a:gd name="connsiteY72" fmla="*/ 608997 h 986513"/>
              <a:gd name="connsiteX73" fmla="*/ 430411 w 705698"/>
              <a:gd name="connsiteY73" fmla="*/ 624576 h 986513"/>
              <a:gd name="connsiteX74" fmla="*/ 447504 w 705698"/>
              <a:gd name="connsiteY74" fmla="*/ 627018 h 986513"/>
              <a:gd name="connsiteX75" fmla="*/ 458322 w 705698"/>
              <a:gd name="connsiteY75" fmla="*/ 636639 h 986513"/>
              <a:gd name="connsiteX76" fmla="*/ 463205 w 705698"/>
              <a:gd name="connsiteY76" fmla="*/ 643964 h 986513"/>
              <a:gd name="connsiteX77" fmla="*/ 463694 w 705698"/>
              <a:gd name="connsiteY77" fmla="*/ 668822 h 986513"/>
              <a:gd name="connsiteX78" fmla="*/ 471679 w 705698"/>
              <a:gd name="connsiteY78" fmla="*/ 684548 h 986513"/>
              <a:gd name="connsiteX79" fmla="*/ 478076 w 705698"/>
              <a:gd name="connsiteY79" fmla="*/ 700493 h 986513"/>
              <a:gd name="connsiteX80" fmla="*/ 491726 w 705698"/>
              <a:gd name="connsiteY80" fmla="*/ 710261 h 986513"/>
              <a:gd name="connsiteX81" fmla="*/ 500542 w 705698"/>
              <a:gd name="connsiteY81" fmla="*/ 722470 h 986513"/>
              <a:gd name="connsiteX82" fmla="*/ 501299 w 705698"/>
              <a:gd name="connsiteY82" fmla="*/ 722885 h 986513"/>
              <a:gd name="connsiteX83" fmla="*/ 488454 w 705698"/>
              <a:gd name="connsiteY83" fmla="*/ 740491 h 986513"/>
              <a:gd name="connsiteX84" fmla="*/ 449555 w 705698"/>
              <a:gd name="connsiteY84" fmla="*/ 746547 h 986513"/>
              <a:gd name="connsiteX85" fmla="*/ 446357 w 705698"/>
              <a:gd name="connsiteY85" fmla="*/ 763811 h 986513"/>
              <a:gd name="connsiteX86" fmla="*/ 430143 w 705698"/>
              <a:gd name="connsiteY86" fmla="*/ 781221 h 986513"/>
              <a:gd name="connsiteX87" fmla="*/ 430143 w 705698"/>
              <a:gd name="connsiteY87" fmla="*/ 789695 h 986513"/>
              <a:gd name="connsiteX88" fmla="*/ 431193 w 705698"/>
              <a:gd name="connsiteY88" fmla="*/ 830449 h 986513"/>
              <a:gd name="connsiteX89" fmla="*/ 418666 w 705698"/>
              <a:gd name="connsiteY89" fmla="*/ 879653 h 986513"/>
              <a:gd name="connsiteX90" fmla="*/ 415760 w 705698"/>
              <a:gd name="connsiteY90" fmla="*/ 907051 h 986513"/>
              <a:gd name="connsiteX91" fmla="*/ 403258 w 705698"/>
              <a:gd name="connsiteY91" fmla="*/ 911104 h 986513"/>
              <a:gd name="connsiteX92" fmla="*/ 390536 w 705698"/>
              <a:gd name="connsiteY92" fmla="*/ 922923 h 986513"/>
              <a:gd name="connsiteX93" fmla="*/ 383210 w 705698"/>
              <a:gd name="connsiteY93" fmla="*/ 917233 h 986513"/>
              <a:gd name="connsiteX94" fmla="*/ 375201 w 705698"/>
              <a:gd name="connsiteY94" fmla="*/ 917233 h 986513"/>
              <a:gd name="connsiteX95" fmla="*/ 366532 w 705698"/>
              <a:gd name="connsiteY95" fmla="*/ 921848 h 986513"/>
              <a:gd name="connsiteX96" fmla="*/ 359206 w 705698"/>
              <a:gd name="connsiteY96" fmla="*/ 917844 h 986513"/>
              <a:gd name="connsiteX97" fmla="*/ 357375 w 705698"/>
              <a:gd name="connsiteY97" fmla="*/ 941896 h 986513"/>
              <a:gd name="connsiteX98" fmla="*/ 358010 w 705698"/>
              <a:gd name="connsiteY98" fmla="*/ 964777 h 986513"/>
              <a:gd name="connsiteX99" fmla="*/ 354787 w 705698"/>
              <a:gd name="connsiteY99" fmla="*/ 974373 h 986513"/>
              <a:gd name="connsiteX100" fmla="*/ 350465 w 705698"/>
              <a:gd name="connsiteY100" fmla="*/ 979257 h 986513"/>
              <a:gd name="connsiteX101" fmla="*/ 329733 w 705698"/>
              <a:gd name="connsiteY101" fmla="*/ 979257 h 986513"/>
              <a:gd name="connsiteX102" fmla="*/ 316742 w 705698"/>
              <a:gd name="connsiteY102" fmla="*/ 987022 h 986513"/>
              <a:gd name="connsiteX103" fmla="*/ 310003 w 705698"/>
              <a:gd name="connsiteY103" fmla="*/ 973177 h 986513"/>
              <a:gd name="connsiteX104" fmla="*/ 300797 w 705698"/>
              <a:gd name="connsiteY104" fmla="*/ 971687 h 986513"/>
              <a:gd name="connsiteX105" fmla="*/ 300944 w 705698"/>
              <a:gd name="connsiteY105" fmla="*/ 969880 h 986513"/>
              <a:gd name="connsiteX106" fmla="*/ 300944 w 705698"/>
              <a:gd name="connsiteY106" fmla="*/ 966461 h 986513"/>
              <a:gd name="connsiteX107" fmla="*/ 282801 w 705698"/>
              <a:gd name="connsiteY107" fmla="*/ 943898 h 986513"/>
              <a:gd name="connsiteX108" fmla="*/ 262753 w 705698"/>
              <a:gd name="connsiteY108" fmla="*/ 938380 h 986513"/>
              <a:gd name="connsiteX109" fmla="*/ 252814 w 705698"/>
              <a:gd name="connsiteY109" fmla="*/ 942873 h 986513"/>
              <a:gd name="connsiteX110" fmla="*/ 232474 w 705698"/>
              <a:gd name="connsiteY110" fmla="*/ 915377 h 986513"/>
              <a:gd name="connsiteX111" fmla="*/ 213159 w 705698"/>
              <a:gd name="connsiteY111" fmla="*/ 896014 h 986513"/>
              <a:gd name="connsiteX112" fmla="*/ 180242 w 705698"/>
              <a:gd name="connsiteY112" fmla="*/ 880776 h 986513"/>
              <a:gd name="connsiteX113" fmla="*/ 163809 w 705698"/>
              <a:gd name="connsiteY113" fmla="*/ 866858 h 986513"/>
              <a:gd name="connsiteX114" fmla="*/ 163100 w 705698"/>
              <a:gd name="connsiteY114" fmla="*/ 847811 h 986513"/>
              <a:gd name="connsiteX115" fmla="*/ 158217 w 705698"/>
              <a:gd name="connsiteY115" fmla="*/ 838410 h 986513"/>
              <a:gd name="connsiteX116" fmla="*/ 150427 w 705698"/>
              <a:gd name="connsiteY116" fmla="*/ 828276 h 986513"/>
              <a:gd name="connsiteX117" fmla="*/ 140660 w 705698"/>
              <a:gd name="connsiteY117" fmla="*/ 820951 h 986513"/>
              <a:gd name="connsiteX118" fmla="*/ 120295 w 705698"/>
              <a:gd name="connsiteY118" fmla="*/ 802734 h 986513"/>
              <a:gd name="connsiteX119" fmla="*/ 110527 w 705698"/>
              <a:gd name="connsiteY119" fmla="*/ 794408 h 986513"/>
              <a:gd name="connsiteX120" fmla="*/ 108647 w 705698"/>
              <a:gd name="connsiteY120" fmla="*/ 781148 h 986513"/>
              <a:gd name="connsiteX121" fmla="*/ 118610 w 705698"/>
              <a:gd name="connsiteY121" fmla="*/ 777021 h 986513"/>
              <a:gd name="connsiteX122" fmla="*/ 122248 w 705698"/>
              <a:gd name="connsiteY122" fmla="*/ 767864 h 986513"/>
              <a:gd name="connsiteX123" fmla="*/ 99270 w 705698"/>
              <a:gd name="connsiteY123" fmla="*/ 752920 h 986513"/>
              <a:gd name="connsiteX124" fmla="*/ 97341 w 705698"/>
              <a:gd name="connsiteY124" fmla="*/ 743934 h 986513"/>
              <a:gd name="connsiteX125" fmla="*/ 94484 w 705698"/>
              <a:gd name="connsiteY125" fmla="*/ 739368 h 986513"/>
              <a:gd name="connsiteX126" fmla="*/ 93239 w 705698"/>
              <a:gd name="connsiteY126" fmla="*/ 738123 h 986513"/>
              <a:gd name="connsiteX127" fmla="*/ 91920 w 705698"/>
              <a:gd name="connsiteY127" fmla="*/ 736926 h 986513"/>
              <a:gd name="connsiteX128" fmla="*/ 89893 w 705698"/>
              <a:gd name="connsiteY128" fmla="*/ 734972 h 986513"/>
              <a:gd name="connsiteX129" fmla="*/ 84277 w 705698"/>
              <a:gd name="connsiteY129" fmla="*/ 723716 h 986513"/>
              <a:gd name="connsiteX130" fmla="*/ 84277 w 705698"/>
              <a:gd name="connsiteY130" fmla="*/ 700567 h 986513"/>
              <a:gd name="connsiteX131" fmla="*/ 90553 w 705698"/>
              <a:gd name="connsiteY131" fmla="*/ 674854 h 986513"/>
              <a:gd name="connsiteX132" fmla="*/ 77855 w 705698"/>
              <a:gd name="connsiteY132" fmla="*/ 664329 h 986513"/>
              <a:gd name="connsiteX133" fmla="*/ 54975 w 705698"/>
              <a:gd name="connsiteY133" fmla="*/ 651363 h 986513"/>
              <a:gd name="connsiteX134" fmla="*/ 35782 w 705698"/>
              <a:gd name="connsiteY134" fmla="*/ 658200 h 986513"/>
              <a:gd name="connsiteX135" fmla="*/ 26649 w 705698"/>
              <a:gd name="connsiteY135" fmla="*/ 663084 h 986513"/>
              <a:gd name="connsiteX136" fmla="*/ 18395 w 705698"/>
              <a:gd name="connsiteY136" fmla="*/ 666552 h 986513"/>
              <a:gd name="connsiteX137" fmla="*/ 8384 w 705698"/>
              <a:gd name="connsiteY137" fmla="*/ 664305 h 986513"/>
              <a:gd name="connsiteX138" fmla="*/ 155 w 705698"/>
              <a:gd name="connsiteY138" fmla="*/ 659910 h 986513"/>
              <a:gd name="connsiteX139" fmla="*/ 14440 w 705698"/>
              <a:gd name="connsiteY139" fmla="*/ 647139 h 986513"/>
              <a:gd name="connsiteX140" fmla="*/ 25843 w 705698"/>
              <a:gd name="connsiteY140" fmla="*/ 628385 h 986513"/>
              <a:gd name="connsiteX141" fmla="*/ 33535 w 705698"/>
              <a:gd name="connsiteY141" fmla="*/ 621890 h 986513"/>
              <a:gd name="connsiteX142" fmla="*/ 57514 w 705698"/>
              <a:gd name="connsiteY142" fmla="*/ 602965 h 986513"/>
              <a:gd name="connsiteX143" fmla="*/ 74876 w 705698"/>
              <a:gd name="connsiteY143" fmla="*/ 576837 h 986513"/>
              <a:gd name="connsiteX144" fmla="*/ 85180 w 705698"/>
              <a:gd name="connsiteY144" fmla="*/ 579768 h 986513"/>
              <a:gd name="connsiteX145" fmla="*/ 104300 w 705698"/>
              <a:gd name="connsiteY145" fmla="*/ 578864 h 986513"/>
              <a:gd name="connsiteX146" fmla="*/ 128719 w 705698"/>
              <a:gd name="connsiteY146" fmla="*/ 583748 h 986513"/>
              <a:gd name="connsiteX147" fmla="*/ 140220 w 705698"/>
              <a:gd name="connsiteY147" fmla="*/ 586654 h 986513"/>
              <a:gd name="connsiteX148" fmla="*/ 153406 w 705698"/>
              <a:gd name="connsiteY148" fmla="*/ 583846 h 986513"/>
              <a:gd name="connsiteX149" fmla="*/ 140586 w 705698"/>
              <a:gd name="connsiteY149" fmla="*/ 566997 h 986513"/>
              <a:gd name="connsiteX150" fmla="*/ 132504 w 705698"/>
              <a:gd name="connsiteY150" fmla="*/ 562113 h 986513"/>
              <a:gd name="connsiteX151" fmla="*/ 142271 w 705698"/>
              <a:gd name="connsiteY151" fmla="*/ 554006 h 986513"/>
              <a:gd name="connsiteX152" fmla="*/ 153186 w 705698"/>
              <a:gd name="connsiteY152" fmla="*/ 551759 h 986513"/>
              <a:gd name="connsiteX153" fmla="*/ 156270 w 705698"/>
              <a:gd name="connsiteY153" fmla="*/ 542888 h 986513"/>
              <a:gd name="connsiteX154" fmla="*/ 156190 w 705698"/>
              <a:gd name="connsiteY154" fmla="*/ 542725 h 986513"/>
              <a:gd name="connsiteX155" fmla="*/ 146056 w 705698"/>
              <a:gd name="connsiteY155" fmla="*/ 536229 h 986513"/>
              <a:gd name="connsiteX156" fmla="*/ 146471 w 705698"/>
              <a:gd name="connsiteY156" fmla="*/ 523678 h 986513"/>
              <a:gd name="connsiteX157" fmla="*/ 163564 w 705698"/>
              <a:gd name="connsiteY157" fmla="*/ 502238 h 986513"/>
              <a:gd name="connsiteX158" fmla="*/ 139146 w 705698"/>
              <a:gd name="connsiteY158" fmla="*/ 495059 h 986513"/>
              <a:gd name="connsiteX159" fmla="*/ 132675 w 705698"/>
              <a:gd name="connsiteY159" fmla="*/ 486635 h 986513"/>
              <a:gd name="connsiteX160" fmla="*/ 132675 w 705698"/>
              <a:gd name="connsiteY160" fmla="*/ 475134 h 986513"/>
              <a:gd name="connsiteX161" fmla="*/ 123542 w 705698"/>
              <a:gd name="connsiteY161" fmla="*/ 470958 h 986513"/>
              <a:gd name="connsiteX162" fmla="*/ 124934 w 705698"/>
              <a:gd name="connsiteY162" fmla="*/ 450642 h 986513"/>
              <a:gd name="connsiteX163" fmla="*/ 138999 w 705698"/>
              <a:gd name="connsiteY163" fmla="*/ 433549 h 986513"/>
              <a:gd name="connsiteX164" fmla="*/ 148278 w 705698"/>
              <a:gd name="connsiteY164" fmla="*/ 416456 h 986513"/>
              <a:gd name="connsiteX165" fmla="*/ 133993 w 705698"/>
              <a:gd name="connsiteY165" fmla="*/ 378973 h 986513"/>
              <a:gd name="connsiteX166" fmla="*/ 133798 w 705698"/>
              <a:gd name="connsiteY166" fmla="*/ 348914 h 986513"/>
              <a:gd name="connsiteX167" fmla="*/ 153553 w 705698"/>
              <a:gd name="connsiteY167" fmla="*/ 352772 h 986513"/>
              <a:gd name="connsiteX168" fmla="*/ 164077 w 705698"/>
              <a:gd name="connsiteY168" fmla="*/ 347033 h 986513"/>
              <a:gd name="connsiteX169" fmla="*/ 206419 w 705698"/>
              <a:gd name="connsiteY169" fmla="*/ 329281 h 986513"/>
              <a:gd name="connsiteX170" fmla="*/ 207591 w 705698"/>
              <a:gd name="connsiteY170" fmla="*/ 327889 h 986513"/>
              <a:gd name="connsiteX171" fmla="*/ 208739 w 705698"/>
              <a:gd name="connsiteY171" fmla="*/ 326448 h 986513"/>
              <a:gd name="connsiteX172" fmla="*/ 215259 w 705698"/>
              <a:gd name="connsiteY172" fmla="*/ 316681 h 986513"/>
              <a:gd name="connsiteX173" fmla="*/ 213500 w 705698"/>
              <a:gd name="connsiteY173" fmla="*/ 296633 h 986513"/>
              <a:gd name="connsiteX174" fmla="*/ 224660 w 705698"/>
              <a:gd name="connsiteY174" fmla="*/ 287891 h 986513"/>
              <a:gd name="connsiteX175" fmla="*/ 231790 w 705698"/>
              <a:gd name="connsiteY175" fmla="*/ 272776 h 986513"/>
              <a:gd name="connsiteX176" fmla="*/ 216528 w 705698"/>
              <a:gd name="connsiteY176" fmla="*/ 248187 h 986513"/>
              <a:gd name="connsiteX177" fmla="*/ 211059 w 705698"/>
              <a:gd name="connsiteY177" fmla="*/ 230068 h 986513"/>
              <a:gd name="connsiteX178" fmla="*/ 197726 w 705698"/>
              <a:gd name="connsiteY178" fmla="*/ 224549 h 986513"/>
              <a:gd name="connsiteX179" fmla="*/ 167642 w 705698"/>
              <a:gd name="connsiteY179" fmla="*/ 222523 h 986513"/>
              <a:gd name="connsiteX180" fmla="*/ 132772 w 705698"/>
              <a:gd name="connsiteY180" fmla="*/ 208384 h 986513"/>
              <a:gd name="connsiteX181" fmla="*/ 123884 w 705698"/>
              <a:gd name="connsiteY181" fmla="*/ 192854 h 986513"/>
              <a:gd name="connsiteX182" fmla="*/ 137876 w 705698"/>
              <a:gd name="connsiteY182" fmla="*/ 187604 h 986513"/>
              <a:gd name="connsiteX183" fmla="*/ 163345 w 705698"/>
              <a:gd name="connsiteY183" fmla="*/ 176347 h 986513"/>
              <a:gd name="connsiteX184" fmla="*/ 178142 w 705698"/>
              <a:gd name="connsiteY184" fmla="*/ 153857 h 986513"/>
              <a:gd name="connsiteX185" fmla="*/ 213745 w 705698"/>
              <a:gd name="connsiteY185" fmla="*/ 154077 h 986513"/>
              <a:gd name="connsiteX186" fmla="*/ 231375 w 705698"/>
              <a:gd name="connsiteY186" fmla="*/ 163991 h 986513"/>
              <a:gd name="connsiteX187" fmla="*/ 243731 w 705698"/>
              <a:gd name="connsiteY187" fmla="*/ 174735 h 986513"/>
              <a:gd name="connsiteX188" fmla="*/ 268491 w 705698"/>
              <a:gd name="connsiteY188" fmla="*/ 193489 h 986513"/>
              <a:gd name="connsiteX189" fmla="*/ 288026 w 705698"/>
              <a:gd name="connsiteY189" fmla="*/ 176201 h 986513"/>
              <a:gd name="connsiteX190" fmla="*/ 312298 w 705698"/>
              <a:gd name="connsiteY190" fmla="*/ 187116 h 986513"/>
              <a:gd name="connsiteX191" fmla="*/ 347876 w 705698"/>
              <a:gd name="connsiteY191" fmla="*/ 182085 h 986513"/>
              <a:gd name="connsiteX192" fmla="*/ 366239 w 705698"/>
              <a:gd name="connsiteY192" fmla="*/ 179644 h 986513"/>
              <a:gd name="connsiteX193" fmla="*/ 376905 w 705698"/>
              <a:gd name="connsiteY193" fmla="*/ 172298 h 986513"/>
              <a:gd name="connsiteX194" fmla="*/ 377008 w 705698"/>
              <a:gd name="connsiteY194" fmla="*/ 171585 h 986513"/>
              <a:gd name="connsiteX195" fmla="*/ 375469 w 705698"/>
              <a:gd name="connsiteY195" fmla="*/ 157642 h 986513"/>
              <a:gd name="connsiteX196" fmla="*/ 374102 w 705698"/>
              <a:gd name="connsiteY196" fmla="*/ 140916 h 986513"/>
              <a:gd name="connsiteX197" fmla="*/ 372148 w 705698"/>
              <a:gd name="connsiteY197" fmla="*/ 126826 h 986513"/>
              <a:gd name="connsiteX198" fmla="*/ 368583 w 705698"/>
              <a:gd name="connsiteY198" fmla="*/ 101846 h 986513"/>
              <a:gd name="connsiteX199" fmla="*/ 358230 w 705698"/>
              <a:gd name="connsiteY199" fmla="*/ 94520 h 986513"/>
              <a:gd name="connsiteX200" fmla="*/ 359133 w 705698"/>
              <a:gd name="connsiteY200" fmla="*/ 82702 h 986513"/>
              <a:gd name="connsiteX201" fmla="*/ 374981 w 705698"/>
              <a:gd name="connsiteY201" fmla="*/ 79405 h 986513"/>
              <a:gd name="connsiteX202" fmla="*/ 384553 w 705698"/>
              <a:gd name="connsiteY202" fmla="*/ 67635 h 986513"/>
              <a:gd name="connsiteX203" fmla="*/ 384553 w 705698"/>
              <a:gd name="connsiteY203" fmla="*/ 53595 h 986513"/>
              <a:gd name="connsiteX204" fmla="*/ 387825 w 705698"/>
              <a:gd name="connsiteY204" fmla="*/ 47954 h 986513"/>
              <a:gd name="connsiteX205" fmla="*/ 389339 w 705698"/>
              <a:gd name="connsiteY205" fmla="*/ 36648 h 986513"/>
              <a:gd name="connsiteX206" fmla="*/ 386897 w 705698"/>
              <a:gd name="connsiteY206" fmla="*/ 23853 h 986513"/>
              <a:gd name="connsiteX207" fmla="*/ 398960 w 705698"/>
              <a:gd name="connsiteY207" fmla="*/ 11936 h 986513"/>
              <a:gd name="connsiteX208" fmla="*/ 414417 w 705698"/>
              <a:gd name="connsiteY208" fmla="*/ 3194 h 986513"/>
              <a:gd name="connsiteX209" fmla="*/ 443719 w 705698"/>
              <a:gd name="connsiteY209" fmla="*/ 1754 h 986513"/>
              <a:gd name="connsiteX210" fmla="*/ 452999 w 705698"/>
              <a:gd name="connsiteY210" fmla="*/ 13719 h 986513"/>
              <a:gd name="connsiteX211" fmla="*/ 469188 w 705698"/>
              <a:gd name="connsiteY211" fmla="*/ 16161 h 986513"/>
              <a:gd name="connsiteX212" fmla="*/ 498051 w 705698"/>
              <a:gd name="connsiteY212" fmla="*/ 34035 h 986513"/>
              <a:gd name="connsiteX213" fmla="*/ 512556 w 705698"/>
              <a:gd name="connsiteY213" fmla="*/ 42362 h 986513"/>
              <a:gd name="connsiteX214" fmla="*/ 520540 w 705698"/>
              <a:gd name="connsiteY214" fmla="*/ 55963 h 986513"/>
              <a:gd name="connsiteX215" fmla="*/ 557388 w 705698"/>
              <a:gd name="connsiteY215" fmla="*/ 94471 h 986513"/>
              <a:gd name="connsiteX216" fmla="*/ 562736 w 705698"/>
              <a:gd name="connsiteY216" fmla="*/ 106925 h 986513"/>
              <a:gd name="connsiteX217" fmla="*/ 608643 w 705698"/>
              <a:gd name="connsiteY217" fmla="*/ 130391 h 986513"/>
              <a:gd name="connsiteX218" fmla="*/ 621267 w 705698"/>
              <a:gd name="connsiteY218" fmla="*/ 143968 h 986513"/>
              <a:gd name="connsiteX219" fmla="*/ 629838 w 705698"/>
              <a:gd name="connsiteY219" fmla="*/ 153223 h 986513"/>
              <a:gd name="connsiteX220" fmla="*/ 662364 w 705698"/>
              <a:gd name="connsiteY220" fmla="*/ 159571 h 986513"/>
              <a:gd name="connsiteX221" fmla="*/ 689542 w 705698"/>
              <a:gd name="connsiteY221" fmla="*/ 160548 h 986513"/>
              <a:gd name="connsiteX222" fmla="*/ 694426 w 705698"/>
              <a:gd name="connsiteY222" fmla="*/ 160963 h 986513"/>
              <a:gd name="connsiteX223" fmla="*/ 696281 w 705698"/>
              <a:gd name="connsiteY223" fmla="*/ 160963 h 986513"/>
              <a:gd name="connsiteX224" fmla="*/ 695549 w 705698"/>
              <a:gd name="connsiteY224" fmla="*/ 195638 h 986513"/>
              <a:gd name="connsiteX225" fmla="*/ 693571 w 705698"/>
              <a:gd name="connsiteY225" fmla="*/ 219348 h 986513"/>
              <a:gd name="connsiteX226" fmla="*/ 703485 w 705698"/>
              <a:gd name="connsiteY226" fmla="*/ 229775 h 986513"/>
              <a:gd name="connsiteX227" fmla="*/ 700433 w 705698"/>
              <a:gd name="connsiteY227" fmla="*/ 261275 h 9865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Lst>
            <a:rect l="l" t="t" r="r" b="b"/>
            <a:pathLst>
              <a:path w="705698" h="986513">
                <a:moveTo>
                  <a:pt x="700433" y="261275"/>
                </a:moveTo>
                <a:cubicBezTo>
                  <a:pt x="701531" y="263839"/>
                  <a:pt x="706269" y="266574"/>
                  <a:pt x="704877" y="269431"/>
                </a:cubicBezTo>
                <a:cubicBezTo>
                  <a:pt x="702997" y="273338"/>
                  <a:pt x="697551" y="271311"/>
                  <a:pt x="694499" y="272093"/>
                </a:cubicBezTo>
                <a:cubicBezTo>
                  <a:pt x="691512" y="273497"/>
                  <a:pt x="689342" y="276200"/>
                  <a:pt x="688614" y="279418"/>
                </a:cubicBezTo>
                <a:cubicBezTo>
                  <a:pt x="687979" y="285498"/>
                  <a:pt x="699065" y="285669"/>
                  <a:pt x="693498" y="297854"/>
                </a:cubicBezTo>
                <a:cubicBezTo>
                  <a:pt x="690665" y="304154"/>
                  <a:pt x="681630" y="308232"/>
                  <a:pt x="682583" y="315973"/>
                </a:cubicBezTo>
                <a:cubicBezTo>
                  <a:pt x="683071" y="320173"/>
                  <a:pt x="686343" y="322810"/>
                  <a:pt x="687979" y="326424"/>
                </a:cubicBezTo>
                <a:cubicBezTo>
                  <a:pt x="696648" y="345617"/>
                  <a:pt x="685220" y="338633"/>
                  <a:pt x="683755" y="354432"/>
                </a:cubicBezTo>
                <a:cubicBezTo>
                  <a:pt x="683022" y="362344"/>
                  <a:pt x="689102" y="363321"/>
                  <a:pt x="695183" y="362637"/>
                </a:cubicBezTo>
                <a:lnTo>
                  <a:pt x="694914" y="363003"/>
                </a:lnTo>
                <a:cubicBezTo>
                  <a:pt x="690030" y="369865"/>
                  <a:pt x="678114" y="369938"/>
                  <a:pt x="676747" y="370329"/>
                </a:cubicBezTo>
                <a:cubicBezTo>
                  <a:pt x="674480" y="370849"/>
                  <a:pt x="672341" y="371813"/>
                  <a:pt x="670446" y="373161"/>
                </a:cubicBezTo>
                <a:cubicBezTo>
                  <a:pt x="666344" y="376018"/>
                  <a:pt x="666881" y="380975"/>
                  <a:pt x="667785" y="385371"/>
                </a:cubicBezTo>
                <a:cubicBezTo>
                  <a:pt x="669934" y="395504"/>
                  <a:pt x="665343" y="396359"/>
                  <a:pt x="663072" y="398410"/>
                </a:cubicBezTo>
                <a:cubicBezTo>
                  <a:pt x="661509" y="399778"/>
                  <a:pt x="660923" y="402488"/>
                  <a:pt x="659019" y="403172"/>
                </a:cubicBezTo>
                <a:cubicBezTo>
                  <a:pt x="655698" y="404368"/>
                  <a:pt x="652181" y="401951"/>
                  <a:pt x="649007" y="403782"/>
                </a:cubicBezTo>
                <a:cubicBezTo>
                  <a:pt x="643855" y="406761"/>
                  <a:pt x="646809" y="413159"/>
                  <a:pt x="648348" y="417384"/>
                </a:cubicBezTo>
                <a:cubicBezTo>
                  <a:pt x="649642" y="420973"/>
                  <a:pt x="652719" y="430741"/>
                  <a:pt x="645906" y="430570"/>
                </a:cubicBezTo>
                <a:cubicBezTo>
                  <a:pt x="637970" y="430399"/>
                  <a:pt x="638458" y="419410"/>
                  <a:pt x="638580" y="414014"/>
                </a:cubicBezTo>
                <a:cubicBezTo>
                  <a:pt x="638846" y="409911"/>
                  <a:pt x="636226" y="406175"/>
                  <a:pt x="632280" y="405028"/>
                </a:cubicBezTo>
                <a:cubicBezTo>
                  <a:pt x="629643" y="404320"/>
                  <a:pt x="627396" y="404808"/>
                  <a:pt x="625419" y="402391"/>
                </a:cubicBezTo>
                <a:cubicBezTo>
                  <a:pt x="621316" y="396442"/>
                  <a:pt x="621446" y="388545"/>
                  <a:pt x="625736" y="382734"/>
                </a:cubicBezTo>
                <a:cubicBezTo>
                  <a:pt x="630082" y="377288"/>
                  <a:pt x="637335" y="381561"/>
                  <a:pt x="640851" y="371916"/>
                </a:cubicBezTo>
                <a:cubicBezTo>
                  <a:pt x="642365" y="367740"/>
                  <a:pt x="648592" y="369010"/>
                  <a:pt x="649593" y="364590"/>
                </a:cubicBezTo>
                <a:cubicBezTo>
                  <a:pt x="649764" y="362691"/>
                  <a:pt x="649764" y="360776"/>
                  <a:pt x="649593" y="358876"/>
                </a:cubicBezTo>
                <a:cubicBezTo>
                  <a:pt x="649593" y="353138"/>
                  <a:pt x="650790" y="346325"/>
                  <a:pt x="645564" y="342369"/>
                </a:cubicBezTo>
                <a:cubicBezTo>
                  <a:pt x="640876" y="338829"/>
                  <a:pt x="640680" y="329501"/>
                  <a:pt x="638067" y="323128"/>
                </a:cubicBezTo>
                <a:cubicBezTo>
                  <a:pt x="636749" y="320026"/>
                  <a:pt x="632353" y="317096"/>
                  <a:pt x="628984" y="318854"/>
                </a:cubicBezTo>
                <a:cubicBezTo>
                  <a:pt x="617824" y="324690"/>
                  <a:pt x="615089" y="314483"/>
                  <a:pt x="607324" y="318635"/>
                </a:cubicBezTo>
                <a:cubicBezTo>
                  <a:pt x="599559" y="322786"/>
                  <a:pt x="601903" y="322883"/>
                  <a:pt x="599510" y="323738"/>
                </a:cubicBezTo>
                <a:cubicBezTo>
                  <a:pt x="589572" y="327352"/>
                  <a:pt x="576361" y="311162"/>
                  <a:pt x="569012" y="319538"/>
                </a:cubicBezTo>
                <a:cubicBezTo>
                  <a:pt x="566570" y="322248"/>
                  <a:pt x="567620" y="326522"/>
                  <a:pt x="564787" y="329037"/>
                </a:cubicBezTo>
                <a:cubicBezTo>
                  <a:pt x="560953" y="332456"/>
                  <a:pt x="556314" y="326595"/>
                  <a:pt x="554214" y="323738"/>
                </a:cubicBezTo>
                <a:cubicBezTo>
                  <a:pt x="552114" y="320881"/>
                  <a:pt x="550527" y="317267"/>
                  <a:pt x="546888" y="317951"/>
                </a:cubicBezTo>
                <a:cubicBezTo>
                  <a:pt x="539880" y="319269"/>
                  <a:pt x="540295" y="327889"/>
                  <a:pt x="537560" y="332846"/>
                </a:cubicBezTo>
                <a:cubicBezTo>
                  <a:pt x="532677" y="341881"/>
                  <a:pt x="523446" y="342394"/>
                  <a:pt x="518709" y="338365"/>
                </a:cubicBezTo>
                <a:cubicBezTo>
                  <a:pt x="513972" y="334336"/>
                  <a:pt x="516633" y="327572"/>
                  <a:pt x="513654" y="323714"/>
                </a:cubicBezTo>
                <a:cubicBezTo>
                  <a:pt x="512238" y="321858"/>
                  <a:pt x="510236" y="321052"/>
                  <a:pt x="509161" y="318830"/>
                </a:cubicBezTo>
                <a:cubicBezTo>
                  <a:pt x="507257" y="314752"/>
                  <a:pt x="507257" y="308208"/>
                  <a:pt x="501152" y="308086"/>
                </a:cubicBezTo>
                <a:cubicBezTo>
                  <a:pt x="491140" y="307890"/>
                  <a:pt x="493363" y="328500"/>
                  <a:pt x="483375" y="330917"/>
                </a:cubicBezTo>
                <a:cubicBezTo>
                  <a:pt x="478321" y="332138"/>
                  <a:pt x="473339" y="328207"/>
                  <a:pt x="462619" y="333359"/>
                </a:cubicBezTo>
                <a:cubicBezTo>
                  <a:pt x="447480" y="340685"/>
                  <a:pt x="441448" y="333042"/>
                  <a:pt x="429215" y="330502"/>
                </a:cubicBezTo>
                <a:cubicBezTo>
                  <a:pt x="427908" y="330395"/>
                  <a:pt x="426595" y="330468"/>
                  <a:pt x="425308" y="330722"/>
                </a:cubicBezTo>
                <a:cubicBezTo>
                  <a:pt x="422133" y="330917"/>
                  <a:pt x="421205" y="330502"/>
                  <a:pt x="412415" y="333945"/>
                </a:cubicBezTo>
                <a:cubicBezTo>
                  <a:pt x="411672" y="334245"/>
                  <a:pt x="410913" y="334507"/>
                  <a:pt x="410144" y="334726"/>
                </a:cubicBezTo>
                <a:cubicBezTo>
                  <a:pt x="411047" y="340157"/>
                  <a:pt x="413260" y="345287"/>
                  <a:pt x="416590" y="349671"/>
                </a:cubicBezTo>
                <a:cubicBezTo>
                  <a:pt x="421254" y="356093"/>
                  <a:pt x="423232" y="354115"/>
                  <a:pt x="421279" y="365128"/>
                </a:cubicBezTo>
                <a:cubicBezTo>
                  <a:pt x="419936" y="372673"/>
                  <a:pt x="431315" y="380170"/>
                  <a:pt x="438225" y="383539"/>
                </a:cubicBezTo>
                <a:cubicBezTo>
                  <a:pt x="444159" y="386421"/>
                  <a:pt x="451069" y="387593"/>
                  <a:pt x="454757" y="393551"/>
                </a:cubicBezTo>
                <a:cubicBezTo>
                  <a:pt x="457662" y="398215"/>
                  <a:pt x="455245" y="404100"/>
                  <a:pt x="445893" y="403782"/>
                </a:cubicBezTo>
                <a:cubicBezTo>
                  <a:pt x="428800" y="403221"/>
                  <a:pt x="430973" y="414331"/>
                  <a:pt x="429996" y="417994"/>
                </a:cubicBezTo>
                <a:cubicBezTo>
                  <a:pt x="428507" y="423586"/>
                  <a:pt x="421181" y="423391"/>
                  <a:pt x="420229" y="431864"/>
                </a:cubicBezTo>
                <a:cubicBezTo>
                  <a:pt x="419862" y="435600"/>
                  <a:pt x="422475" y="437968"/>
                  <a:pt x="423794" y="441167"/>
                </a:cubicBezTo>
                <a:cubicBezTo>
                  <a:pt x="427945" y="451106"/>
                  <a:pt x="425234" y="462827"/>
                  <a:pt x="424819" y="466270"/>
                </a:cubicBezTo>
                <a:cubicBezTo>
                  <a:pt x="424648" y="467759"/>
                  <a:pt x="423989" y="468883"/>
                  <a:pt x="423745" y="470250"/>
                </a:cubicBezTo>
                <a:cubicBezTo>
                  <a:pt x="423747" y="471896"/>
                  <a:pt x="423953" y="473537"/>
                  <a:pt x="424355" y="475134"/>
                </a:cubicBezTo>
                <a:cubicBezTo>
                  <a:pt x="424868" y="483460"/>
                  <a:pt x="421303" y="484657"/>
                  <a:pt x="418617" y="490713"/>
                </a:cubicBezTo>
                <a:cubicBezTo>
                  <a:pt x="413953" y="501213"/>
                  <a:pt x="421059" y="505608"/>
                  <a:pt x="424111" y="510785"/>
                </a:cubicBezTo>
                <a:cubicBezTo>
                  <a:pt x="427481" y="516499"/>
                  <a:pt x="423086" y="522359"/>
                  <a:pt x="425405" y="528562"/>
                </a:cubicBezTo>
                <a:cubicBezTo>
                  <a:pt x="426653" y="530864"/>
                  <a:pt x="427244" y="533467"/>
                  <a:pt x="427115" y="536083"/>
                </a:cubicBezTo>
                <a:cubicBezTo>
                  <a:pt x="426626" y="539452"/>
                  <a:pt x="423867" y="541186"/>
                  <a:pt x="421572" y="543408"/>
                </a:cubicBezTo>
                <a:cubicBezTo>
                  <a:pt x="419271" y="545984"/>
                  <a:pt x="415572" y="546783"/>
                  <a:pt x="412415" y="545386"/>
                </a:cubicBezTo>
                <a:cubicBezTo>
                  <a:pt x="408842" y="544177"/>
                  <a:pt x="405431" y="542536"/>
                  <a:pt x="402257" y="540502"/>
                </a:cubicBezTo>
                <a:cubicBezTo>
                  <a:pt x="396445" y="536962"/>
                  <a:pt x="391341" y="541919"/>
                  <a:pt x="386043" y="544092"/>
                </a:cubicBezTo>
                <a:cubicBezTo>
                  <a:pt x="381647" y="545875"/>
                  <a:pt x="373394" y="545215"/>
                  <a:pt x="370170" y="549220"/>
                </a:cubicBezTo>
                <a:cubicBezTo>
                  <a:pt x="368796" y="551523"/>
                  <a:pt x="368642" y="554353"/>
                  <a:pt x="369755" y="556790"/>
                </a:cubicBezTo>
                <a:lnTo>
                  <a:pt x="369755" y="556790"/>
                </a:lnTo>
                <a:cubicBezTo>
                  <a:pt x="374893" y="559007"/>
                  <a:pt x="379679" y="561961"/>
                  <a:pt x="383967" y="565556"/>
                </a:cubicBezTo>
                <a:cubicBezTo>
                  <a:pt x="386797" y="567646"/>
                  <a:pt x="389415" y="570010"/>
                  <a:pt x="391781" y="572613"/>
                </a:cubicBezTo>
                <a:cubicBezTo>
                  <a:pt x="393417" y="574762"/>
                  <a:pt x="393661" y="576691"/>
                  <a:pt x="395957" y="578376"/>
                </a:cubicBezTo>
                <a:cubicBezTo>
                  <a:pt x="409851" y="588509"/>
                  <a:pt x="415101" y="572222"/>
                  <a:pt x="424453" y="581062"/>
                </a:cubicBezTo>
                <a:cubicBezTo>
                  <a:pt x="428507" y="585159"/>
                  <a:pt x="431405" y="590255"/>
                  <a:pt x="432853" y="595835"/>
                </a:cubicBezTo>
                <a:cubicBezTo>
                  <a:pt x="434440" y="601183"/>
                  <a:pt x="433073" y="604357"/>
                  <a:pt x="430411" y="608997"/>
                </a:cubicBezTo>
                <a:cubicBezTo>
                  <a:pt x="427212" y="614540"/>
                  <a:pt x="424355" y="620205"/>
                  <a:pt x="430411" y="624576"/>
                </a:cubicBezTo>
                <a:cubicBezTo>
                  <a:pt x="435808" y="628410"/>
                  <a:pt x="441278" y="626627"/>
                  <a:pt x="447504" y="627018"/>
                </a:cubicBezTo>
                <a:cubicBezTo>
                  <a:pt x="453047" y="627311"/>
                  <a:pt x="454830" y="632927"/>
                  <a:pt x="458322" y="636639"/>
                </a:cubicBezTo>
                <a:cubicBezTo>
                  <a:pt x="460534" y="638636"/>
                  <a:pt x="462214" y="641154"/>
                  <a:pt x="463205" y="643964"/>
                </a:cubicBezTo>
                <a:cubicBezTo>
                  <a:pt x="465838" y="652017"/>
                  <a:pt x="466009" y="660671"/>
                  <a:pt x="463694" y="668822"/>
                </a:cubicBezTo>
                <a:cubicBezTo>
                  <a:pt x="462131" y="676417"/>
                  <a:pt x="468114" y="679151"/>
                  <a:pt x="471679" y="684548"/>
                </a:cubicBezTo>
                <a:cubicBezTo>
                  <a:pt x="474804" y="689310"/>
                  <a:pt x="473974" y="696513"/>
                  <a:pt x="478076" y="700493"/>
                </a:cubicBezTo>
                <a:cubicBezTo>
                  <a:pt x="482179" y="704474"/>
                  <a:pt x="488039" y="705377"/>
                  <a:pt x="491726" y="710261"/>
                </a:cubicBezTo>
                <a:cubicBezTo>
                  <a:pt x="495023" y="714510"/>
                  <a:pt x="495756" y="719662"/>
                  <a:pt x="500542" y="722470"/>
                </a:cubicBezTo>
                <a:cubicBezTo>
                  <a:pt x="500786" y="722624"/>
                  <a:pt x="501037" y="722761"/>
                  <a:pt x="501299" y="722885"/>
                </a:cubicBezTo>
                <a:cubicBezTo>
                  <a:pt x="500517" y="731554"/>
                  <a:pt x="498197" y="738538"/>
                  <a:pt x="488454" y="740491"/>
                </a:cubicBezTo>
                <a:cubicBezTo>
                  <a:pt x="475146" y="743104"/>
                  <a:pt x="459152" y="723032"/>
                  <a:pt x="449555" y="746547"/>
                </a:cubicBezTo>
                <a:cubicBezTo>
                  <a:pt x="444501" y="758927"/>
                  <a:pt x="447993" y="759220"/>
                  <a:pt x="446357" y="763811"/>
                </a:cubicBezTo>
                <a:cubicBezTo>
                  <a:pt x="443524" y="771771"/>
                  <a:pt x="433610" y="770721"/>
                  <a:pt x="430143" y="781221"/>
                </a:cubicBezTo>
                <a:cubicBezTo>
                  <a:pt x="429288" y="783859"/>
                  <a:pt x="430143" y="786984"/>
                  <a:pt x="430143" y="789695"/>
                </a:cubicBezTo>
                <a:cubicBezTo>
                  <a:pt x="430143" y="824052"/>
                  <a:pt x="428018" y="795628"/>
                  <a:pt x="431193" y="830449"/>
                </a:cubicBezTo>
                <a:cubicBezTo>
                  <a:pt x="434733" y="869226"/>
                  <a:pt x="425796" y="868860"/>
                  <a:pt x="418666" y="879653"/>
                </a:cubicBezTo>
                <a:cubicBezTo>
                  <a:pt x="412708" y="888688"/>
                  <a:pt x="420253" y="900336"/>
                  <a:pt x="415760" y="907051"/>
                </a:cubicBezTo>
                <a:cubicBezTo>
                  <a:pt x="411609" y="913278"/>
                  <a:pt x="408434" y="909957"/>
                  <a:pt x="403258" y="911104"/>
                </a:cubicBezTo>
                <a:cubicBezTo>
                  <a:pt x="396567" y="912594"/>
                  <a:pt x="398374" y="923069"/>
                  <a:pt x="390536" y="922923"/>
                </a:cubicBezTo>
                <a:cubicBezTo>
                  <a:pt x="387337" y="922923"/>
                  <a:pt x="385872" y="918479"/>
                  <a:pt x="383210" y="917233"/>
                </a:cubicBezTo>
                <a:cubicBezTo>
                  <a:pt x="380627" y="916269"/>
                  <a:pt x="377784" y="916269"/>
                  <a:pt x="375201" y="917233"/>
                </a:cubicBezTo>
                <a:cubicBezTo>
                  <a:pt x="371977" y="918552"/>
                  <a:pt x="370317" y="921726"/>
                  <a:pt x="366532" y="921848"/>
                </a:cubicBezTo>
                <a:cubicBezTo>
                  <a:pt x="362747" y="921971"/>
                  <a:pt x="362063" y="918552"/>
                  <a:pt x="359206" y="917844"/>
                </a:cubicBezTo>
                <a:cubicBezTo>
                  <a:pt x="353468" y="916476"/>
                  <a:pt x="348243" y="928075"/>
                  <a:pt x="357375" y="941896"/>
                </a:cubicBezTo>
                <a:cubicBezTo>
                  <a:pt x="364261" y="952347"/>
                  <a:pt x="362479" y="960698"/>
                  <a:pt x="358010" y="964777"/>
                </a:cubicBezTo>
                <a:cubicBezTo>
                  <a:pt x="354127" y="968317"/>
                  <a:pt x="355568" y="971052"/>
                  <a:pt x="354787" y="974373"/>
                </a:cubicBezTo>
                <a:cubicBezTo>
                  <a:pt x="354130" y="976554"/>
                  <a:pt x="352550" y="978339"/>
                  <a:pt x="350465" y="979257"/>
                </a:cubicBezTo>
                <a:cubicBezTo>
                  <a:pt x="343408" y="982114"/>
                  <a:pt x="336790" y="976180"/>
                  <a:pt x="329733" y="979257"/>
                </a:cubicBezTo>
                <a:cubicBezTo>
                  <a:pt x="325045" y="981210"/>
                  <a:pt x="320796" y="990416"/>
                  <a:pt x="316742" y="987022"/>
                </a:cubicBezTo>
                <a:cubicBezTo>
                  <a:pt x="314472" y="985117"/>
                  <a:pt x="316620" y="976424"/>
                  <a:pt x="310003" y="973177"/>
                </a:cubicBezTo>
                <a:cubicBezTo>
                  <a:pt x="307080" y="972009"/>
                  <a:pt x="303937" y="971501"/>
                  <a:pt x="300797" y="971687"/>
                </a:cubicBezTo>
                <a:lnTo>
                  <a:pt x="300944" y="969880"/>
                </a:lnTo>
                <a:cubicBezTo>
                  <a:pt x="301017" y="968742"/>
                  <a:pt x="301017" y="967599"/>
                  <a:pt x="300944" y="966461"/>
                </a:cubicBezTo>
                <a:cubicBezTo>
                  <a:pt x="300382" y="956694"/>
                  <a:pt x="290004" y="949637"/>
                  <a:pt x="282801" y="943898"/>
                </a:cubicBezTo>
                <a:cubicBezTo>
                  <a:pt x="276159" y="938575"/>
                  <a:pt x="270591" y="930932"/>
                  <a:pt x="262753" y="938380"/>
                </a:cubicBezTo>
                <a:cubicBezTo>
                  <a:pt x="259676" y="941359"/>
                  <a:pt x="257869" y="944826"/>
                  <a:pt x="252814" y="942873"/>
                </a:cubicBezTo>
                <a:cubicBezTo>
                  <a:pt x="245269" y="939894"/>
                  <a:pt x="248932" y="930664"/>
                  <a:pt x="232474" y="915377"/>
                </a:cubicBezTo>
                <a:cubicBezTo>
                  <a:pt x="225612" y="909029"/>
                  <a:pt x="221998" y="900214"/>
                  <a:pt x="213159" y="896014"/>
                </a:cubicBezTo>
                <a:cubicBezTo>
                  <a:pt x="197091" y="888322"/>
                  <a:pt x="186738" y="892424"/>
                  <a:pt x="180242" y="880776"/>
                </a:cubicBezTo>
                <a:cubicBezTo>
                  <a:pt x="172697" y="867322"/>
                  <a:pt x="166568" y="873768"/>
                  <a:pt x="163809" y="866858"/>
                </a:cubicBezTo>
                <a:cubicBezTo>
                  <a:pt x="161635" y="861486"/>
                  <a:pt x="164199" y="853598"/>
                  <a:pt x="163100" y="847811"/>
                </a:cubicBezTo>
                <a:cubicBezTo>
                  <a:pt x="162258" y="844327"/>
                  <a:pt x="160583" y="841101"/>
                  <a:pt x="158217" y="838410"/>
                </a:cubicBezTo>
                <a:cubicBezTo>
                  <a:pt x="155875" y="834845"/>
                  <a:pt x="153272" y="831456"/>
                  <a:pt x="150427" y="828276"/>
                </a:cubicBezTo>
                <a:cubicBezTo>
                  <a:pt x="147570" y="825517"/>
                  <a:pt x="143810" y="823588"/>
                  <a:pt x="140660" y="820951"/>
                </a:cubicBezTo>
                <a:cubicBezTo>
                  <a:pt x="134384" y="815530"/>
                  <a:pt x="137510" y="816726"/>
                  <a:pt x="120295" y="802734"/>
                </a:cubicBezTo>
                <a:cubicBezTo>
                  <a:pt x="116998" y="800073"/>
                  <a:pt x="112969" y="797973"/>
                  <a:pt x="110527" y="794408"/>
                </a:cubicBezTo>
                <a:cubicBezTo>
                  <a:pt x="108085" y="790842"/>
                  <a:pt x="106107" y="785055"/>
                  <a:pt x="108647" y="781148"/>
                </a:cubicBezTo>
                <a:cubicBezTo>
                  <a:pt x="110893" y="777681"/>
                  <a:pt x="115313" y="778706"/>
                  <a:pt x="118610" y="777021"/>
                </a:cubicBezTo>
                <a:cubicBezTo>
                  <a:pt x="122001" y="775363"/>
                  <a:pt x="123576" y="771398"/>
                  <a:pt x="122248" y="767864"/>
                </a:cubicBezTo>
                <a:cubicBezTo>
                  <a:pt x="118854" y="756925"/>
                  <a:pt x="103372" y="767571"/>
                  <a:pt x="99270" y="752920"/>
                </a:cubicBezTo>
                <a:cubicBezTo>
                  <a:pt x="98464" y="749941"/>
                  <a:pt x="98220" y="746864"/>
                  <a:pt x="97341" y="743934"/>
                </a:cubicBezTo>
                <a:cubicBezTo>
                  <a:pt x="96770" y="742205"/>
                  <a:pt x="95788" y="740638"/>
                  <a:pt x="94484" y="739368"/>
                </a:cubicBezTo>
                <a:lnTo>
                  <a:pt x="93239" y="738123"/>
                </a:lnTo>
                <a:lnTo>
                  <a:pt x="91920" y="736926"/>
                </a:lnTo>
                <a:cubicBezTo>
                  <a:pt x="91236" y="736291"/>
                  <a:pt x="90528" y="735656"/>
                  <a:pt x="89893" y="734972"/>
                </a:cubicBezTo>
                <a:cubicBezTo>
                  <a:pt x="86865" y="731725"/>
                  <a:pt x="85962" y="727647"/>
                  <a:pt x="84277" y="723716"/>
                </a:cubicBezTo>
                <a:cubicBezTo>
                  <a:pt x="80834" y="715706"/>
                  <a:pt x="82690" y="708796"/>
                  <a:pt x="84277" y="700567"/>
                </a:cubicBezTo>
                <a:cubicBezTo>
                  <a:pt x="85864" y="692338"/>
                  <a:pt x="97292" y="687820"/>
                  <a:pt x="90553" y="674854"/>
                </a:cubicBezTo>
                <a:cubicBezTo>
                  <a:pt x="88111" y="669970"/>
                  <a:pt x="81615" y="667992"/>
                  <a:pt x="77855" y="664329"/>
                </a:cubicBezTo>
                <a:cubicBezTo>
                  <a:pt x="72532" y="659153"/>
                  <a:pt x="71042" y="652779"/>
                  <a:pt x="54975" y="651363"/>
                </a:cubicBezTo>
                <a:cubicBezTo>
                  <a:pt x="47991" y="650777"/>
                  <a:pt x="41447" y="654733"/>
                  <a:pt x="35782" y="658200"/>
                </a:cubicBezTo>
                <a:cubicBezTo>
                  <a:pt x="32803" y="660007"/>
                  <a:pt x="29579" y="661277"/>
                  <a:pt x="26649" y="663084"/>
                </a:cubicBezTo>
                <a:cubicBezTo>
                  <a:pt x="23719" y="664891"/>
                  <a:pt x="22107" y="666527"/>
                  <a:pt x="18395" y="666552"/>
                </a:cubicBezTo>
                <a:cubicBezTo>
                  <a:pt x="14684" y="666576"/>
                  <a:pt x="11754" y="664964"/>
                  <a:pt x="8384" y="664305"/>
                </a:cubicBezTo>
                <a:cubicBezTo>
                  <a:pt x="5014" y="663646"/>
                  <a:pt x="1058" y="664305"/>
                  <a:pt x="155" y="659910"/>
                </a:cubicBezTo>
                <a:cubicBezTo>
                  <a:pt x="-1384" y="653194"/>
                  <a:pt x="8921" y="653146"/>
                  <a:pt x="14440" y="647139"/>
                </a:cubicBezTo>
                <a:cubicBezTo>
                  <a:pt x="19592" y="641547"/>
                  <a:pt x="19446" y="633391"/>
                  <a:pt x="25843" y="628385"/>
                </a:cubicBezTo>
                <a:cubicBezTo>
                  <a:pt x="29042" y="625943"/>
                  <a:pt x="31191" y="625479"/>
                  <a:pt x="33535" y="621890"/>
                </a:cubicBezTo>
                <a:cubicBezTo>
                  <a:pt x="39225" y="613148"/>
                  <a:pt x="46868" y="615712"/>
                  <a:pt x="57514" y="602965"/>
                </a:cubicBezTo>
                <a:cubicBezTo>
                  <a:pt x="64571" y="594565"/>
                  <a:pt x="64376" y="571587"/>
                  <a:pt x="74876" y="576837"/>
                </a:cubicBezTo>
                <a:cubicBezTo>
                  <a:pt x="79198" y="579011"/>
                  <a:pt x="79882" y="580549"/>
                  <a:pt x="85180" y="579768"/>
                </a:cubicBezTo>
                <a:cubicBezTo>
                  <a:pt x="91480" y="578864"/>
                  <a:pt x="97976" y="576569"/>
                  <a:pt x="104300" y="578864"/>
                </a:cubicBezTo>
                <a:cubicBezTo>
                  <a:pt x="109770" y="576422"/>
                  <a:pt x="110918" y="581306"/>
                  <a:pt x="128719" y="583748"/>
                </a:cubicBezTo>
                <a:cubicBezTo>
                  <a:pt x="132689" y="584065"/>
                  <a:pt x="136577" y="585049"/>
                  <a:pt x="140220" y="586654"/>
                </a:cubicBezTo>
                <a:cubicBezTo>
                  <a:pt x="144789" y="588351"/>
                  <a:pt x="149927" y="587257"/>
                  <a:pt x="153406" y="583846"/>
                </a:cubicBezTo>
                <a:cubicBezTo>
                  <a:pt x="160732" y="576349"/>
                  <a:pt x="148107" y="566484"/>
                  <a:pt x="140586" y="566997"/>
                </a:cubicBezTo>
                <a:cubicBezTo>
                  <a:pt x="136948" y="567241"/>
                  <a:pt x="132821" y="566997"/>
                  <a:pt x="132504" y="562113"/>
                </a:cubicBezTo>
                <a:cubicBezTo>
                  <a:pt x="132186" y="557229"/>
                  <a:pt x="138218" y="554616"/>
                  <a:pt x="142271" y="554006"/>
                </a:cubicBezTo>
                <a:cubicBezTo>
                  <a:pt x="146325" y="553395"/>
                  <a:pt x="149597" y="554006"/>
                  <a:pt x="153186" y="551759"/>
                </a:cubicBezTo>
                <a:cubicBezTo>
                  <a:pt x="156488" y="550162"/>
                  <a:pt x="157870" y="546190"/>
                  <a:pt x="156270" y="542888"/>
                </a:cubicBezTo>
                <a:cubicBezTo>
                  <a:pt x="156246" y="542832"/>
                  <a:pt x="156217" y="542778"/>
                  <a:pt x="156190" y="542725"/>
                </a:cubicBezTo>
                <a:cubicBezTo>
                  <a:pt x="154017" y="538866"/>
                  <a:pt x="149109" y="539013"/>
                  <a:pt x="146056" y="536229"/>
                </a:cubicBezTo>
                <a:cubicBezTo>
                  <a:pt x="142003" y="532591"/>
                  <a:pt x="143272" y="527390"/>
                  <a:pt x="146471" y="523678"/>
                </a:cubicBezTo>
                <a:cubicBezTo>
                  <a:pt x="151184" y="518233"/>
                  <a:pt x="167105" y="511762"/>
                  <a:pt x="163564" y="502238"/>
                </a:cubicBezTo>
                <a:cubicBezTo>
                  <a:pt x="160024" y="492715"/>
                  <a:pt x="146276" y="494913"/>
                  <a:pt x="139146" y="495059"/>
                </a:cubicBezTo>
                <a:cubicBezTo>
                  <a:pt x="133847" y="495255"/>
                  <a:pt x="131820" y="491543"/>
                  <a:pt x="132675" y="486635"/>
                </a:cubicBezTo>
                <a:cubicBezTo>
                  <a:pt x="133505" y="482215"/>
                  <a:pt x="136631" y="478821"/>
                  <a:pt x="132675" y="475134"/>
                </a:cubicBezTo>
                <a:cubicBezTo>
                  <a:pt x="129989" y="472570"/>
                  <a:pt x="126179" y="473376"/>
                  <a:pt x="123542" y="470958"/>
                </a:cubicBezTo>
                <a:cubicBezTo>
                  <a:pt x="117340" y="465220"/>
                  <a:pt x="124421" y="455916"/>
                  <a:pt x="124934" y="450642"/>
                </a:cubicBezTo>
                <a:cubicBezTo>
                  <a:pt x="125862" y="440679"/>
                  <a:pt x="135263" y="437651"/>
                  <a:pt x="138999" y="433549"/>
                </a:cubicBezTo>
                <a:cubicBezTo>
                  <a:pt x="143346" y="428665"/>
                  <a:pt x="148913" y="423268"/>
                  <a:pt x="148278" y="416456"/>
                </a:cubicBezTo>
                <a:cubicBezTo>
                  <a:pt x="145836" y="390914"/>
                  <a:pt x="128597" y="394845"/>
                  <a:pt x="133993" y="378973"/>
                </a:cubicBezTo>
                <a:cubicBezTo>
                  <a:pt x="139903" y="361563"/>
                  <a:pt x="131063" y="359438"/>
                  <a:pt x="133798" y="348914"/>
                </a:cubicBezTo>
                <a:cubicBezTo>
                  <a:pt x="136753" y="337535"/>
                  <a:pt x="147961" y="353065"/>
                  <a:pt x="153553" y="352772"/>
                </a:cubicBezTo>
                <a:cubicBezTo>
                  <a:pt x="157899" y="352552"/>
                  <a:pt x="160439" y="348840"/>
                  <a:pt x="164077" y="347033"/>
                </a:cubicBezTo>
                <a:cubicBezTo>
                  <a:pt x="181976" y="338072"/>
                  <a:pt x="191963" y="346032"/>
                  <a:pt x="206419" y="329281"/>
                </a:cubicBezTo>
                <a:lnTo>
                  <a:pt x="207591" y="327889"/>
                </a:lnTo>
                <a:cubicBezTo>
                  <a:pt x="207982" y="327425"/>
                  <a:pt x="208348" y="326961"/>
                  <a:pt x="208739" y="326448"/>
                </a:cubicBezTo>
                <a:cubicBezTo>
                  <a:pt x="211098" y="323321"/>
                  <a:pt x="213276" y="320061"/>
                  <a:pt x="215259" y="316681"/>
                </a:cubicBezTo>
                <a:cubicBezTo>
                  <a:pt x="224196" y="301859"/>
                  <a:pt x="211449" y="305497"/>
                  <a:pt x="213500" y="296633"/>
                </a:cubicBezTo>
                <a:cubicBezTo>
                  <a:pt x="214575" y="292043"/>
                  <a:pt x="220460" y="289161"/>
                  <a:pt x="224660" y="287891"/>
                </a:cubicBezTo>
                <a:cubicBezTo>
                  <a:pt x="228860" y="286622"/>
                  <a:pt x="236063" y="286524"/>
                  <a:pt x="231790" y="272776"/>
                </a:cubicBezTo>
                <a:cubicBezTo>
                  <a:pt x="229202" y="264352"/>
                  <a:pt x="220948" y="266110"/>
                  <a:pt x="216528" y="248187"/>
                </a:cubicBezTo>
                <a:cubicBezTo>
                  <a:pt x="215039" y="242058"/>
                  <a:pt x="215991" y="234927"/>
                  <a:pt x="211059" y="230068"/>
                </a:cubicBezTo>
                <a:cubicBezTo>
                  <a:pt x="207537" y="226510"/>
                  <a:pt x="202732" y="224520"/>
                  <a:pt x="197726" y="224549"/>
                </a:cubicBezTo>
                <a:cubicBezTo>
                  <a:pt x="187006" y="224672"/>
                  <a:pt x="188593" y="228969"/>
                  <a:pt x="167642" y="222523"/>
                </a:cubicBezTo>
                <a:cubicBezTo>
                  <a:pt x="145470" y="215734"/>
                  <a:pt x="140415" y="214147"/>
                  <a:pt x="132772" y="208384"/>
                </a:cubicBezTo>
                <a:cubicBezTo>
                  <a:pt x="127571" y="204477"/>
                  <a:pt x="121564" y="200424"/>
                  <a:pt x="123884" y="192854"/>
                </a:cubicBezTo>
                <a:cubicBezTo>
                  <a:pt x="125789" y="186578"/>
                  <a:pt x="132675" y="186823"/>
                  <a:pt x="137876" y="187604"/>
                </a:cubicBezTo>
                <a:cubicBezTo>
                  <a:pt x="149548" y="189362"/>
                  <a:pt x="160805" y="180278"/>
                  <a:pt x="163345" y="176347"/>
                </a:cubicBezTo>
                <a:cubicBezTo>
                  <a:pt x="167667" y="169852"/>
                  <a:pt x="164663" y="161989"/>
                  <a:pt x="178142" y="153857"/>
                </a:cubicBezTo>
                <a:cubicBezTo>
                  <a:pt x="189009" y="147338"/>
                  <a:pt x="202195" y="151220"/>
                  <a:pt x="213745" y="154077"/>
                </a:cubicBezTo>
                <a:cubicBezTo>
                  <a:pt x="220728" y="155787"/>
                  <a:pt x="225588" y="160109"/>
                  <a:pt x="231375" y="163991"/>
                </a:cubicBezTo>
                <a:cubicBezTo>
                  <a:pt x="236068" y="166851"/>
                  <a:pt x="240246" y="170484"/>
                  <a:pt x="243731" y="174735"/>
                </a:cubicBezTo>
                <a:cubicBezTo>
                  <a:pt x="249298" y="182427"/>
                  <a:pt x="257503" y="194612"/>
                  <a:pt x="268491" y="193489"/>
                </a:cubicBezTo>
                <a:cubicBezTo>
                  <a:pt x="288588" y="191487"/>
                  <a:pt x="277575" y="180083"/>
                  <a:pt x="288026" y="176201"/>
                </a:cubicBezTo>
                <a:cubicBezTo>
                  <a:pt x="297794" y="172611"/>
                  <a:pt x="296084" y="181231"/>
                  <a:pt x="312298" y="187116"/>
                </a:cubicBezTo>
                <a:cubicBezTo>
                  <a:pt x="322334" y="190754"/>
                  <a:pt x="339305" y="186994"/>
                  <a:pt x="347876" y="182085"/>
                </a:cubicBezTo>
                <a:cubicBezTo>
                  <a:pt x="353522" y="179145"/>
                  <a:pt x="360022" y="178281"/>
                  <a:pt x="366239" y="179644"/>
                </a:cubicBezTo>
                <a:cubicBezTo>
                  <a:pt x="371213" y="180562"/>
                  <a:pt x="375987" y="177272"/>
                  <a:pt x="376905" y="172298"/>
                </a:cubicBezTo>
                <a:cubicBezTo>
                  <a:pt x="376949" y="172062"/>
                  <a:pt x="376983" y="171825"/>
                  <a:pt x="377008" y="171585"/>
                </a:cubicBezTo>
                <a:cubicBezTo>
                  <a:pt x="376993" y="166897"/>
                  <a:pt x="376478" y="162221"/>
                  <a:pt x="375469" y="157642"/>
                </a:cubicBezTo>
                <a:cubicBezTo>
                  <a:pt x="374468" y="152051"/>
                  <a:pt x="374786" y="146507"/>
                  <a:pt x="374102" y="140916"/>
                </a:cubicBezTo>
                <a:cubicBezTo>
                  <a:pt x="373516" y="136154"/>
                  <a:pt x="372051" y="131759"/>
                  <a:pt x="372148" y="126826"/>
                </a:cubicBezTo>
                <a:cubicBezTo>
                  <a:pt x="372295" y="118402"/>
                  <a:pt x="375933" y="108170"/>
                  <a:pt x="368583" y="101846"/>
                </a:cubicBezTo>
                <a:cubicBezTo>
                  <a:pt x="365287" y="98989"/>
                  <a:pt x="360794" y="98427"/>
                  <a:pt x="358230" y="94520"/>
                </a:cubicBezTo>
                <a:cubicBezTo>
                  <a:pt x="355666" y="90613"/>
                  <a:pt x="355373" y="85705"/>
                  <a:pt x="359133" y="82702"/>
                </a:cubicBezTo>
                <a:cubicBezTo>
                  <a:pt x="363700" y="79063"/>
                  <a:pt x="370000" y="81945"/>
                  <a:pt x="374981" y="79405"/>
                </a:cubicBezTo>
                <a:cubicBezTo>
                  <a:pt x="379581" y="76878"/>
                  <a:pt x="383015" y="72656"/>
                  <a:pt x="384553" y="67635"/>
                </a:cubicBezTo>
                <a:cubicBezTo>
                  <a:pt x="386409" y="58527"/>
                  <a:pt x="384138" y="57746"/>
                  <a:pt x="384553" y="53595"/>
                </a:cubicBezTo>
                <a:cubicBezTo>
                  <a:pt x="384748" y="50933"/>
                  <a:pt x="386800" y="50176"/>
                  <a:pt x="387825" y="47954"/>
                </a:cubicBezTo>
                <a:cubicBezTo>
                  <a:pt x="389161" y="44345"/>
                  <a:pt x="389679" y="40482"/>
                  <a:pt x="389339" y="36648"/>
                </a:cubicBezTo>
                <a:cubicBezTo>
                  <a:pt x="388900" y="32106"/>
                  <a:pt x="385359" y="28712"/>
                  <a:pt x="386897" y="23853"/>
                </a:cubicBezTo>
                <a:cubicBezTo>
                  <a:pt x="388436" y="18993"/>
                  <a:pt x="395053" y="15062"/>
                  <a:pt x="398960" y="11936"/>
                </a:cubicBezTo>
                <a:cubicBezTo>
                  <a:pt x="403331" y="8444"/>
                  <a:pt x="408727" y="4244"/>
                  <a:pt x="414417" y="3194"/>
                </a:cubicBezTo>
                <a:cubicBezTo>
                  <a:pt x="424185" y="1339"/>
                  <a:pt x="433781" y="-2104"/>
                  <a:pt x="443719" y="1754"/>
                </a:cubicBezTo>
                <a:cubicBezTo>
                  <a:pt x="449262" y="3927"/>
                  <a:pt x="448896" y="10032"/>
                  <a:pt x="452999" y="13719"/>
                </a:cubicBezTo>
                <a:cubicBezTo>
                  <a:pt x="457614" y="17894"/>
                  <a:pt x="463865" y="16478"/>
                  <a:pt x="469188" y="16161"/>
                </a:cubicBezTo>
                <a:cubicBezTo>
                  <a:pt x="482740" y="15111"/>
                  <a:pt x="489895" y="25440"/>
                  <a:pt x="498051" y="34035"/>
                </a:cubicBezTo>
                <a:cubicBezTo>
                  <a:pt x="502104" y="38284"/>
                  <a:pt x="508429" y="38626"/>
                  <a:pt x="512556" y="42362"/>
                </a:cubicBezTo>
                <a:cubicBezTo>
                  <a:pt x="516682" y="46098"/>
                  <a:pt x="518343" y="51470"/>
                  <a:pt x="520540" y="55963"/>
                </a:cubicBezTo>
                <a:cubicBezTo>
                  <a:pt x="530454" y="76133"/>
                  <a:pt x="552553" y="89490"/>
                  <a:pt x="557388" y="94471"/>
                </a:cubicBezTo>
                <a:cubicBezTo>
                  <a:pt x="560978" y="98134"/>
                  <a:pt x="561027" y="102481"/>
                  <a:pt x="562736" y="106925"/>
                </a:cubicBezTo>
                <a:cubicBezTo>
                  <a:pt x="570184" y="126460"/>
                  <a:pt x="593528" y="117352"/>
                  <a:pt x="608643" y="130391"/>
                </a:cubicBezTo>
                <a:cubicBezTo>
                  <a:pt x="612794" y="133956"/>
                  <a:pt x="618923" y="138962"/>
                  <a:pt x="621267" y="143968"/>
                </a:cubicBezTo>
                <a:cubicBezTo>
                  <a:pt x="624442" y="146043"/>
                  <a:pt x="626786" y="150976"/>
                  <a:pt x="629838" y="153223"/>
                </a:cubicBezTo>
                <a:cubicBezTo>
                  <a:pt x="639606" y="160426"/>
                  <a:pt x="651498" y="156959"/>
                  <a:pt x="662364" y="159571"/>
                </a:cubicBezTo>
                <a:cubicBezTo>
                  <a:pt x="671374" y="161769"/>
                  <a:pt x="680409" y="159230"/>
                  <a:pt x="689542" y="160548"/>
                </a:cubicBezTo>
                <a:cubicBezTo>
                  <a:pt x="691161" y="160780"/>
                  <a:pt x="692792" y="160919"/>
                  <a:pt x="694426" y="160963"/>
                </a:cubicBezTo>
                <a:cubicBezTo>
                  <a:pt x="695043" y="161000"/>
                  <a:pt x="695664" y="161000"/>
                  <a:pt x="696281" y="160963"/>
                </a:cubicBezTo>
                <a:cubicBezTo>
                  <a:pt x="694987" y="172855"/>
                  <a:pt x="693058" y="187042"/>
                  <a:pt x="695549" y="195638"/>
                </a:cubicBezTo>
                <a:cubicBezTo>
                  <a:pt x="697991" y="203867"/>
                  <a:pt x="690348" y="210948"/>
                  <a:pt x="693571" y="219348"/>
                </a:cubicBezTo>
                <a:cubicBezTo>
                  <a:pt x="695549" y="224501"/>
                  <a:pt x="700213" y="225868"/>
                  <a:pt x="703485" y="229775"/>
                </a:cubicBezTo>
                <a:cubicBezTo>
                  <a:pt x="712300" y="240446"/>
                  <a:pt x="695231" y="249163"/>
                  <a:pt x="700433" y="261275"/>
                </a:cubicBezTo>
                <a:close/>
              </a:path>
            </a:pathLst>
          </a:custGeom>
          <a:solidFill>
            <a:schemeClr val="tx2">
              <a:alpha val="36000"/>
            </a:schemeClr>
          </a:solidFill>
          <a:ln w="7310" cap="rnd">
            <a:solidFill>
              <a:srgbClr val="FFFFFF"/>
            </a:solidFill>
            <a:prstDash val="solid"/>
            <a:round/>
          </a:ln>
        </xdr:spPr>
        <xdr:txBody>
          <a:bodyPr wrap="square"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indent="0" algn="l" defTabSz="457200" rtl="0" eaLnBrk="1" latinLnBrk="0" hangingPunct="1"/>
            <a:endParaRPr lang="hu-HU" sz="1800" kern="1200">
              <a:solidFill>
                <a:schemeClr val="tx1"/>
              </a:solidFill>
              <a:latin typeface="+mn-lt"/>
              <a:ea typeface="+mn-ea"/>
              <a:cs typeface="+mn-cs"/>
            </a:endParaRPr>
          </a:p>
        </xdr:txBody>
      </xdr:sp>
    </xdr:grpSp>
    <xdr:clientData/>
  </xdr:twoCellAnchor>
  <xdr:twoCellAnchor>
    <xdr:from>
      <xdr:col>3</xdr:col>
      <xdr:colOff>596194</xdr:colOff>
      <xdr:row>39</xdr:row>
      <xdr:rowOff>34443</xdr:rowOff>
    </xdr:from>
    <xdr:to>
      <xdr:col>4</xdr:col>
      <xdr:colOff>527051</xdr:colOff>
      <xdr:row>44</xdr:row>
      <xdr:rowOff>27091</xdr:rowOff>
    </xdr:to>
    <xdr:sp macro="" textlink="">
      <xdr:nvSpPr>
        <xdr:cNvPr id="33" name="Szövegdoboz 93">
          <a:extLst>
            <a:ext uri="{FF2B5EF4-FFF2-40B4-BE49-F238E27FC236}">
              <a16:creationId xmlns:a16="http://schemas.microsoft.com/office/drawing/2014/main" id="{371463C7-BBB0-4741-8F46-079545DDD85F}"/>
            </a:ext>
          </a:extLst>
        </xdr:cNvPr>
        <xdr:cNvSpPr txBox="1"/>
      </xdr:nvSpPr>
      <xdr:spPr>
        <a:xfrm>
          <a:off x="2853619" y="3139593"/>
          <a:ext cx="1483432" cy="945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400" b="1">
              <a:solidFill>
                <a:schemeClr val="bg1"/>
              </a:solidFill>
            </a:rPr>
            <a:t>56%</a:t>
          </a:r>
          <a:br>
            <a:rPr lang="hu-HU" sz="1400" b="1">
              <a:solidFill>
                <a:schemeClr val="bg1"/>
              </a:solidFill>
            </a:rPr>
          </a:br>
          <a:r>
            <a:rPr lang="hu-HU" sz="1400" b="1">
              <a:solidFill>
                <a:schemeClr val="accent3"/>
              </a:solidFill>
            </a:rPr>
            <a:t>HUF 36</a:t>
          </a:r>
          <a:r>
            <a:rPr lang="hu-HU" sz="1400" b="1" baseline="0">
              <a:solidFill>
                <a:schemeClr val="accent3"/>
              </a:solidFill>
            </a:rPr>
            <a:t> M</a:t>
          </a:r>
          <a:br>
            <a:rPr lang="hu-HU" sz="1400" b="1" baseline="0">
              <a:solidFill>
                <a:srgbClr val="FF0000"/>
              </a:solidFill>
            </a:rPr>
          </a:br>
          <a:r>
            <a:rPr lang="hu-HU" sz="1400" b="1" baseline="0">
              <a:solidFill>
                <a:schemeClr val="accent6">
                  <a:lumMod val="75000"/>
                </a:schemeClr>
              </a:solidFill>
            </a:rPr>
            <a:t>HUF 804/427 k</a:t>
          </a:r>
          <a:br>
            <a:rPr lang="hu-HU" sz="1400" b="1">
              <a:solidFill>
                <a:schemeClr val="bg1"/>
              </a:solidFill>
            </a:rPr>
          </a:br>
          <a:endParaRPr lang="hu-HU" sz="1400" b="1">
            <a:solidFill>
              <a:schemeClr val="bg1"/>
            </a:solidFill>
          </a:endParaRPr>
        </a:p>
      </xdr:txBody>
    </xdr:sp>
    <xdr:clientData/>
  </xdr:twoCellAnchor>
  <xdr:twoCellAnchor>
    <xdr:from>
      <xdr:col>2</xdr:col>
      <xdr:colOff>700584</xdr:colOff>
      <xdr:row>39</xdr:row>
      <xdr:rowOff>184672</xdr:rowOff>
    </xdr:from>
    <xdr:to>
      <xdr:col>3</xdr:col>
      <xdr:colOff>805038</xdr:colOff>
      <xdr:row>45</xdr:row>
      <xdr:rowOff>47021</xdr:rowOff>
    </xdr:to>
    <xdr:sp macro="" textlink="">
      <xdr:nvSpPr>
        <xdr:cNvPr id="34" name="Szövegdoboz 94">
          <a:extLst>
            <a:ext uri="{FF2B5EF4-FFF2-40B4-BE49-F238E27FC236}">
              <a16:creationId xmlns:a16="http://schemas.microsoft.com/office/drawing/2014/main" id="{EDA8FDEF-F3F1-4382-A750-844E146C18BC}"/>
            </a:ext>
          </a:extLst>
        </xdr:cNvPr>
        <xdr:cNvSpPr txBox="1"/>
      </xdr:nvSpPr>
      <xdr:spPr>
        <a:xfrm>
          <a:off x="1662609" y="3289822"/>
          <a:ext cx="1399854" cy="1005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10%</a:t>
          </a:r>
          <a:br>
            <a:rPr lang="hu-HU" sz="1400" b="1">
              <a:solidFill>
                <a:schemeClr val="tx1"/>
              </a:solidFill>
            </a:rPr>
          </a:br>
          <a:r>
            <a:rPr lang="hu-HU" sz="1400" b="1">
              <a:solidFill>
                <a:schemeClr val="accent3"/>
              </a:solidFill>
            </a:rPr>
            <a:t>HUF 29 M</a:t>
          </a:r>
          <a:br>
            <a:rPr lang="hu-HU" sz="1400" b="1">
              <a:solidFill>
                <a:schemeClr val="accent3"/>
              </a:solidFill>
            </a:rPr>
          </a:br>
          <a:r>
            <a:rPr lang="hu-HU" sz="1400" b="1">
              <a:solidFill>
                <a:schemeClr val="accent6">
                  <a:lumMod val="75000"/>
                </a:schemeClr>
              </a:solidFill>
            </a:rPr>
            <a:t>HUF 367/237 k</a:t>
          </a:r>
        </a:p>
      </xdr:txBody>
    </xdr:sp>
    <xdr:clientData/>
  </xdr:twoCellAnchor>
  <xdr:twoCellAnchor>
    <xdr:from>
      <xdr:col>1</xdr:col>
      <xdr:colOff>123825</xdr:colOff>
      <xdr:row>41</xdr:row>
      <xdr:rowOff>109534</xdr:rowOff>
    </xdr:from>
    <xdr:to>
      <xdr:col>2</xdr:col>
      <xdr:colOff>1061172</xdr:colOff>
      <xdr:row>46</xdr:row>
      <xdr:rowOff>160762</xdr:rowOff>
    </xdr:to>
    <xdr:sp macro="" textlink="">
      <xdr:nvSpPr>
        <xdr:cNvPr id="35" name="Szövegdoboz 95">
          <a:extLst>
            <a:ext uri="{FF2B5EF4-FFF2-40B4-BE49-F238E27FC236}">
              <a16:creationId xmlns:a16="http://schemas.microsoft.com/office/drawing/2014/main" id="{5FAADB98-6233-430D-AA2A-08B5A0C3AD93}"/>
            </a:ext>
          </a:extLst>
        </xdr:cNvPr>
        <xdr:cNvSpPr txBox="1"/>
      </xdr:nvSpPr>
      <xdr:spPr>
        <a:xfrm>
          <a:off x="733425" y="3595684"/>
          <a:ext cx="1289772" cy="1003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12%</a:t>
          </a:r>
          <a:br>
            <a:rPr lang="hu-HU" sz="1400" b="1">
              <a:solidFill>
                <a:schemeClr val="tx1"/>
              </a:solidFill>
            </a:rPr>
          </a:br>
          <a:r>
            <a:rPr lang="hu-HU" sz="1400" b="1">
              <a:solidFill>
                <a:schemeClr val="accent3"/>
              </a:solidFill>
            </a:rPr>
            <a:t>HUF 28 M</a:t>
          </a:r>
          <a:br>
            <a:rPr lang="hu-HU" sz="1400" b="1">
              <a:solidFill>
                <a:schemeClr val="accent3"/>
              </a:solidFill>
            </a:rPr>
          </a:br>
          <a:r>
            <a:rPr lang="hu-HU" sz="1400" b="1">
              <a:solidFill>
                <a:schemeClr val="accent6">
                  <a:lumMod val="75000"/>
                </a:schemeClr>
              </a:solidFill>
            </a:rPr>
            <a:t>HUF 417/229 k</a:t>
          </a:r>
        </a:p>
      </xdr:txBody>
    </xdr:sp>
    <xdr:clientData/>
  </xdr:twoCellAnchor>
  <xdr:twoCellAnchor>
    <xdr:from>
      <xdr:col>2</xdr:col>
      <xdr:colOff>678430</xdr:colOff>
      <xdr:row>44</xdr:row>
      <xdr:rowOff>167094</xdr:rowOff>
    </xdr:from>
    <xdr:to>
      <xdr:col>3</xdr:col>
      <xdr:colOff>743405</xdr:colOff>
      <xdr:row>50</xdr:row>
      <xdr:rowOff>26291</xdr:rowOff>
    </xdr:to>
    <xdr:sp macro="" textlink="">
      <xdr:nvSpPr>
        <xdr:cNvPr id="36" name="Szövegdoboz 96">
          <a:extLst>
            <a:ext uri="{FF2B5EF4-FFF2-40B4-BE49-F238E27FC236}">
              <a16:creationId xmlns:a16="http://schemas.microsoft.com/office/drawing/2014/main" id="{44AFF05C-EDA5-40BC-BCCE-C1098178478A}"/>
            </a:ext>
          </a:extLst>
        </xdr:cNvPr>
        <xdr:cNvSpPr txBox="1"/>
      </xdr:nvSpPr>
      <xdr:spPr>
        <a:xfrm>
          <a:off x="1640455" y="4224744"/>
          <a:ext cx="1360375" cy="10021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4%</a:t>
          </a:r>
          <a:br>
            <a:rPr lang="hu-HU" sz="1400" b="1">
              <a:solidFill>
                <a:schemeClr val="tx1"/>
              </a:solidFill>
            </a:rPr>
          </a:br>
          <a:r>
            <a:rPr lang="hu-HU" sz="1400" b="1">
              <a:solidFill>
                <a:schemeClr val="accent3"/>
              </a:solidFill>
            </a:rPr>
            <a:t>HUF 30 M </a:t>
          </a:r>
        </a:p>
        <a:p>
          <a:pPr algn="ctr"/>
          <a:r>
            <a:rPr lang="hu-HU" sz="1400" b="1">
              <a:solidFill>
                <a:schemeClr val="accent6">
                  <a:lumMod val="75000"/>
                </a:schemeClr>
              </a:solidFill>
            </a:rPr>
            <a:t>HUF 599/237 k</a:t>
          </a:r>
        </a:p>
      </xdr:txBody>
    </xdr:sp>
    <xdr:clientData/>
  </xdr:twoCellAnchor>
  <xdr:twoCellAnchor>
    <xdr:from>
      <xdr:col>3</xdr:col>
      <xdr:colOff>700057</xdr:colOff>
      <xdr:row>43</xdr:row>
      <xdr:rowOff>159705</xdr:rowOff>
    </xdr:from>
    <xdr:to>
      <xdr:col>4</xdr:col>
      <xdr:colOff>476250</xdr:colOff>
      <xdr:row>48</xdr:row>
      <xdr:rowOff>3879</xdr:rowOff>
    </xdr:to>
    <xdr:sp macro="" textlink="">
      <xdr:nvSpPr>
        <xdr:cNvPr id="37" name="Szövegdoboz 97">
          <a:extLst>
            <a:ext uri="{FF2B5EF4-FFF2-40B4-BE49-F238E27FC236}">
              <a16:creationId xmlns:a16="http://schemas.microsoft.com/office/drawing/2014/main" id="{11FC7031-81E3-48FB-9D17-975EDA6CC0FD}"/>
            </a:ext>
          </a:extLst>
        </xdr:cNvPr>
        <xdr:cNvSpPr txBox="1"/>
      </xdr:nvSpPr>
      <xdr:spPr>
        <a:xfrm>
          <a:off x="2957482" y="4026855"/>
          <a:ext cx="1328768" cy="79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7%</a:t>
          </a:r>
          <a:br>
            <a:rPr lang="hu-HU" sz="1400" b="1">
              <a:solidFill>
                <a:schemeClr val="tx1"/>
              </a:solidFill>
            </a:rPr>
          </a:br>
          <a:r>
            <a:rPr lang="hu-HU" sz="1400" b="1">
              <a:solidFill>
                <a:schemeClr val="accent3"/>
              </a:solidFill>
            </a:rPr>
            <a:t>HUF 28 M</a:t>
          </a:r>
          <a:br>
            <a:rPr lang="hu-HU" sz="1400" b="1">
              <a:solidFill>
                <a:schemeClr val="accent3"/>
              </a:solidFill>
            </a:rPr>
          </a:br>
          <a:r>
            <a:rPr lang="hu-HU" sz="1400" b="1">
              <a:solidFill>
                <a:schemeClr val="accent6">
                  <a:lumMod val="75000"/>
                </a:schemeClr>
              </a:solidFill>
            </a:rPr>
            <a:t>HUF 580/223 k</a:t>
          </a:r>
        </a:p>
      </xdr:txBody>
    </xdr:sp>
    <xdr:clientData/>
  </xdr:twoCellAnchor>
  <xdr:twoCellAnchor>
    <xdr:from>
      <xdr:col>4</xdr:col>
      <xdr:colOff>373577</xdr:colOff>
      <xdr:row>38</xdr:row>
      <xdr:rowOff>70628</xdr:rowOff>
    </xdr:from>
    <xdr:to>
      <xdr:col>4</xdr:col>
      <xdr:colOff>1695450</xdr:colOff>
      <xdr:row>42</xdr:row>
      <xdr:rowOff>138350</xdr:rowOff>
    </xdr:to>
    <xdr:sp macro="" textlink="">
      <xdr:nvSpPr>
        <xdr:cNvPr id="38" name="Szövegdoboz 98">
          <a:extLst>
            <a:ext uri="{FF2B5EF4-FFF2-40B4-BE49-F238E27FC236}">
              <a16:creationId xmlns:a16="http://schemas.microsoft.com/office/drawing/2014/main" id="{5EC9F464-58D4-4982-B358-22F27D1A78FA}"/>
            </a:ext>
          </a:extLst>
        </xdr:cNvPr>
        <xdr:cNvSpPr txBox="1"/>
      </xdr:nvSpPr>
      <xdr:spPr>
        <a:xfrm>
          <a:off x="4183577" y="2985278"/>
          <a:ext cx="1321873" cy="829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9%</a:t>
          </a:r>
          <a:br>
            <a:rPr lang="hu-HU" sz="1400" b="1">
              <a:solidFill>
                <a:schemeClr val="tx1"/>
              </a:solidFill>
            </a:rPr>
          </a:br>
          <a:r>
            <a:rPr lang="hu-HU" sz="1400" b="1">
              <a:solidFill>
                <a:schemeClr val="accent3"/>
              </a:solidFill>
            </a:rPr>
            <a:t>HUF 29 M</a:t>
          </a:r>
          <a:br>
            <a:rPr lang="hu-HU" sz="1400" b="1">
              <a:solidFill>
                <a:srgbClr val="FF0000"/>
              </a:solidFill>
            </a:rPr>
          </a:br>
          <a:r>
            <a:rPr lang="hu-HU" sz="1400" b="1">
              <a:solidFill>
                <a:schemeClr val="accent6">
                  <a:lumMod val="75000"/>
                </a:schemeClr>
              </a:solidFill>
            </a:rPr>
            <a:t>HUF 402/241 k</a:t>
          </a:r>
        </a:p>
      </xdr:txBody>
    </xdr:sp>
    <xdr:clientData/>
  </xdr:twoCellAnchor>
  <xdr:twoCellAnchor>
    <xdr:from>
      <xdr:col>3</xdr:col>
      <xdr:colOff>1152696</xdr:colOff>
      <xdr:row>35</xdr:row>
      <xdr:rowOff>171172</xdr:rowOff>
    </xdr:from>
    <xdr:to>
      <xdr:col>4</xdr:col>
      <xdr:colOff>940308</xdr:colOff>
      <xdr:row>40</xdr:row>
      <xdr:rowOff>48704</xdr:rowOff>
    </xdr:to>
    <xdr:sp macro="" textlink="">
      <xdr:nvSpPr>
        <xdr:cNvPr id="39" name="Szövegdoboz 22">
          <a:extLst>
            <a:ext uri="{FF2B5EF4-FFF2-40B4-BE49-F238E27FC236}">
              <a16:creationId xmlns:a16="http://schemas.microsoft.com/office/drawing/2014/main" id="{A2E6C0A3-4613-4605-897D-9B514DD76CE5}"/>
            </a:ext>
          </a:extLst>
        </xdr:cNvPr>
        <xdr:cNvSpPr txBox="1"/>
      </xdr:nvSpPr>
      <xdr:spPr>
        <a:xfrm>
          <a:off x="3410121" y="2514322"/>
          <a:ext cx="1340187" cy="830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tx1"/>
              </a:solidFill>
            </a:rPr>
            <a:t>2%</a:t>
          </a:r>
          <a:br>
            <a:rPr lang="hu-HU" sz="1400" b="1">
              <a:solidFill>
                <a:schemeClr val="tx1"/>
              </a:solidFill>
            </a:rPr>
          </a:br>
          <a:r>
            <a:rPr lang="hu-HU" sz="1400" b="1">
              <a:solidFill>
                <a:schemeClr val="accent3"/>
              </a:solidFill>
            </a:rPr>
            <a:t>HUF 25 M</a:t>
          </a:r>
          <a:br>
            <a:rPr lang="hu-HU" sz="1400" b="1">
              <a:solidFill>
                <a:schemeClr val="tx1"/>
              </a:solidFill>
            </a:rPr>
          </a:br>
          <a:r>
            <a:rPr lang="hu-HU" sz="1400" b="1">
              <a:solidFill>
                <a:schemeClr val="accent6">
                  <a:lumMod val="75000"/>
                </a:schemeClr>
              </a:solidFill>
            </a:rPr>
            <a:t>HUF 475/240 k</a:t>
          </a:r>
        </a:p>
      </xdr:txBody>
    </xdr:sp>
    <xdr:clientData/>
  </xdr:twoCellAnchor>
  <xdr:twoCellAnchor>
    <xdr:from>
      <xdr:col>4</xdr:col>
      <xdr:colOff>163654</xdr:colOff>
      <xdr:row>32</xdr:row>
      <xdr:rowOff>0</xdr:rowOff>
    </xdr:from>
    <xdr:to>
      <xdr:col>4</xdr:col>
      <xdr:colOff>1135654</xdr:colOff>
      <xdr:row>37</xdr:row>
      <xdr:rowOff>19500</xdr:rowOff>
    </xdr:to>
    <xdr:graphicFrame macro="">
      <xdr:nvGraphicFramePr>
        <xdr:cNvPr id="40" name="Chart 16">
          <a:extLst>
            <a:ext uri="{FF2B5EF4-FFF2-40B4-BE49-F238E27FC236}">
              <a16:creationId xmlns:a16="http://schemas.microsoft.com/office/drawing/2014/main" id="{E656D8AF-C504-4150-95AD-1F8FA8C367C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1401043</xdr:colOff>
      <xdr:row>36</xdr:row>
      <xdr:rowOff>42238</xdr:rowOff>
    </xdr:from>
    <xdr:to>
      <xdr:col>6</xdr:col>
      <xdr:colOff>223976</xdr:colOff>
      <xdr:row>41</xdr:row>
      <xdr:rowOff>61738</xdr:rowOff>
    </xdr:to>
    <xdr:graphicFrame macro="">
      <xdr:nvGraphicFramePr>
        <xdr:cNvPr id="41" name="Chart 17">
          <a:extLst>
            <a:ext uri="{FF2B5EF4-FFF2-40B4-BE49-F238E27FC236}">
              <a16:creationId xmlns:a16="http://schemas.microsoft.com/office/drawing/2014/main" id="{04137098-E047-42C6-9325-C832C412572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258042</xdr:colOff>
      <xdr:row>44</xdr:row>
      <xdr:rowOff>86199</xdr:rowOff>
    </xdr:from>
    <xdr:to>
      <xdr:col>4</xdr:col>
      <xdr:colOff>1230042</xdr:colOff>
      <xdr:row>49</xdr:row>
      <xdr:rowOff>105699</xdr:rowOff>
    </xdr:to>
    <xdr:graphicFrame macro="">
      <xdr:nvGraphicFramePr>
        <xdr:cNvPr id="42" name="Chart 18">
          <a:extLst>
            <a:ext uri="{FF2B5EF4-FFF2-40B4-BE49-F238E27FC236}">
              <a16:creationId xmlns:a16="http://schemas.microsoft.com/office/drawing/2014/main" id="{FBDC276B-4A81-4F0F-A803-3A0B1B0CF02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1035744</xdr:colOff>
      <xdr:row>47</xdr:row>
      <xdr:rowOff>181449</xdr:rowOff>
    </xdr:from>
    <xdr:to>
      <xdr:col>3</xdr:col>
      <xdr:colOff>718082</xdr:colOff>
      <xdr:row>53</xdr:row>
      <xdr:rowOff>10449</xdr:rowOff>
    </xdr:to>
    <xdr:graphicFrame macro="">
      <xdr:nvGraphicFramePr>
        <xdr:cNvPr id="43" name="Chart 19">
          <a:extLst>
            <a:ext uri="{FF2B5EF4-FFF2-40B4-BE49-F238E27FC236}">
              <a16:creationId xmlns:a16="http://schemas.microsoft.com/office/drawing/2014/main" id="{1ED95F81-6534-4A6D-9B86-5FAD0E838FC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37</xdr:row>
      <xdr:rowOff>71545</xdr:rowOff>
    </xdr:from>
    <xdr:to>
      <xdr:col>2</xdr:col>
      <xdr:colOff>615628</xdr:colOff>
      <xdr:row>42</xdr:row>
      <xdr:rowOff>91045</xdr:rowOff>
    </xdr:to>
    <xdr:graphicFrame macro="">
      <xdr:nvGraphicFramePr>
        <xdr:cNvPr id="44" name="Chart 20">
          <a:extLst>
            <a:ext uri="{FF2B5EF4-FFF2-40B4-BE49-F238E27FC236}">
              <a16:creationId xmlns:a16="http://schemas.microsoft.com/office/drawing/2014/main" id="{60169B8E-64E1-4A81-8A68-581DEBBB7EA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852570</xdr:colOff>
      <xdr:row>35</xdr:row>
      <xdr:rowOff>115507</xdr:rowOff>
    </xdr:from>
    <xdr:to>
      <xdr:col>3</xdr:col>
      <xdr:colOff>534908</xdr:colOff>
      <xdr:row>40</xdr:row>
      <xdr:rowOff>135007</xdr:rowOff>
    </xdr:to>
    <xdr:graphicFrame macro="">
      <xdr:nvGraphicFramePr>
        <xdr:cNvPr id="45" name="Chart 21">
          <a:extLst>
            <a:ext uri="{FF2B5EF4-FFF2-40B4-BE49-F238E27FC236}">
              <a16:creationId xmlns:a16="http://schemas.microsoft.com/office/drawing/2014/main" id="{21447E48-FEF6-4B60-A55E-BF8227527D2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302927</xdr:colOff>
      <xdr:row>33</xdr:row>
      <xdr:rowOff>166795</xdr:rowOff>
    </xdr:from>
    <xdr:to>
      <xdr:col>3</xdr:col>
      <xdr:colOff>1274927</xdr:colOff>
      <xdr:row>38</xdr:row>
      <xdr:rowOff>186295</xdr:rowOff>
    </xdr:to>
    <xdr:graphicFrame macro="">
      <xdr:nvGraphicFramePr>
        <xdr:cNvPr id="46" name="Chart 22">
          <a:extLst>
            <a:ext uri="{FF2B5EF4-FFF2-40B4-BE49-F238E27FC236}">
              <a16:creationId xmlns:a16="http://schemas.microsoft.com/office/drawing/2014/main" id="{CC19653D-F2FD-4315-BD9E-CD78938D3CF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4</xdr:col>
      <xdr:colOff>1018443</xdr:colOff>
      <xdr:row>43</xdr:row>
      <xdr:rowOff>73269</xdr:rowOff>
    </xdr:from>
    <xdr:to>
      <xdr:col>8</xdr:col>
      <xdr:colOff>61275</xdr:colOff>
      <xdr:row>53</xdr:row>
      <xdr:rowOff>155737</xdr:rowOff>
    </xdr:to>
    <xdr:pic>
      <xdr:nvPicPr>
        <xdr:cNvPr id="47" name="Picture 24">
          <a:extLst>
            <a:ext uri="{FF2B5EF4-FFF2-40B4-BE49-F238E27FC236}">
              <a16:creationId xmlns:a16="http://schemas.microsoft.com/office/drawing/2014/main" id="{3B66CC3A-CB7A-4172-8C38-FB0E11FD4481}"/>
            </a:ext>
          </a:extLst>
        </xdr:cNvPr>
        <xdr:cNvPicPr>
          <a:picLocks noChangeAspect="1"/>
        </xdr:cNvPicPr>
      </xdr:nvPicPr>
      <xdr:blipFill>
        <a:blip xmlns:r="http://schemas.openxmlformats.org/officeDocument/2006/relationships" r:embed="rId16"/>
        <a:stretch>
          <a:fillRect/>
        </a:stretch>
      </xdr:blipFill>
      <xdr:spPr>
        <a:xfrm>
          <a:off x="4828443" y="3940419"/>
          <a:ext cx="2281332" cy="1987468"/>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9</xdr:col>
      <xdr:colOff>0</xdr:colOff>
      <xdr:row>4</xdr:row>
      <xdr:rowOff>171450</xdr:rowOff>
    </xdr:from>
    <xdr:to>
      <xdr:col>16</xdr:col>
      <xdr:colOff>304800</xdr:colOff>
      <xdr:row>20</xdr:row>
      <xdr:rowOff>61912</xdr:rowOff>
    </xdr:to>
    <xdr:graphicFrame macro="">
      <xdr:nvGraphicFramePr>
        <xdr:cNvPr id="2" name="Diagram 1">
          <a:extLst>
            <a:ext uri="{FF2B5EF4-FFF2-40B4-BE49-F238E27FC236}">
              <a16:creationId xmlns:a16="http://schemas.microsoft.com/office/drawing/2014/main" id="{D7AD7331-CE61-443E-95A8-8F2D422EB3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28575</xdr:colOff>
      <xdr:row>5</xdr:row>
      <xdr:rowOff>0</xdr:rowOff>
    </xdr:from>
    <xdr:to>
      <xdr:col>24</xdr:col>
      <xdr:colOff>333375</xdr:colOff>
      <xdr:row>20</xdr:row>
      <xdr:rowOff>80962</xdr:rowOff>
    </xdr:to>
    <xdr:graphicFrame macro="">
      <xdr:nvGraphicFramePr>
        <xdr:cNvPr id="3" name="Diagram 2">
          <a:extLst>
            <a:ext uri="{FF2B5EF4-FFF2-40B4-BE49-F238E27FC236}">
              <a16:creationId xmlns:a16="http://schemas.microsoft.com/office/drawing/2014/main" id="{90BBD8DE-D998-435D-94E2-9DEBA9B77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0.08125</cdr:x>
      <cdr:y>0.01297</cdr:y>
    </cdr:from>
    <cdr:to>
      <cdr:x>0.26458</cdr:x>
      <cdr:y>0.10049</cdr:y>
    </cdr:to>
    <cdr:sp macro="" textlink="">
      <cdr:nvSpPr>
        <cdr:cNvPr id="2" name="Szövegdoboz 1">
          <a:extLst xmlns:a="http://schemas.openxmlformats.org/drawingml/2006/main">
            <a:ext uri="{FF2B5EF4-FFF2-40B4-BE49-F238E27FC236}">
              <a16:creationId xmlns:a16="http://schemas.microsoft.com/office/drawing/2014/main" id="{2F49C5D8-5E11-40D7-8519-C046749F9F5F}"/>
            </a:ext>
          </a:extLst>
        </cdr:cNvPr>
        <cdr:cNvSpPr txBox="1"/>
      </cdr:nvSpPr>
      <cdr:spPr>
        <a:xfrm xmlns:a="http://schemas.openxmlformats.org/drawingml/2006/main">
          <a:off x="371474" y="38100"/>
          <a:ext cx="838201"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megawatt</a:t>
          </a:r>
        </a:p>
      </cdr:txBody>
    </cdr:sp>
  </cdr:relSizeAnchor>
  <cdr:relSizeAnchor xmlns:cdr="http://schemas.openxmlformats.org/drawingml/2006/chartDrawing">
    <cdr:from>
      <cdr:x>0.74028</cdr:x>
      <cdr:y>0.02377</cdr:y>
    </cdr:from>
    <cdr:to>
      <cdr:x>0.89375</cdr:x>
      <cdr:y>0.11129</cdr:y>
    </cdr:to>
    <cdr:sp macro="" textlink="">
      <cdr:nvSpPr>
        <cdr:cNvPr id="3" name="Szövegdoboz 1">
          <a:extLst xmlns:a="http://schemas.openxmlformats.org/drawingml/2006/main">
            <a:ext uri="{FF2B5EF4-FFF2-40B4-BE49-F238E27FC236}">
              <a16:creationId xmlns:a16="http://schemas.microsoft.com/office/drawing/2014/main" id="{117DD721-CA8A-4748-86D6-CAB7A0FA7290}"/>
            </a:ext>
          </a:extLst>
        </cdr:cNvPr>
        <cdr:cNvSpPr txBox="1"/>
      </cdr:nvSpPr>
      <cdr:spPr>
        <a:xfrm xmlns:a="http://schemas.openxmlformats.org/drawingml/2006/main">
          <a:off x="3384550" y="69850"/>
          <a:ext cx="70167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százalék</a:t>
          </a:r>
        </a:p>
      </cdr:txBody>
    </cdr:sp>
  </cdr:relSizeAnchor>
</c:userShapes>
</file>

<file path=xl/drawings/drawing73.xml><?xml version="1.0" encoding="utf-8"?>
<c:userShapes xmlns:c="http://schemas.openxmlformats.org/drawingml/2006/chart">
  <cdr:relSizeAnchor xmlns:cdr="http://schemas.openxmlformats.org/drawingml/2006/chartDrawing">
    <cdr:from>
      <cdr:x>0.08125</cdr:x>
      <cdr:y>0.01297</cdr:y>
    </cdr:from>
    <cdr:to>
      <cdr:x>0.26458</cdr:x>
      <cdr:y>0.10049</cdr:y>
    </cdr:to>
    <cdr:sp macro="" textlink="">
      <cdr:nvSpPr>
        <cdr:cNvPr id="2" name="Szövegdoboz 1">
          <a:extLst xmlns:a="http://schemas.openxmlformats.org/drawingml/2006/main">
            <a:ext uri="{FF2B5EF4-FFF2-40B4-BE49-F238E27FC236}">
              <a16:creationId xmlns:a16="http://schemas.microsoft.com/office/drawing/2014/main" id="{2F49C5D8-5E11-40D7-8519-C046749F9F5F}"/>
            </a:ext>
          </a:extLst>
        </cdr:cNvPr>
        <cdr:cNvSpPr txBox="1"/>
      </cdr:nvSpPr>
      <cdr:spPr>
        <a:xfrm xmlns:a="http://schemas.openxmlformats.org/drawingml/2006/main">
          <a:off x="371474" y="38100"/>
          <a:ext cx="838201"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megawatt</a:t>
          </a:r>
        </a:p>
      </cdr:txBody>
    </cdr:sp>
  </cdr:relSizeAnchor>
  <cdr:relSizeAnchor xmlns:cdr="http://schemas.openxmlformats.org/drawingml/2006/chartDrawing">
    <cdr:from>
      <cdr:x>0.72292</cdr:x>
      <cdr:y>0.02377</cdr:y>
    </cdr:from>
    <cdr:to>
      <cdr:x>0.89375</cdr:x>
      <cdr:y>0.11129</cdr:y>
    </cdr:to>
    <cdr:sp macro="" textlink="">
      <cdr:nvSpPr>
        <cdr:cNvPr id="3" name="Szövegdoboz 1">
          <a:extLst xmlns:a="http://schemas.openxmlformats.org/drawingml/2006/main">
            <a:ext uri="{FF2B5EF4-FFF2-40B4-BE49-F238E27FC236}">
              <a16:creationId xmlns:a16="http://schemas.microsoft.com/office/drawing/2014/main" id="{117DD721-CA8A-4748-86D6-CAB7A0FA7290}"/>
            </a:ext>
          </a:extLst>
        </cdr:cNvPr>
        <cdr:cNvSpPr txBox="1"/>
      </cdr:nvSpPr>
      <cdr:spPr>
        <a:xfrm xmlns:a="http://schemas.openxmlformats.org/drawingml/2006/main">
          <a:off x="3305176" y="69847"/>
          <a:ext cx="781050" cy="2571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percantage</a:t>
          </a:r>
        </a:p>
        <a:p xmlns:a="http://schemas.openxmlformats.org/drawingml/2006/main">
          <a:endParaRPr lang="hu-HU" sz="1000"/>
        </a:p>
      </cdr:txBody>
    </cdr:sp>
  </cdr:relSizeAnchor>
</c:userShapes>
</file>

<file path=xl/drawings/drawing74.xml><?xml version="1.0" encoding="utf-8"?>
<xdr:wsDr xmlns:xdr="http://schemas.openxmlformats.org/drawingml/2006/spreadsheetDrawing" xmlns:a="http://schemas.openxmlformats.org/drawingml/2006/main">
  <xdr:twoCellAnchor>
    <xdr:from>
      <xdr:col>7</xdr:col>
      <xdr:colOff>1</xdr:colOff>
      <xdr:row>7</xdr:row>
      <xdr:rowOff>8659</xdr:rowOff>
    </xdr:from>
    <xdr:to>
      <xdr:col>14</xdr:col>
      <xdr:colOff>165389</xdr:colOff>
      <xdr:row>21</xdr:row>
      <xdr:rowOff>35934</xdr:rowOff>
    </xdr:to>
    <xdr:graphicFrame macro="">
      <xdr:nvGraphicFramePr>
        <xdr:cNvPr id="2" name="Diagram 1">
          <a:extLst>
            <a:ext uri="{FF2B5EF4-FFF2-40B4-BE49-F238E27FC236}">
              <a16:creationId xmlns:a16="http://schemas.microsoft.com/office/drawing/2014/main" id="{9DF56FD1-AC14-4D77-B5FC-CFACDE47DD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476249</xdr:colOff>
      <xdr:row>7</xdr:row>
      <xdr:rowOff>43295</xdr:rowOff>
    </xdr:from>
    <xdr:to>
      <xdr:col>22</xdr:col>
      <xdr:colOff>35500</xdr:colOff>
      <xdr:row>21</xdr:row>
      <xdr:rowOff>70570</xdr:rowOff>
    </xdr:to>
    <xdr:graphicFrame macro="">
      <xdr:nvGraphicFramePr>
        <xdr:cNvPr id="3" name="Diagram 2">
          <a:extLst>
            <a:ext uri="{FF2B5EF4-FFF2-40B4-BE49-F238E27FC236}">
              <a16:creationId xmlns:a16="http://schemas.microsoft.com/office/drawing/2014/main" id="{4B55DE72-DB73-444B-B7CF-66849F7D0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0.07404</cdr:x>
      <cdr:y>0.0349</cdr:y>
    </cdr:from>
    <cdr:to>
      <cdr:x>0.33509</cdr:x>
      <cdr:y>0.11299</cdr:y>
    </cdr:to>
    <cdr:sp macro="" textlink="">
      <cdr:nvSpPr>
        <cdr:cNvPr id="2" name="Szövegdoboz 1">
          <a:extLst xmlns:a="http://schemas.openxmlformats.org/drawingml/2006/main">
            <a:ext uri="{FF2B5EF4-FFF2-40B4-BE49-F238E27FC236}">
              <a16:creationId xmlns:a16="http://schemas.microsoft.com/office/drawing/2014/main" id="{2674D166-EF2D-4FD1-8900-45CE64956D32}"/>
            </a:ext>
          </a:extLst>
        </cdr:cNvPr>
        <cdr:cNvSpPr txBox="1"/>
      </cdr:nvSpPr>
      <cdr:spPr>
        <a:xfrm xmlns:a="http://schemas.openxmlformats.org/drawingml/2006/main">
          <a:off x="326375" y="94032"/>
          <a:ext cx="1150805" cy="2103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milliárd</a:t>
          </a:r>
          <a:r>
            <a:rPr lang="hu-HU" sz="1000" baseline="0"/>
            <a:t> forint</a:t>
          </a:r>
          <a:endParaRPr lang="hu-HU" sz="1000"/>
        </a:p>
      </cdr:txBody>
    </cdr:sp>
  </cdr:relSizeAnchor>
  <cdr:relSizeAnchor xmlns:cdr="http://schemas.openxmlformats.org/drawingml/2006/chartDrawing">
    <cdr:from>
      <cdr:x>0.72735</cdr:x>
      <cdr:y>0.0377</cdr:y>
    </cdr:from>
    <cdr:to>
      <cdr:x>0.9884</cdr:x>
      <cdr:y>0.11579</cdr:y>
    </cdr:to>
    <cdr:sp macro="" textlink="">
      <cdr:nvSpPr>
        <cdr:cNvPr id="3" name="Szövegdoboz 1">
          <a:extLst xmlns:a="http://schemas.openxmlformats.org/drawingml/2006/main">
            <a:ext uri="{FF2B5EF4-FFF2-40B4-BE49-F238E27FC236}">
              <a16:creationId xmlns:a16="http://schemas.microsoft.com/office/drawing/2014/main" id="{FCA229D9-12BB-4844-92F5-B9C391D426BD}"/>
            </a:ext>
          </a:extLst>
        </cdr:cNvPr>
        <cdr:cNvSpPr txBox="1"/>
      </cdr:nvSpPr>
      <cdr:spPr>
        <a:xfrm xmlns:a="http://schemas.openxmlformats.org/drawingml/2006/main">
          <a:off x="3206401" y="101570"/>
          <a:ext cx="1150805" cy="2103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milliárd</a:t>
          </a:r>
          <a:r>
            <a:rPr lang="hu-HU" sz="1000" baseline="0"/>
            <a:t> forint</a:t>
          </a:r>
          <a:endParaRPr lang="hu-HU" sz="1000"/>
        </a:p>
      </cdr:txBody>
    </cdr:sp>
  </cdr:relSizeAnchor>
</c:userShapes>
</file>

<file path=xl/drawings/drawing76.xml><?xml version="1.0" encoding="utf-8"?>
<c:userShapes xmlns:c="http://schemas.openxmlformats.org/drawingml/2006/chart">
  <cdr:relSizeAnchor xmlns:cdr="http://schemas.openxmlformats.org/drawingml/2006/chartDrawing">
    <cdr:from>
      <cdr:x>0.07404</cdr:x>
      <cdr:y>0.0349</cdr:y>
    </cdr:from>
    <cdr:to>
      <cdr:x>0.33509</cdr:x>
      <cdr:y>0.11299</cdr:y>
    </cdr:to>
    <cdr:sp macro="" textlink="">
      <cdr:nvSpPr>
        <cdr:cNvPr id="2" name="Szövegdoboz 1">
          <a:extLst xmlns:a="http://schemas.openxmlformats.org/drawingml/2006/main">
            <a:ext uri="{FF2B5EF4-FFF2-40B4-BE49-F238E27FC236}">
              <a16:creationId xmlns:a16="http://schemas.microsoft.com/office/drawing/2014/main" id="{2674D166-EF2D-4FD1-8900-45CE64956D32}"/>
            </a:ext>
          </a:extLst>
        </cdr:cNvPr>
        <cdr:cNvSpPr txBox="1"/>
      </cdr:nvSpPr>
      <cdr:spPr>
        <a:xfrm xmlns:a="http://schemas.openxmlformats.org/drawingml/2006/main">
          <a:off x="326375" y="94032"/>
          <a:ext cx="1150805" cy="2103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bn HUF</a:t>
          </a:r>
        </a:p>
      </cdr:txBody>
    </cdr:sp>
  </cdr:relSizeAnchor>
  <cdr:relSizeAnchor xmlns:cdr="http://schemas.openxmlformats.org/drawingml/2006/chartDrawing">
    <cdr:from>
      <cdr:x>0.79788</cdr:x>
      <cdr:y>0.03449</cdr:y>
    </cdr:from>
    <cdr:to>
      <cdr:x>0.94873</cdr:x>
      <cdr:y>0.11258</cdr:y>
    </cdr:to>
    <cdr:sp macro="" textlink="">
      <cdr:nvSpPr>
        <cdr:cNvPr id="3" name="Szövegdoboz 1">
          <a:extLst xmlns:a="http://schemas.openxmlformats.org/drawingml/2006/main">
            <a:ext uri="{FF2B5EF4-FFF2-40B4-BE49-F238E27FC236}">
              <a16:creationId xmlns:a16="http://schemas.microsoft.com/office/drawing/2014/main" id="{FCA229D9-12BB-4844-92F5-B9C391D426BD}"/>
            </a:ext>
          </a:extLst>
        </cdr:cNvPr>
        <cdr:cNvSpPr txBox="1"/>
      </cdr:nvSpPr>
      <cdr:spPr>
        <a:xfrm xmlns:a="http://schemas.openxmlformats.org/drawingml/2006/main">
          <a:off x="3517319" y="92915"/>
          <a:ext cx="665024" cy="2103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effectLst/>
              <a:latin typeface="+mn-lt"/>
              <a:ea typeface="+mn-ea"/>
              <a:cs typeface="+mn-cs"/>
            </a:rPr>
            <a:t>bn HUF</a:t>
          </a:r>
          <a:endParaRPr lang="en-GB" sz="1000">
            <a:effectLst/>
          </a:endParaRPr>
        </a:p>
      </cdr:txBody>
    </cdr:sp>
  </cdr:relSizeAnchor>
</c:userShapes>
</file>

<file path=xl/drawings/drawing77.xml><?xml version="1.0" encoding="utf-8"?>
<xdr:wsDr xmlns:xdr="http://schemas.openxmlformats.org/drawingml/2006/spreadsheetDrawing" xmlns:a="http://schemas.openxmlformats.org/drawingml/2006/main">
  <xdr:twoCellAnchor>
    <xdr:from>
      <xdr:col>4</xdr:col>
      <xdr:colOff>162753</xdr:colOff>
      <xdr:row>11</xdr:row>
      <xdr:rowOff>25882</xdr:rowOff>
    </xdr:from>
    <xdr:to>
      <xdr:col>11</xdr:col>
      <xdr:colOff>467554</xdr:colOff>
      <xdr:row>25</xdr:row>
      <xdr:rowOff>102082</xdr:rowOff>
    </xdr:to>
    <xdr:graphicFrame macro="">
      <xdr:nvGraphicFramePr>
        <xdr:cNvPr id="2" name="Diagram 1">
          <a:extLst>
            <a:ext uri="{FF2B5EF4-FFF2-40B4-BE49-F238E27FC236}">
              <a16:creationId xmlns:a16="http://schemas.microsoft.com/office/drawing/2014/main" id="{10F49DCA-AD10-4D3E-A936-330A00C31F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33130</xdr:colOff>
      <xdr:row>11</xdr:row>
      <xdr:rowOff>57978</xdr:rowOff>
    </xdr:from>
    <xdr:to>
      <xdr:col>19</xdr:col>
      <xdr:colOff>337931</xdr:colOff>
      <xdr:row>25</xdr:row>
      <xdr:rowOff>134178</xdr:rowOff>
    </xdr:to>
    <xdr:graphicFrame macro="">
      <xdr:nvGraphicFramePr>
        <xdr:cNvPr id="3" name="Diagram 1">
          <a:extLst>
            <a:ext uri="{FF2B5EF4-FFF2-40B4-BE49-F238E27FC236}">
              <a16:creationId xmlns:a16="http://schemas.microsoft.com/office/drawing/2014/main" id="{67078134-DBEA-4CF5-A9C0-0B227A7D70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8</xdr:col>
      <xdr:colOff>370153</xdr:colOff>
      <xdr:row>12</xdr:row>
      <xdr:rowOff>183774</xdr:rowOff>
    </xdr:from>
    <xdr:to>
      <xdr:col>16</xdr:col>
      <xdr:colOff>861254</xdr:colOff>
      <xdr:row>31</xdr:row>
      <xdr:rowOff>21850</xdr:rowOff>
    </xdr:to>
    <xdr:graphicFrame macro="">
      <xdr:nvGraphicFramePr>
        <xdr:cNvPr id="2" name="Diagram 1">
          <a:extLst>
            <a:ext uri="{FF2B5EF4-FFF2-40B4-BE49-F238E27FC236}">
              <a16:creationId xmlns:a16="http://schemas.microsoft.com/office/drawing/2014/main" id="{2D83E82E-EAA0-49ED-8871-0E1862E10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487455</xdr:colOff>
      <xdr:row>31</xdr:row>
      <xdr:rowOff>101974</xdr:rowOff>
    </xdr:from>
    <xdr:to>
      <xdr:col>16</xdr:col>
      <xdr:colOff>1030941</xdr:colOff>
      <xdr:row>46</xdr:row>
      <xdr:rowOff>134470</xdr:rowOff>
    </xdr:to>
    <xdr:graphicFrame macro="">
      <xdr:nvGraphicFramePr>
        <xdr:cNvPr id="4" name="Diagram 3">
          <a:extLst>
            <a:ext uri="{FF2B5EF4-FFF2-40B4-BE49-F238E27FC236}">
              <a16:creationId xmlns:a16="http://schemas.microsoft.com/office/drawing/2014/main" id="{43181A84-5BEB-4795-B7FB-64D2930CEB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0.15556</cdr:x>
      <cdr:y>0</cdr:y>
    </cdr:from>
    <cdr:to>
      <cdr:x>0.42314</cdr:x>
      <cdr:y>0.06247</cdr:y>
    </cdr:to>
    <cdr:sp macro="" textlink="">
      <cdr:nvSpPr>
        <cdr:cNvPr id="2" name="Szövegdoboz 2"/>
        <cdr:cNvSpPr txBox="1">
          <a:spLocks xmlns:a="http://schemas.openxmlformats.org/drawingml/2006/main" noChangeArrowheads="1"/>
        </cdr:cNvSpPr>
      </cdr:nvSpPr>
      <cdr:spPr bwMode="auto">
        <a:xfrm xmlns:a="http://schemas.openxmlformats.org/drawingml/2006/main">
          <a:off x="893668" y="0"/>
          <a:ext cx="1537210" cy="2160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ctr" anchorCtr="0">
          <a:noAutofit/>
        </a:bodyPr>
        <a:lstStyle xmlns:a="http://schemas.openxmlformats.org/drawingml/2006/main"/>
        <a:p xmlns:a="http://schemas.openxmlformats.org/drawingml/2006/main">
          <a:pPr indent="215900" algn="ctr">
            <a:lnSpc>
              <a:spcPct val="150000"/>
            </a:lnSpc>
            <a:spcAft>
              <a:spcPts val="600"/>
            </a:spcAft>
          </a:pPr>
          <a:r>
            <a:rPr lang="hu-HU" sz="1100">
              <a:effectLst/>
              <a:latin typeface="+mn-lt"/>
              <a:ea typeface="Calibri" panose="020F0502020204030204" pitchFamily="34" charset="0"/>
              <a:cs typeface="Times New Roman" panose="02020603050405020304" pitchFamily="18" charset="0"/>
            </a:rPr>
            <a:t>5 éves időtartam</a:t>
          </a:r>
        </a:p>
      </cdr:txBody>
    </cdr:sp>
  </cdr:relSizeAnchor>
  <cdr:relSizeAnchor xmlns:cdr="http://schemas.openxmlformats.org/drawingml/2006/chartDrawing">
    <cdr:from>
      <cdr:x>0.56518</cdr:x>
      <cdr:y>0</cdr:y>
    </cdr:from>
    <cdr:to>
      <cdr:x>0.83275</cdr:x>
      <cdr:y>0.06247</cdr:y>
    </cdr:to>
    <cdr:sp macro="" textlink="">
      <cdr:nvSpPr>
        <cdr:cNvPr id="3" name="Szövegdoboz 2"/>
        <cdr:cNvSpPr txBox="1">
          <a:spLocks xmlns:a="http://schemas.openxmlformats.org/drawingml/2006/main" noChangeArrowheads="1"/>
        </cdr:cNvSpPr>
      </cdr:nvSpPr>
      <cdr:spPr bwMode="auto">
        <a:xfrm xmlns:a="http://schemas.openxmlformats.org/drawingml/2006/main">
          <a:off x="3253015" y="0"/>
          <a:ext cx="1540106" cy="2160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ctr" anchorCtr="0">
          <a:noAutofit/>
        </a:bodyPr>
        <a:lstStyle xmlns:a="http://schemas.openxmlformats.org/drawingml/2006/main"/>
        <a:p xmlns:a="http://schemas.openxmlformats.org/drawingml/2006/main">
          <a:pPr indent="215900" algn="ctr">
            <a:lnSpc>
              <a:spcPct val="150000"/>
            </a:lnSpc>
            <a:spcAft>
              <a:spcPts val="600"/>
            </a:spcAft>
          </a:pPr>
          <a:r>
            <a:rPr lang="hu-HU" sz="1100">
              <a:effectLst/>
              <a:latin typeface="+mn-lt"/>
              <a:ea typeface="Calibri" panose="020F0502020204030204" pitchFamily="34" charset="0"/>
              <a:cs typeface="Times New Roman" panose="02020603050405020304" pitchFamily="18" charset="0"/>
            </a:rPr>
            <a:t>10 éves időtartam</a:t>
          </a:r>
        </a:p>
      </cdr:txBody>
    </cdr:sp>
  </cdr:relSizeAnchor>
  <cdr:relSizeAnchor xmlns:cdr="http://schemas.openxmlformats.org/drawingml/2006/chartDrawing">
    <cdr:from>
      <cdr:x>0.79813</cdr:x>
      <cdr:y>0.06123</cdr:y>
    </cdr:from>
    <cdr:to>
      <cdr:x>0.96627</cdr:x>
      <cdr:y>0.14895</cdr:y>
    </cdr:to>
    <cdr:sp macro="" textlink="">
      <cdr:nvSpPr>
        <cdr:cNvPr id="4" name="Szövegdoboz 3">
          <a:extLst xmlns:a="http://schemas.openxmlformats.org/drawingml/2006/main">
            <a:ext uri="{FF2B5EF4-FFF2-40B4-BE49-F238E27FC236}">
              <a16:creationId xmlns:a16="http://schemas.microsoft.com/office/drawing/2014/main" id="{C3470FF8-4545-40C0-A3EE-A440987AD566}"/>
            </a:ext>
          </a:extLst>
        </cdr:cNvPr>
        <cdr:cNvSpPr txBox="1"/>
      </cdr:nvSpPr>
      <cdr:spPr>
        <a:xfrm xmlns:a="http://schemas.openxmlformats.org/drawingml/2006/main">
          <a:off x="4585196" y="211715"/>
          <a:ext cx="965960" cy="3032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millió forint</a:t>
          </a:r>
        </a:p>
      </cdr:txBody>
    </cdr:sp>
  </cdr:relSizeAnchor>
  <cdr:relSizeAnchor xmlns:cdr="http://schemas.openxmlformats.org/drawingml/2006/chartDrawing">
    <cdr:from>
      <cdr:x>0.06318</cdr:x>
      <cdr:y>0.06347</cdr:y>
    </cdr:from>
    <cdr:to>
      <cdr:x>0.23133</cdr:x>
      <cdr:y>0.15119</cdr:y>
    </cdr:to>
    <cdr:sp macro="" textlink="">
      <cdr:nvSpPr>
        <cdr:cNvPr id="5" name="Szövegdoboz 1">
          <a:extLst xmlns:a="http://schemas.openxmlformats.org/drawingml/2006/main">
            <a:ext uri="{FF2B5EF4-FFF2-40B4-BE49-F238E27FC236}">
              <a16:creationId xmlns:a16="http://schemas.microsoft.com/office/drawing/2014/main" id="{683D72B3-026A-4D2E-BFE4-EBEBEBA80D8E}"/>
            </a:ext>
          </a:extLst>
        </cdr:cNvPr>
        <cdr:cNvSpPr txBox="1"/>
      </cdr:nvSpPr>
      <cdr:spPr>
        <a:xfrm xmlns:a="http://schemas.openxmlformats.org/drawingml/2006/main">
          <a:off x="362988" y="219467"/>
          <a:ext cx="965961" cy="3032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millió forint</a:t>
          </a:r>
        </a:p>
      </cdr:txBody>
    </cdr:sp>
  </cdr:relSizeAnchor>
  <cdr:relSizeAnchor xmlns:cdr="http://schemas.openxmlformats.org/drawingml/2006/chartDrawing">
    <cdr:from>
      <cdr:x>0.50204</cdr:x>
      <cdr:y>0.14586</cdr:y>
    </cdr:from>
    <cdr:to>
      <cdr:x>0.50218</cdr:x>
      <cdr:y>0.74864</cdr:y>
    </cdr:to>
    <cdr:cxnSp macro="">
      <cdr:nvCxnSpPr>
        <cdr:cNvPr id="7" name="Egyenes összekötő 6">
          <a:extLst xmlns:a="http://schemas.openxmlformats.org/drawingml/2006/main">
            <a:ext uri="{FF2B5EF4-FFF2-40B4-BE49-F238E27FC236}">
              <a16:creationId xmlns:a16="http://schemas.microsoft.com/office/drawing/2014/main" id="{05B332CE-1564-494E-9959-89A7FF865BFA}"/>
            </a:ext>
          </a:extLst>
        </cdr:cNvPr>
        <cdr:cNvCxnSpPr/>
      </cdr:nvCxnSpPr>
      <cdr:spPr>
        <a:xfrm xmlns:a="http://schemas.openxmlformats.org/drawingml/2006/main" flipV="1">
          <a:off x="2884165" y="504330"/>
          <a:ext cx="802" cy="2084161"/>
        </a:xfrm>
        <a:prstGeom xmlns:a="http://schemas.openxmlformats.org/drawingml/2006/main" prst="line">
          <a:avLst/>
        </a:prstGeom>
        <a:ln xmlns:a="http://schemas.openxmlformats.org/drawingml/2006/main" w="952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0.86239</cdr:x>
      <cdr:y>0.00838</cdr:y>
    </cdr:from>
    <cdr:to>
      <cdr:x>0.99643</cdr:x>
      <cdr:y>0.05457</cdr:y>
    </cdr:to>
    <cdr:sp macro="" textlink="">
      <cdr:nvSpPr>
        <cdr:cNvPr id="3" name="Szövegdoboz 1">
          <a:extLst xmlns:a="http://schemas.openxmlformats.org/drawingml/2006/main">
            <a:ext uri="{FF2B5EF4-FFF2-40B4-BE49-F238E27FC236}">
              <a16:creationId xmlns:a16="http://schemas.microsoft.com/office/drawing/2014/main" id="{28E3913A-63A6-4077-B064-B42336280213}"/>
            </a:ext>
          </a:extLst>
        </cdr:cNvPr>
        <cdr:cNvSpPr txBox="1"/>
      </cdr:nvSpPr>
      <cdr:spPr>
        <a:xfrm xmlns:a="http://schemas.openxmlformats.org/drawingml/2006/main">
          <a:off x="8020984" y="50800"/>
          <a:ext cx="1246654" cy="280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800"/>
            <a:t>pont</a:t>
          </a:r>
        </a:p>
      </cdr:txBody>
    </cdr:sp>
  </cdr:relSizeAnchor>
</c:userShapes>
</file>

<file path=xl/drawings/drawing80.xml><?xml version="1.0" encoding="utf-8"?>
<c:userShapes xmlns:c="http://schemas.openxmlformats.org/drawingml/2006/chart">
  <cdr:relSizeAnchor xmlns:cdr="http://schemas.openxmlformats.org/drawingml/2006/chartDrawing">
    <cdr:from>
      <cdr:x>0.4976</cdr:x>
      <cdr:y>0.14591</cdr:y>
    </cdr:from>
    <cdr:to>
      <cdr:x>0.49902</cdr:x>
      <cdr:y>0.79289</cdr:y>
    </cdr:to>
    <cdr:cxnSp macro="">
      <cdr:nvCxnSpPr>
        <cdr:cNvPr id="3" name="Egyenes összekötő 2">
          <a:extLst xmlns:a="http://schemas.openxmlformats.org/drawingml/2006/main">
            <a:ext uri="{FF2B5EF4-FFF2-40B4-BE49-F238E27FC236}">
              <a16:creationId xmlns:a16="http://schemas.microsoft.com/office/drawing/2014/main" id="{B3F22B29-4A81-4887-8B1B-7B11D458B6BD}"/>
            </a:ext>
          </a:extLst>
        </cdr:cNvPr>
        <cdr:cNvCxnSpPr/>
      </cdr:nvCxnSpPr>
      <cdr:spPr>
        <a:xfrm xmlns:a="http://schemas.openxmlformats.org/drawingml/2006/main" flipH="1" flipV="1">
          <a:off x="4073340" y="413498"/>
          <a:ext cx="11578" cy="1833519"/>
        </a:xfrm>
        <a:prstGeom xmlns:a="http://schemas.openxmlformats.org/drawingml/2006/main" prst="line">
          <a:avLst/>
        </a:prstGeom>
        <a:ln xmlns:a="http://schemas.openxmlformats.org/drawingml/2006/main" w="952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0.03085</cdr:x>
      <cdr:y>0.06142</cdr:y>
    </cdr:from>
    <cdr:to>
      <cdr:x>0.18756</cdr:x>
      <cdr:y>0.16844</cdr:y>
    </cdr:to>
    <cdr:sp macro="" textlink="">
      <cdr:nvSpPr>
        <cdr:cNvPr id="5" name="Szövegdoboz 1">
          <a:extLst xmlns:a="http://schemas.openxmlformats.org/drawingml/2006/main">
            <a:ext uri="{FF2B5EF4-FFF2-40B4-BE49-F238E27FC236}">
              <a16:creationId xmlns:a16="http://schemas.microsoft.com/office/drawing/2014/main" id="{04CDB65F-78F3-450D-B947-7B6BA665D394}"/>
            </a:ext>
          </a:extLst>
        </cdr:cNvPr>
        <cdr:cNvSpPr txBox="1"/>
      </cdr:nvSpPr>
      <cdr:spPr>
        <a:xfrm xmlns:a="http://schemas.openxmlformats.org/drawingml/2006/main">
          <a:off x="252506" y="174065"/>
          <a:ext cx="1282858" cy="303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million HUF</a:t>
          </a:r>
        </a:p>
      </cdr:txBody>
    </cdr:sp>
  </cdr:relSizeAnchor>
  <cdr:relSizeAnchor xmlns:cdr="http://schemas.openxmlformats.org/drawingml/2006/chartDrawing">
    <cdr:from>
      <cdr:x>0.86858</cdr:x>
      <cdr:y>0.0456</cdr:y>
    </cdr:from>
    <cdr:to>
      <cdr:x>1</cdr:x>
      <cdr:y>0.15263</cdr:y>
    </cdr:to>
    <cdr:sp macro="" textlink="">
      <cdr:nvSpPr>
        <cdr:cNvPr id="6" name="Szövegdoboz 1">
          <a:extLst xmlns:a="http://schemas.openxmlformats.org/drawingml/2006/main">
            <a:ext uri="{FF2B5EF4-FFF2-40B4-BE49-F238E27FC236}">
              <a16:creationId xmlns:a16="http://schemas.microsoft.com/office/drawing/2014/main" id="{DED21D43-FE30-47FC-8C26-5F6FF9C045FB}"/>
            </a:ext>
          </a:extLst>
        </cdr:cNvPr>
        <cdr:cNvSpPr txBox="1"/>
      </cdr:nvSpPr>
      <cdr:spPr>
        <a:xfrm xmlns:a="http://schemas.openxmlformats.org/drawingml/2006/main">
          <a:off x="7110134" y="129241"/>
          <a:ext cx="1075764" cy="303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million HUF</a:t>
          </a:r>
        </a:p>
      </cdr:txBody>
    </cdr:sp>
  </cdr:relSizeAnchor>
  <cdr:relSizeAnchor xmlns:cdr="http://schemas.openxmlformats.org/drawingml/2006/chartDrawing">
    <cdr:from>
      <cdr:x>0.19786</cdr:x>
      <cdr:y>0</cdr:y>
    </cdr:from>
    <cdr:to>
      <cdr:x>0.35457</cdr:x>
      <cdr:y>0.10702</cdr:y>
    </cdr:to>
    <cdr:sp macro="" textlink="">
      <cdr:nvSpPr>
        <cdr:cNvPr id="7" name="Szövegdoboz 1">
          <a:extLst xmlns:a="http://schemas.openxmlformats.org/drawingml/2006/main">
            <a:ext uri="{FF2B5EF4-FFF2-40B4-BE49-F238E27FC236}">
              <a16:creationId xmlns:a16="http://schemas.microsoft.com/office/drawing/2014/main" id="{DED21D43-FE30-47FC-8C26-5F6FF9C045FB}"/>
            </a:ext>
          </a:extLst>
        </cdr:cNvPr>
        <cdr:cNvSpPr txBox="1"/>
      </cdr:nvSpPr>
      <cdr:spPr>
        <a:xfrm xmlns:a="http://schemas.openxmlformats.org/drawingml/2006/main">
          <a:off x="1619624" y="0"/>
          <a:ext cx="1282858" cy="303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5 year duration</a:t>
          </a:r>
        </a:p>
      </cdr:txBody>
    </cdr:sp>
  </cdr:relSizeAnchor>
  <cdr:relSizeAnchor xmlns:cdr="http://schemas.openxmlformats.org/drawingml/2006/chartDrawing">
    <cdr:from>
      <cdr:x>0.67561</cdr:x>
      <cdr:y>0</cdr:y>
    </cdr:from>
    <cdr:to>
      <cdr:x>0.83233</cdr:x>
      <cdr:y>0.10702</cdr:y>
    </cdr:to>
    <cdr:sp macro="" textlink="">
      <cdr:nvSpPr>
        <cdr:cNvPr id="8" name="Szövegdoboz 1">
          <a:extLst xmlns:a="http://schemas.openxmlformats.org/drawingml/2006/main">
            <a:ext uri="{FF2B5EF4-FFF2-40B4-BE49-F238E27FC236}">
              <a16:creationId xmlns:a16="http://schemas.microsoft.com/office/drawing/2014/main" id="{DED21D43-FE30-47FC-8C26-5F6FF9C045FB}"/>
            </a:ext>
          </a:extLst>
        </cdr:cNvPr>
        <cdr:cNvSpPr txBox="1"/>
      </cdr:nvSpPr>
      <cdr:spPr>
        <a:xfrm xmlns:a="http://schemas.openxmlformats.org/drawingml/2006/main">
          <a:off x="5530476" y="0"/>
          <a:ext cx="1282858" cy="303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10 year duration</a:t>
          </a:r>
        </a:p>
      </cdr:txBody>
    </cdr:sp>
  </cdr:relSizeAnchor>
</c:userShapes>
</file>

<file path=xl/drawings/drawing81.xml><?xml version="1.0" encoding="utf-8"?>
<xdr:wsDr xmlns:xdr="http://schemas.openxmlformats.org/drawingml/2006/spreadsheetDrawing" xmlns:a="http://schemas.openxmlformats.org/drawingml/2006/main">
  <xdr:twoCellAnchor>
    <xdr:from>
      <xdr:col>6</xdr:col>
      <xdr:colOff>19050</xdr:colOff>
      <xdr:row>4</xdr:row>
      <xdr:rowOff>19050</xdr:rowOff>
    </xdr:from>
    <xdr:to>
      <xdr:col>8</xdr:col>
      <xdr:colOff>428625</xdr:colOff>
      <xdr:row>25</xdr:row>
      <xdr:rowOff>95250</xdr:rowOff>
    </xdr:to>
    <xdr:graphicFrame macro="">
      <xdr:nvGraphicFramePr>
        <xdr:cNvPr id="2" name="Diagram 1">
          <a:extLst>
            <a:ext uri="{FF2B5EF4-FFF2-40B4-BE49-F238E27FC236}">
              <a16:creationId xmlns:a16="http://schemas.microsoft.com/office/drawing/2014/main" id="{F23C5AD5-EAFB-4D87-ABA3-CBA14E4E76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28575</xdr:colOff>
      <xdr:row>4</xdr:row>
      <xdr:rowOff>19050</xdr:rowOff>
    </xdr:from>
    <xdr:to>
      <xdr:col>11</xdr:col>
      <xdr:colOff>447675</xdr:colOff>
      <xdr:row>25</xdr:row>
      <xdr:rowOff>95250</xdr:rowOff>
    </xdr:to>
    <xdr:graphicFrame macro="">
      <xdr:nvGraphicFramePr>
        <xdr:cNvPr id="3" name="Diagram 2">
          <a:extLst>
            <a:ext uri="{FF2B5EF4-FFF2-40B4-BE49-F238E27FC236}">
              <a16:creationId xmlns:a16="http://schemas.microsoft.com/office/drawing/2014/main" id="{3255E4E1-97C7-4677-AAB0-692FB899B9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0.12934</cdr:x>
      <cdr:y>0.05965</cdr:y>
    </cdr:from>
    <cdr:to>
      <cdr:x>0.48084</cdr:x>
      <cdr:y>0.12907</cdr:y>
    </cdr:to>
    <cdr:sp macro="" textlink="">
      <cdr:nvSpPr>
        <cdr:cNvPr id="2" name="Szövegdoboz 1">
          <a:extLst xmlns:a="http://schemas.openxmlformats.org/drawingml/2006/main">
            <a:ext uri="{FF2B5EF4-FFF2-40B4-BE49-F238E27FC236}">
              <a16:creationId xmlns:a16="http://schemas.microsoft.com/office/drawing/2014/main" id="{B85847EB-52C1-4BE9-A2E3-806C5AB65702}"/>
            </a:ext>
          </a:extLst>
        </cdr:cNvPr>
        <cdr:cNvSpPr txBox="1"/>
      </cdr:nvSpPr>
      <cdr:spPr>
        <a:xfrm xmlns:a="http://schemas.openxmlformats.org/drawingml/2006/main">
          <a:off x="353586" y="204528"/>
          <a:ext cx="960863" cy="2380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milliárd forint</a:t>
          </a:r>
        </a:p>
      </cdr:txBody>
    </cdr:sp>
  </cdr:relSizeAnchor>
  <cdr:relSizeAnchor xmlns:cdr="http://schemas.openxmlformats.org/drawingml/2006/chartDrawing">
    <cdr:from>
      <cdr:x>0.55052</cdr:x>
      <cdr:y>0.05833</cdr:y>
    </cdr:from>
    <cdr:to>
      <cdr:x>0.93247</cdr:x>
      <cdr:y>0.11675</cdr:y>
    </cdr:to>
    <cdr:sp macro="" textlink="">
      <cdr:nvSpPr>
        <cdr:cNvPr id="3" name="Szövegdoboz 1">
          <a:extLst xmlns:a="http://schemas.openxmlformats.org/drawingml/2006/main">
            <a:ext uri="{FF2B5EF4-FFF2-40B4-BE49-F238E27FC236}">
              <a16:creationId xmlns:a16="http://schemas.microsoft.com/office/drawing/2014/main" id="{5748C26B-1C5F-4FAB-9FF0-D257FD9FF592}"/>
            </a:ext>
          </a:extLst>
        </cdr:cNvPr>
        <cdr:cNvSpPr txBox="1"/>
      </cdr:nvSpPr>
      <cdr:spPr>
        <a:xfrm xmlns:a="http://schemas.openxmlformats.org/drawingml/2006/main">
          <a:off x="1504950" y="200025"/>
          <a:ext cx="1044131" cy="2003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milliárd forint</a:t>
          </a:r>
        </a:p>
      </cdr:txBody>
    </cdr:sp>
  </cdr:relSizeAnchor>
</c:userShapes>
</file>

<file path=xl/drawings/drawing83.xml><?xml version="1.0" encoding="utf-8"?>
<c:userShapes xmlns:c="http://schemas.openxmlformats.org/drawingml/2006/chart">
  <cdr:relSizeAnchor xmlns:cdr="http://schemas.openxmlformats.org/drawingml/2006/chartDrawing">
    <cdr:from>
      <cdr:x>0.12934</cdr:x>
      <cdr:y>0.05965</cdr:y>
    </cdr:from>
    <cdr:to>
      <cdr:x>0.48084</cdr:x>
      <cdr:y>0.12907</cdr:y>
    </cdr:to>
    <cdr:sp macro="" textlink="">
      <cdr:nvSpPr>
        <cdr:cNvPr id="2" name="Szövegdoboz 1">
          <a:extLst xmlns:a="http://schemas.openxmlformats.org/drawingml/2006/main">
            <a:ext uri="{FF2B5EF4-FFF2-40B4-BE49-F238E27FC236}">
              <a16:creationId xmlns:a16="http://schemas.microsoft.com/office/drawing/2014/main" id="{B85847EB-52C1-4BE9-A2E3-806C5AB65702}"/>
            </a:ext>
          </a:extLst>
        </cdr:cNvPr>
        <cdr:cNvSpPr txBox="1"/>
      </cdr:nvSpPr>
      <cdr:spPr>
        <a:xfrm xmlns:a="http://schemas.openxmlformats.org/drawingml/2006/main">
          <a:off x="353586" y="204528"/>
          <a:ext cx="960863" cy="2380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billion forint</a:t>
          </a:r>
        </a:p>
      </cdr:txBody>
    </cdr:sp>
  </cdr:relSizeAnchor>
  <cdr:relSizeAnchor xmlns:cdr="http://schemas.openxmlformats.org/drawingml/2006/chartDrawing">
    <cdr:from>
      <cdr:x>0.58536</cdr:x>
      <cdr:y>0.06124</cdr:y>
    </cdr:from>
    <cdr:to>
      <cdr:x>0.96731</cdr:x>
      <cdr:y>0.11966</cdr:y>
    </cdr:to>
    <cdr:sp macro="" textlink="">
      <cdr:nvSpPr>
        <cdr:cNvPr id="3" name="Szövegdoboz 1">
          <a:extLst xmlns:a="http://schemas.openxmlformats.org/drawingml/2006/main">
            <a:ext uri="{FF2B5EF4-FFF2-40B4-BE49-F238E27FC236}">
              <a16:creationId xmlns:a16="http://schemas.microsoft.com/office/drawing/2014/main" id="{5748C26B-1C5F-4FAB-9FF0-D257FD9FF592}"/>
            </a:ext>
          </a:extLst>
        </cdr:cNvPr>
        <cdr:cNvSpPr txBox="1"/>
      </cdr:nvSpPr>
      <cdr:spPr>
        <a:xfrm xmlns:a="http://schemas.openxmlformats.org/drawingml/2006/main">
          <a:off x="1600193" y="200649"/>
          <a:ext cx="1044127" cy="1914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billion forint</a:t>
          </a:r>
        </a:p>
      </cdr:txBody>
    </cdr:sp>
  </cdr:relSizeAnchor>
</c:userShapes>
</file>

<file path=xl/drawings/drawing84.xml><?xml version="1.0" encoding="utf-8"?>
<xdr:wsDr xmlns:xdr="http://schemas.openxmlformats.org/drawingml/2006/spreadsheetDrawing" xmlns:a="http://schemas.openxmlformats.org/drawingml/2006/main">
  <xdr:twoCellAnchor>
    <xdr:from>
      <xdr:col>7</xdr:col>
      <xdr:colOff>28575</xdr:colOff>
      <xdr:row>11</xdr:row>
      <xdr:rowOff>166687</xdr:rowOff>
    </xdr:from>
    <xdr:to>
      <xdr:col>12</xdr:col>
      <xdr:colOff>114300</xdr:colOff>
      <xdr:row>25</xdr:row>
      <xdr:rowOff>109537</xdr:rowOff>
    </xdr:to>
    <xdr:graphicFrame macro="">
      <xdr:nvGraphicFramePr>
        <xdr:cNvPr id="2" name="Chart 1">
          <a:extLst>
            <a:ext uri="{FF2B5EF4-FFF2-40B4-BE49-F238E27FC236}">
              <a16:creationId xmlns:a16="http://schemas.microsoft.com/office/drawing/2014/main" id="{2B113A9E-3BE1-4C3A-8B31-A9D7F8181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590550</xdr:colOff>
      <xdr:row>26</xdr:row>
      <xdr:rowOff>76200</xdr:rowOff>
    </xdr:from>
    <xdr:to>
      <xdr:col>12</xdr:col>
      <xdr:colOff>66675</xdr:colOff>
      <xdr:row>40</xdr:row>
      <xdr:rowOff>19050</xdr:rowOff>
    </xdr:to>
    <xdr:graphicFrame macro="">
      <xdr:nvGraphicFramePr>
        <xdr:cNvPr id="3" name="Chart 1">
          <a:extLst>
            <a:ext uri="{FF2B5EF4-FFF2-40B4-BE49-F238E27FC236}">
              <a16:creationId xmlns:a16="http://schemas.microsoft.com/office/drawing/2014/main" id="{454446D3-4E57-4078-8E30-DADC6B005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0.69244</cdr:x>
      <cdr:y>0.60938</cdr:y>
    </cdr:from>
    <cdr:to>
      <cdr:x>0.99828</cdr:x>
      <cdr:y>0.78993</cdr:y>
    </cdr:to>
    <cdr:sp macro="" textlink="">
      <cdr:nvSpPr>
        <cdr:cNvPr id="4" name="TextBox 3">
          <a:extLst xmlns:a="http://schemas.openxmlformats.org/drawingml/2006/main">
            <a:ext uri="{FF2B5EF4-FFF2-40B4-BE49-F238E27FC236}">
              <a16:creationId xmlns:a16="http://schemas.microsoft.com/office/drawing/2014/main" id="{D7FD97FA-0CFE-49DB-A7A8-68D400D54320}"/>
            </a:ext>
          </a:extLst>
        </cdr:cNvPr>
        <cdr:cNvSpPr txBox="1"/>
      </cdr:nvSpPr>
      <cdr:spPr>
        <a:xfrm xmlns:a="http://schemas.openxmlformats.org/drawingml/2006/main">
          <a:off x="3838575" y="1671638"/>
          <a:ext cx="1695450" cy="495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200" b="1"/>
            <a:t>Mrd HUF</a:t>
          </a:r>
        </a:p>
        <a:p xmlns:a="http://schemas.openxmlformats.org/drawingml/2006/main">
          <a:pPr algn="ctr"/>
          <a:r>
            <a:rPr lang="hu-HU" sz="1200" b="1"/>
            <a:t>(MNB</a:t>
          </a:r>
          <a:r>
            <a:rPr lang="hu-HU" sz="1200" b="1" baseline="0"/>
            <a:t> portfólió %-a)</a:t>
          </a:r>
          <a:endParaRPr lang="hu-HU" sz="1200" b="1"/>
        </a:p>
      </cdr:txBody>
    </cdr:sp>
  </cdr:relSizeAnchor>
</c:userShapes>
</file>

<file path=xl/drawings/drawing86.xml><?xml version="1.0" encoding="utf-8"?>
<c:userShapes xmlns:c="http://schemas.openxmlformats.org/drawingml/2006/chart">
  <cdr:relSizeAnchor xmlns:cdr="http://schemas.openxmlformats.org/drawingml/2006/chartDrawing">
    <cdr:from>
      <cdr:x>0.69244</cdr:x>
      <cdr:y>0.60938</cdr:y>
    </cdr:from>
    <cdr:to>
      <cdr:x>0.99828</cdr:x>
      <cdr:y>0.78993</cdr:y>
    </cdr:to>
    <cdr:sp macro="" textlink="">
      <cdr:nvSpPr>
        <cdr:cNvPr id="4" name="TextBox 3">
          <a:extLst xmlns:a="http://schemas.openxmlformats.org/drawingml/2006/main">
            <a:ext uri="{FF2B5EF4-FFF2-40B4-BE49-F238E27FC236}">
              <a16:creationId xmlns:a16="http://schemas.microsoft.com/office/drawing/2014/main" id="{D7FD97FA-0CFE-49DB-A7A8-68D400D54320}"/>
            </a:ext>
          </a:extLst>
        </cdr:cNvPr>
        <cdr:cNvSpPr txBox="1"/>
      </cdr:nvSpPr>
      <cdr:spPr>
        <a:xfrm xmlns:a="http://schemas.openxmlformats.org/drawingml/2006/main">
          <a:off x="3838575" y="1671638"/>
          <a:ext cx="1695450" cy="495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200" b="1"/>
            <a:t>Mrd HUF</a:t>
          </a:r>
        </a:p>
        <a:p xmlns:a="http://schemas.openxmlformats.org/drawingml/2006/main">
          <a:pPr algn="ctr"/>
          <a:r>
            <a:rPr lang="hu-HU" sz="1200" b="1"/>
            <a:t>(percentage</a:t>
          </a:r>
          <a:r>
            <a:rPr lang="hu-HU" sz="1200" b="1" baseline="0"/>
            <a:t> of </a:t>
          </a:r>
          <a:r>
            <a:rPr lang="hu-HU" sz="1200" b="1"/>
            <a:t>MNB</a:t>
          </a:r>
          <a:r>
            <a:rPr lang="hu-HU" sz="1200" b="1" baseline="0"/>
            <a:t> portfilio)</a:t>
          </a:r>
          <a:endParaRPr lang="hu-HU" sz="1200" b="1"/>
        </a:p>
      </cdr:txBody>
    </cdr:sp>
  </cdr:relSizeAnchor>
</c:userShapes>
</file>

<file path=xl/drawings/drawing87.xml><?xml version="1.0" encoding="utf-8"?>
<xdr:wsDr xmlns:xdr="http://schemas.openxmlformats.org/drawingml/2006/spreadsheetDrawing" xmlns:a="http://schemas.openxmlformats.org/drawingml/2006/main">
  <xdr:twoCellAnchor>
    <xdr:from>
      <xdr:col>9</xdr:col>
      <xdr:colOff>462643</xdr:colOff>
      <xdr:row>2</xdr:row>
      <xdr:rowOff>63953</xdr:rowOff>
    </xdr:from>
    <xdr:to>
      <xdr:col>21</xdr:col>
      <xdr:colOff>605519</xdr:colOff>
      <xdr:row>25</xdr:row>
      <xdr:rowOff>176893</xdr:rowOff>
    </xdr:to>
    <xdr:graphicFrame macro="">
      <xdr:nvGraphicFramePr>
        <xdr:cNvPr id="2" name="Chart 3">
          <a:extLst>
            <a:ext uri="{FF2B5EF4-FFF2-40B4-BE49-F238E27FC236}">
              <a16:creationId xmlns:a16="http://schemas.microsoft.com/office/drawing/2014/main" id="{263E6274-74E0-4D3D-98AC-7219BCC87E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530679</xdr:colOff>
      <xdr:row>27</xdr:row>
      <xdr:rowOff>27215</xdr:rowOff>
    </xdr:from>
    <xdr:to>
      <xdr:col>22</xdr:col>
      <xdr:colOff>61234</xdr:colOff>
      <xdr:row>50</xdr:row>
      <xdr:rowOff>140155</xdr:rowOff>
    </xdr:to>
    <xdr:graphicFrame macro="">
      <xdr:nvGraphicFramePr>
        <xdr:cNvPr id="3" name="Chart 3">
          <a:extLst>
            <a:ext uri="{FF2B5EF4-FFF2-40B4-BE49-F238E27FC236}">
              <a16:creationId xmlns:a16="http://schemas.microsoft.com/office/drawing/2014/main" id="{4CCDECF5-9E23-4C76-9DCC-6AEF63D548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4</xdr:col>
      <xdr:colOff>0</xdr:colOff>
      <xdr:row>16</xdr:row>
      <xdr:rowOff>0</xdr:rowOff>
    </xdr:from>
    <xdr:to>
      <xdr:col>8</xdr:col>
      <xdr:colOff>352109</xdr:colOff>
      <xdr:row>27</xdr:row>
      <xdr:rowOff>133803</xdr:rowOff>
    </xdr:to>
    <xdr:graphicFrame macro="">
      <xdr:nvGraphicFramePr>
        <xdr:cNvPr id="3" name="Chart 1">
          <a:extLst>
            <a:ext uri="{FF2B5EF4-FFF2-40B4-BE49-F238E27FC236}">
              <a16:creationId xmlns:a16="http://schemas.microsoft.com/office/drawing/2014/main" id="{17A8D607-4766-4420-8C81-FAC00A48C7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124239</xdr:colOff>
      <xdr:row>16</xdr:row>
      <xdr:rowOff>0</xdr:rowOff>
    </xdr:from>
    <xdr:to>
      <xdr:col>12</xdr:col>
      <xdr:colOff>261000</xdr:colOff>
      <xdr:row>27</xdr:row>
      <xdr:rowOff>133803</xdr:rowOff>
    </xdr:to>
    <xdr:graphicFrame macro="">
      <xdr:nvGraphicFramePr>
        <xdr:cNvPr id="4" name="Chart 1">
          <a:extLst>
            <a:ext uri="{FF2B5EF4-FFF2-40B4-BE49-F238E27FC236}">
              <a16:creationId xmlns:a16="http://schemas.microsoft.com/office/drawing/2014/main" id="{9BDB3CEC-6BCD-4555-A6A3-3FFCE81B1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6</xdr:col>
      <xdr:colOff>276225</xdr:colOff>
      <xdr:row>5</xdr:row>
      <xdr:rowOff>66676</xdr:rowOff>
    </xdr:from>
    <xdr:to>
      <xdr:col>11</xdr:col>
      <xdr:colOff>476250</xdr:colOff>
      <xdr:row>22</xdr:row>
      <xdr:rowOff>28576</xdr:rowOff>
    </xdr:to>
    <xdr:graphicFrame macro="">
      <xdr:nvGraphicFramePr>
        <xdr:cNvPr id="2" name="Chart 1">
          <a:extLst>
            <a:ext uri="{FF2B5EF4-FFF2-40B4-BE49-F238E27FC236}">
              <a16:creationId xmlns:a16="http://schemas.microsoft.com/office/drawing/2014/main" id="{F9E73DCF-E55D-498F-B5DD-AFEA6E9BA6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228600</xdr:colOff>
      <xdr:row>23</xdr:row>
      <xdr:rowOff>0</xdr:rowOff>
    </xdr:from>
    <xdr:to>
      <xdr:col>11</xdr:col>
      <xdr:colOff>428625</xdr:colOff>
      <xdr:row>39</xdr:row>
      <xdr:rowOff>152400</xdr:rowOff>
    </xdr:to>
    <xdr:graphicFrame macro="">
      <xdr:nvGraphicFramePr>
        <xdr:cNvPr id="4" name="Chart 1">
          <a:extLst>
            <a:ext uri="{FF2B5EF4-FFF2-40B4-BE49-F238E27FC236}">
              <a16:creationId xmlns:a16="http://schemas.microsoft.com/office/drawing/2014/main" id="{3D88FEE3-18B6-4A5B-A69B-1B3492F424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0.86239</cdr:x>
      <cdr:y>0.00838</cdr:y>
    </cdr:from>
    <cdr:to>
      <cdr:x>0.99643</cdr:x>
      <cdr:y>0.05457</cdr:y>
    </cdr:to>
    <cdr:sp macro="" textlink="">
      <cdr:nvSpPr>
        <cdr:cNvPr id="3" name="Szövegdoboz 1">
          <a:extLst xmlns:a="http://schemas.openxmlformats.org/drawingml/2006/main">
            <a:ext uri="{FF2B5EF4-FFF2-40B4-BE49-F238E27FC236}">
              <a16:creationId xmlns:a16="http://schemas.microsoft.com/office/drawing/2014/main" id="{28E3913A-63A6-4077-B064-B42336280213}"/>
            </a:ext>
          </a:extLst>
        </cdr:cNvPr>
        <cdr:cNvSpPr txBox="1"/>
      </cdr:nvSpPr>
      <cdr:spPr>
        <a:xfrm xmlns:a="http://schemas.openxmlformats.org/drawingml/2006/main">
          <a:off x="8020984" y="50800"/>
          <a:ext cx="1246654" cy="280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800"/>
            <a:t>pont</a:t>
          </a:r>
        </a:p>
      </cdr:txBody>
    </cdr:sp>
  </cdr:relSizeAnchor>
</c:userShapes>
</file>

<file path=xl/drawings/drawing90.xml><?xml version="1.0" encoding="utf-8"?>
<xdr:wsDr xmlns:xdr="http://schemas.openxmlformats.org/drawingml/2006/spreadsheetDrawing" xmlns:a="http://schemas.openxmlformats.org/drawingml/2006/main">
  <xdr:twoCellAnchor>
    <xdr:from>
      <xdr:col>6</xdr:col>
      <xdr:colOff>121626</xdr:colOff>
      <xdr:row>8</xdr:row>
      <xdr:rowOff>27964</xdr:rowOff>
    </xdr:from>
    <xdr:to>
      <xdr:col>10</xdr:col>
      <xdr:colOff>412780</xdr:colOff>
      <xdr:row>17</xdr:row>
      <xdr:rowOff>16264</xdr:rowOff>
    </xdr:to>
    <xdr:graphicFrame macro="">
      <xdr:nvGraphicFramePr>
        <xdr:cNvPr id="2" name="Chart 1">
          <a:extLst>
            <a:ext uri="{FF2B5EF4-FFF2-40B4-BE49-F238E27FC236}">
              <a16:creationId xmlns:a16="http://schemas.microsoft.com/office/drawing/2014/main" id="{190D2E9D-F82A-4FCE-B1D2-8053397D1B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278422</xdr:colOff>
      <xdr:row>17</xdr:row>
      <xdr:rowOff>139211</xdr:rowOff>
    </xdr:from>
    <xdr:to>
      <xdr:col>10</xdr:col>
      <xdr:colOff>569576</xdr:colOff>
      <xdr:row>29</xdr:row>
      <xdr:rowOff>127511</xdr:rowOff>
    </xdr:to>
    <xdr:graphicFrame macro="">
      <xdr:nvGraphicFramePr>
        <xdr:cNvPr id="3" name="Chart 1">
          <a:extLst>
            <a:ext uri="{FF2B5EF4-FFF2-40B4-BE49-F238E27FC236}">
              <a16:creationId xmlns:a16="http://schemas.microsoft.com/office/drawing/2014/main" id="{DCAD60D2-8E97-44E0-A9B5-95BB58330D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13</xdr:col>
      <xdr:colOff>421821</xdr:colOff>
      <xdr:row>190</xdr:row>
      <xdr:rowOff>102506</xdr:rowOff>
    </xdr:from>
    <xdr:to>
      <xdr:col>18</xdr:col>
      <xdr:colOff>247252</xdr:colOff>
      <xdr:row>202</xdr:row>
      <xdr:rowOff>58508</xdr:rowOff>
    </xdr:to>
    <xdr:graphicFrame macro="">
      <xdr:nvGraphicFramePr>
        <xdr:cNvPr id="2" name="Chart 1">
          <a:extLst>
            <a:ext uri="{FF2B5EF4-FFF2-40B4-BE49-F238E27FC236}">
              <a16:creationId xmlns:a16="http://schemas.microsoft.com/office/drawing/2014/main" id="{17F0B69E-F8EB-4CE9-A67B-36BD27AF0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549088</xdr:colOff>
      <xdr:row>190</xdr:row>
      <xdr:rowOff>78441</xdr:rowOff>
    </xdr:from>
    <xdr:to>
      <xdr:col>23</xdr:col>
      <xdr:colOff>376675</xdr:colOff>
      <xdr:row>202</xdr:row>
      <xdr:rowOff>29867</xdr:rowOff>
    </xdr:to>
    <xdr:pic>
      <xdr:nvPicPr>
        <xdr:cNvPr id="5" name="Kép 4">
          <a:extLst>
            <a:ext uri="{FF2B5EF4-FFF2-40B4-BE49-F238E27FC236}">
              <a16:creationId xmlns:a16="http://schemas.microsoft.com/office/drawing/2014/main" id="{F623126D-43D1-4342-987B-E844DD448F66}"/>
            </a:ext>
          </a:extLst>
        </xdr:cNvPr>
        <xdr:cNvPicPr>
          <a:picLocks noChangeAspect="1"/>
        </xdr:cNvPicPr>
      </xdr:nvPicPr>
      <xdr:blipFill>
        <a:blip xmlns:r="http://schemas.openxmlformats.org/officeDocument/2006/relationships" r:embed="rId2"/>
        <a:stretch>
          <a:fillRect/>
        </a:stretch>
      </xdr:blipFill>
      <xdr:spPr>
        <a:xfrm>
          <a:off x="17447559" y="2745441"/>
          <a:ext cx="2853175" cy="2237426"/>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xdr:from>
      <xdr:col>5</xdr:col>
      <xdr:colOff>396875</xdr:colOff>
      <xdr:row>15</xdr:row>
      <xdr:rowOff>58737</xdr:rowOff>
    </xdr:from>
    <xdr:to>
      <xdr:col>10</xdr:col>
      <xdr:colOff>222306</xdr:colOff>
      <xdr:row>27</xdr:row>
      <xdr:rowOff>8389</xdr:rowOff>
    </xdr:to>
    <xdr:graphicFrame macro="">
      <xdr:nvGraphicFramePr>
        <xdr:cNvPr id="2" name="Chart 1">
          <a:extLst>
            <a:ext uri="{FF2B5EF4-FFF2-40B4-BE49-F238E27FC236}">
              <a16:creationId xmlns:a16="http://schemas.microsoft.com/office/drawing/2014/main" id="{B677256C-1617-4CD3-98DD-9F2AE6AF75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16</xdr:row>
      <xdr:rowOff>0</xdr:rowOff>
    </xdr:from>
    <xdr:to>
      <xdr:col>16</xdr:col>
      <xdr:colOff>414541</xdr:colOff>
      <xdr:row>27</xdr:row>
      <xdr:rowOff>148022</xdr:rowOff>
    </xdr:to>
    <xdr:pic>
      <xdr:nvPicPr>
        <xdr:cNvPr id="4" name="Kép 3">
          <a:extLst>
            <a:ext uri="{FF2B5EF4-FFF2-40B4-BE49-F238E27FC236}">
              <a16:creationId xmlns:a16="http://schemas.microsoft.com/office/drawing/2014/main" id="{E5BC69F9-D354-4982-B8E8-9B7BD2546C90}"/>
            </a:ext>
          </a:extLst>
        </xdr:cNvPr>
        <xdr:cNvPicPr>
          <a:picLocks noChangeAspect="1"/>
        </xdr:cNvPicPr>
      </xdr:nvPicPr>
      <xdr:blipFill>
        <a:blip xmlns:r="http://schemas.openxmlformats.org/officeDocument/2006/relationships" r:embed="rId2"/>
        <a:stretch>
          <a:fillRect/>
        </a:stretch>
      </xdr:blipFill>
      <xdr:spPr>
        <a:xfrm>
          <a:off x="13452231" y="1524000"/>
          <a:ext cx="2847079" cy="2243522"/>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absoluteAnchor>
    <xdr:pos x="11096625" y="762000"/>
    <xdr:ext cx="9280071" cy="6041571"/>
    <xdr:graphicFrame macro="">
      <xdr:nvGraphicFramePr>
        <xdr:cNvPr id="3" name="Diagram 2">
          <a:extLst>
            <a:ext uri="{FF2B5EF4-FFF2-40B4-BE49-F238E27FC236}">
              <a16:creationId xmlns:a16="http://schemas.microsoft.com/office/drawing/2014/main" id="{20D96004-AAE6-46E3-9C0A-F20C47E3F6D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1049000" y="7239000"/>
    <xdr:ext cx="9280071" cy="6041571"/>
    <xdr:graphicFrame macro="">
      <xdr:nvGraphicFramePr>
        <xdr:cNvPr id="5" name="Diagram 4">
          <a:extLst>
            <a:ext uri="{FF2B5EF4-FFF2-40B4-BE49-F238E27FC236}">
              <a16:creationId xmlns:a16="http://schemas.microsoft.com/office/drawing/2014/main" id="{29137176-7062-4049-AE25-8EFADD0F42E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94.xml><?xml version="1.0" encoding="utf-8"?>
<c:userShapes xmlns:c="http://schemas.openxmlformats.org/drawingml/2006/chart">
  <cdr:relSizeAnchor xmlns:cdr="http://schemas.openxmlformats.org/drawingml/2006/chartDrawing">
    <cdr:from>
      <cdr:x>0.0841</cdr:x>
      <cdr:y>0.37857</cdr:y>
    </cdr:from>
    <cdr:to>
      <cdr:x>0.2913</cdr:x>
      <cdr:y>0.52968</cdr:y>
    </cdr:to>
    <cdr:sp macro="" textlink="">
      <cdr:nvSpPr>
        <cdr:cNvPr id="10" name="Rectangle: Rounded Corners 9">
          <a:extLst xmlns:a="http://schemas.openxmlformats.org/drawingml/2006/main">
            <a:ext uri="{FF2B5EF4-FFF2-40B4-BE49-F238E27FC236}">
              <a16:creationId xmlns:a16="http://schemas.microsoft.com/office/drawing/2014/main" id="{3D9AF6ED-1DEA-48D9-8409-ED6DC1601AA2}"/>
            </a:ext>
          </a:extLst>
        </cdr:cNvPr>
        <cdr:cNvSpPr/>
      </cdr:nvSpPr>
      <cdr:spPr>
        <a:xfrm xmlns:a="http://schemas.openxmlformats.org/drawingml/2006/main">
          <a:off x="780498" y="2287128"/>
          <a:ext cx="1922787" cy="912942"/>
        </a:xfrm>
        <a:prstGeom xmlns:a="http://schemas.openxmlformats.org/drawingml/2006/main" prst="roundRect">
          <a:avLst/>
        </a:prstGeom>
        <a:solidFill xmlns:a="http://schemas.openxmlformats.org/drawingml/2006/main">
          <a:schemeClr val="bg1"/>
        </a:solidFill>
        <a:ln xmlns:a="http://schemas.openxmlformats.org/drawingml/2006/main" w="22225">
          <a:solidFill>
            <a:schemeClr val="accent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0.40725</cdr:x>
      <cdr:y>0.47748</cdr:y>
    </cdr:from>
    <cdr:to>
      <cdr:x>0.59712</cdr:x>
      <cdr:y>0.61712</cdr:y>
    </cdr:to>
    <cdr:sp macro="" textlink="">
      <cdr:nvSpPr>
        <cdr:cNvPr id="8" name="Rectangle: Rounded Corners 7">
          <a:extLst xmlns:a="http://schemas.openxmlformats.org/drawingml/2006/main">
            <a:ext uri="{FF2B5EF4-FFF2-40B4-BE49-F238E27FC236}">
              <a16:creationId xmlns:a16="http://schemas.microsoft.com/office/drawing/2014/main" id="{4F32A8CA-C9D8-420C-9DC3-3EDD0882FF25}"/>
            </a:ext>
          </a:extLst>
        </cdr:cNvPr>
        <cdr:cNvSpPr/>
      </cdr:nvSpPr>
      <cdr:spPr>
        <a:xfrm xmlns:a="http://schemas.openxmlformats.org/drawingml/2006/main">
          <a:off x="3779316" y="2884744"/>
          <a:ext cx="1761981" cy="843613"/>
        </a:xfrm>
        <a:prstGeom xmlns:a="http://schemas.openxmlformats.org/drawingml/2006/main" prst="roundRect">
          <a:avLst/>
        </a:prstGeom>
        <a:solidFill xmlns:a="http://schemas.openxmlformats.org/drawingml/2006/main">
          <a:schemeClr val="bg1"/>
        </a:solidFill>
        <a:ln xmlns:a="http://schemas.openxmlformats.org/drawingml/2006/main" w="22225">
          <a:solidFill>
            <a:srgbClr val="0070C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0.56996</cdr:x>
      <cdr:y>0.1726</cdr:y>
    </cdr:from>
    <cdr:to>
      <cdr:x>0.76824</cdr:x>
      <cdr:y>0.33784</cdr:y>
    </cdr:to>
    <cdr:sp macro="" textlink="">
      <cdr:nvSpPr>
        <cdr:cNvPr id="9" name="Rectangle: Rounded Corners 8">
          <a:extLst xmlns:a="http://schemas.openxmlformats.org/drawingml/2006/main">
            <a:ext uri="{FF2B5EF4-FFF2-40B4-BE49-F238E27FC236}">
              <a16:creationId xmlns:a16="http://schemas.microsoft.com/office/drawing/2014/main" id="{376224F6-5CAF-43E1-A296-A059FCFD6B3A}"/>
            </a:ext>
          </a:extLst>
        </cdr:cNvPr>
        <cdr:cNvSpPr/>
      </cdr:nvSpPr>
      <cdr:spPr>
        <a:xfrm xmlns:a="http://schemas.openxmlformats.org/drawingml/2006/main">
          <a:off x="5289293" y="1042749"/>
          <a:ext cx="1840071" cy="998322"/>
        </a:xfrm>
        <a:prstGeom xmlns:a="http://schemas.openxmlformats.org/drawingml/2006/main" prst="roundRect">
          <a:avLst/>
        </a:prstGeom>
        <a:solidFill xmlns:a="http://schemas.openxmlformats.org/drawingml/2006/main">
          <a:schemeClr val="bg1"/>
        </a:solidFill>
        <a:ln xmlns:a="http://schemas.openxmlformats.org/drawingml/2006/main" w="22225">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0.58012</cdr:x>
      <cdr:y>0.18446</cdr:y>
    </cdr:from>
    <cdr:to>
      <cdr:x>0.75887</cdr:x>
      <cdr:y>0.2905</cdr:y>
    </cdr:to>
    <cdr:pic>
      <cdr:nvPicPr>
        <cdr:cNvPr id="2" name="chart">
          <a:extLst xmlns:a="http://schemas.openxmlformats.org/drawingml/2006/main">
            <a:ext uri="{FF2B5EF4-FFF2-40B4-BE49-F238E27FC236}">
              <a16:creationId xmlns:a16="http://schemas.microsoft.com/office/drawing/2014/main" id="{FCCD75AC-D1D3-4642-AC44-011109C20CF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83579" y="1114424"/>
          <a:ext cx="1658813" cy="640649"/>
        </a:xfrm>
        <a:prstGeom xmlns:a="http://schemas.openxmlformats.org/drawingml/2006/main" prst="rect">
          <a:avLst/>
        </a:prstGeom>
      </cdr:spPr>
    </cdr:pic>
  </cdr:relSizeAnchor>
  <cdr:relSizeAnchor xmlns:cdr="http://schemas.openxmlformats.org/drawingml/2006/chartDrawing">
    <cdr:from>
      <cdr:x>0.59624</cdr:x>
      <cdr:y>0.28778</cdr:y>
    </cdr:from>
    <cdr:to>
      <cdr:x>0.75887</cdr:x>
      <cdr:y>0.34618</cdr:y>
    </cdr:to>
    <cdr:sp macro="" textlink="">
      <cdr:nvSpPr>
        <cdr:cNvPr id="3" name="TextBox 2">
          <a:extLst xmlns:a="http://schemas.openxmlformats.org/drawingml/2006/main">
            <a:ext uri="{FF2B5EF4-FFF2-40B4-BE49-F238E27FC236}">
              <a16:creationId xmlns:a16="http://schemas.microsoft.com/office/drawing/2014/main" id="{3D222664-2EBA-4A07-8DFF-27BAE3E19405}"/>
            </a:ext>
          </a:extLst>
        </cdr:cNvPr>
        <cdr:cNvSpPr txBox="1"/>
      </cdr:nvSpPr>
      <cdr:spPr>
        <a:xfrm xmlns:a="http://schemas.openxmlformats.org/drawingml/2006/main">
          <a:off x="5533127" y="1738673"/>
          <a:ext cx="1509218" cy="352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1"/>
            <a:t>UCJBG 2031/A</a:t>
          </a:r>
        </a:p>
      </cdr:txBody>
    </cdr:sp>
  </cdr:relSizeAnchor>
  <cdr:relSizeAnchor xmlns:cdr="http://schemas.openxmlformats.org/drawingml/2006/chartDrawing">
    <cdr:from>
      <cdr:x>0.41311</cdr:x>
      <cdr:y>0.48274</cdr:y>
    </cdr:from>
    <cdr:to>
      <cdr:x>0.58014</cdr:x>
      <cdr:y>0.57275</cdr:y>
    </cdr:to>
    <cdr:pic>
      <cdr:nvPicPr>
        <cdr:cNvPr id="4" name="chart">
          <a:extLst xmlns:a="http://schemas.openxmlformats.org/drawingml/2006/main">
            <a:ext uri="{FF2B5EF4-FFF2-40B4-BE49-F238E27FC236}">
              <a16:creationId xmlns:a16="http://schemas.microsoft.com/office/drawing/2014/main" id="{64588CC2-CEAA-4430-870F-B711ADFA768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833721" y="2916480"/>
          <a:ext cx="1550050" cy="543802"/>
        </a:xfrm>
        <a:prstGeom xmlns:a="http://schemas.openxmlformats.org/drawingml/2006/main" prst="rect">
          <a:avLst/>
        </a:prstGeom>
      </cdr:spPr>
    </cdr:pic>
  </cdr:relSizeAnchor>
  <cdr:relSizeAnchor xmlns:cdr="http://schemas.openxmlformats.org/drawingml/2006/chartDrawing">
    <cdr:from>
      <cdr:x>0.42737</cdr:x>
      <cdr:y>0.56525</cdr:y>
    </cdr:from>
    <cdr:to>
      <cdr:x>0.59001</cdr:x>
      <cdr:y>0.62366</cdr:y>
    </cdr:to>
    <cdr:sp macro="" textlink="">
      <cdr:nvSpPr>
        <cdr:cNvPr id="5" name="TextBox 1">
          <a:extLst xmlns:a="http://schemas.openxmlformats.org/drawingml/2006/main">
            <a:ext uri="{FF2B5EF4-FFF2-40B4-BE49-F238E27FC236}">
              <a16:creationId xmlns:a16="http://schemas.microsoft.com/office/drawing/2014/main" id="{4FC6D3BE-F19E-42A6-84A3-839F6DBB1AA6}"/>
            </a:ext>
          </a:extLst>
        </cdr:cNvPr>
        <cdr:cNvSpPr txBox="1"/>
      </cdr:nvSpPr>
      <cdr:spPr>
        <a:xfrm xmlns:a="http://schemas.openxmlformats.org/drawingml/2006/main">
          <a:off x="3966055" y="3414970"/>
          <a:ext cx="1509311" cy="3528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a:t>TZJ27NF1</a:t>
          </a:r>
        </a:p>
      </cdr:txBody>
    </cdr:sp>
  </cdr:relSizeAnchor>
  <cdr:relSizeAnchor xmlns:cdr="http://schemas.openxmlformats.org/drawingml/2006/chartDrawing">
    <cdr:from>
      <cdr:x>0.08546</cdr:x>
      <cdr:y>0.40991</cdr:y>
    </cdr:from>
    <cdr:to>
      <cdr:x>0.28696</cdr:x>
      <cdr:y>0.46396</cdr:y>
    </cdr:to>
    <cdr:pic>
      <cdr:nvPicPr>
        <cdr:cNvPr id="6" name="chart">
          <a:extLst xmlns:a="http://schemas.openxmlformats.org/drawingml/2006/main">
            <a:ext uri="{FF2B5EF4-FFF2-40B4-BE49-F238E27FC236}">
              <a16:creationId xmlns:a16="http://schemas.microsoft.com/office/drawing/2014/main" id="{145DE825-3417-43DE-AC15-65984B3DAEB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793110" y="2476522"/>
          <a:ext cx="1869934" cy="326547"/>
        </a:xfrm>
        <a:prstGeom xmlns:a="http://schemas.openxmlformats.org/drawingml/2006/main" prst="rect">
          <a:avLst/>
        </a:prstGeom>
      </cdr:spPr>
    </cdr:pic>
  </cdr:relSizeAnchor>
  <cdr:relSizeAnchor xmlns:cdr="http://schemas.openxmlformats.org/drawingml/2006/chartDrawing">
    <cdr:from>
      <cdr:x>0.09824</cdr:x>
      <cdr:y>0.46993</cdr:y>
    </cdr:from>
    <cdr:to>
      <cdr:x>0.26088</cdr:x>
      <cdr:y>0.52834</cdr:y>
    </cdr:to>
    <cdr:sp macro="" textlink="">
      <cdr:nvSpPr>
        <cdr:cNvPr id="7" name="TextBox 1">
          <a:extLst xmlns:a="http://schemas.openxmlformats.org/drawingml/2006/main">
            <a:ext uri="{FF2B5EF4-FFF2-40B4-BE49-F238E27FC236}">
              <a16:creationId xmlns:a16="http://schemas.microsoft.com/office/drawing/2014/main" id="{FC262662-CDB2-4277-B402-E17E7D7122A7}"/>
            </a:ext>
          </a:extLst>
        </cdr:cNvPr>
        <cdr:cNvSpPr txBox="1"/>
      </cdr:nvSpPr>
      <cdr:spPr>
        <a:xfrm xmlns:a="http://schemas.openxmlformats.org/drawingml/2006/main">
          <a:off x="911639" y="2839109"/>
          <a:ext cx="1509311" cy="3528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a:t>OJB2031/I</a:t>
          </a:r>
        </a:p>
      </cdr:txBody>
    </cdr:sp>
  </cdr:relSizeAnchor>
  <cdr:relSizeAnchor xmlns:cdr="http://schemas.openxmlformats.org/drawingml/2006/chartDrawing">
    <cdr:from>
      <cdr:x>0.16716</cdr:x>
      <cdr:y>0.52928</cdr:y>
    </cdr:from>
    <cdr:to>
      <cdr:x>0.16764</cdr:x>
      <cdr:y>0.67042</cdr:y>
    </cdr:to>
    <cdr:cxnSp macro="">
      <cdr:nvCxnSpPr>
        <cdr:cNvPr id="12" name="Straight Arrow Connector 11">
          <a:extLst xmlns:a="http://schemas.openxmlformats.org/drawingml/2006/main">
            <a:ext uri="{FF2B5EF4-FFF2-40B4-BE49-F238E27FC236}">
              <a16:creationId xmlns:a16="http://schemas.microsoft.com/office/drawing/2014/main" id="{8935ECD2-CED1-4804-8C7B-07E253F45750}"/>
            </a:ext>
          </a:extLst>
        </cdr:cNvPr>
        <cdr:cNvCxnSpPr/>
      </cdr:nvCxnSpPr>
      <cdr:spPr>
        <a:xfrm xmlns:a="http://schemas.openxmlformats.org/drawingml/2006/main">
          <a:off x="1551242" y="3197669"/>
          <a:ext cx="4454" cy="852708"/>
        </a:xfrm>
        <a:prstGeom xmlns:a="http://schemas.openxmlformats.org/drawingml/2006/main" prst="straightConnector1">
          <a:avLst/>
        </a:prstGeom>
        <a:ln xmlns:a="http://schemas.openxmlformats.org/drawingml/2006/main" w="22225">
          <a:solidFill>
            <a:schemeClr val="accent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0.16662</cdr:x>
      <cdr:y>0.2545</cdr:y>
    </cdr:from>
    <cdr:to>
      <cdr:x>0.26246</cdr:x>
      <cdr:y>0.25541</cdr:y>
    </cdr:to>
    <cdr:cxnSp macro="">
      <cdr:nvCxnSpPr>
        <cdr:cNvPr id="20" name="Straight Arrow Connector 19">
          <a:extLst xmlns:a="http://schemas.openxmlformats.org/drawingml/2006/main">
            <a:ext uri="{FF2B5EF4-FFF2-40B4-BE49-F238E27FC236}">
              <a16:creationId xmlns:a16="http://schemas.microsoft.com/office/drawing/2014/main" id="{E006D94E-398B-4800-9EE2-B3DEF92F395E}"/>
            </a:ext>
          </a:extLst>
        </cdr:cNvPr>
        <cdr:cNvCxnSpPr/>
      </cdr:nvCxnSpPr>
      <cdr:spPr>
        <a:xfrm xmlns:a="http://schemas.openxmlformats.org/drawingml/2006/main" flipV="1">
          <a:off x="1546290" y="1537608"/>
          <a:ext cx="889389" cy="5472"/>
        </a:xfrm>
        <a:prstGeom xmlns:a="http://schemas.openxmlformats.org/drawingml/2006/main" prst="straightConnector1">
          <a:avLst/>
        </a:prstGeom>
        <a:ln xmlns:a="http://schemas.openxmlformats.org/drawingml/2006/main" w="22225">
          <a:solidFill>
            <a:schemeClr val="accent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0.16862</cdr:x>
      <cdr:y>0.25451</cdr:y>
    </cdr:from>
    <cdr:to>
      <cdr:x>0.16862</cdr:x>
      <cdr:y>0.37913</cdr:y>
    </cdr:to>
    <cdr:cxnSp macro="">
      <cdr:nvCxnSpPr>
        <cdr:cNvPr id="26" name="Straight Connector 25">
          <a:extLst xmlns:a="http://schemas.openxmlformats.org/drawingml/2006/main">
            <a:ext uri="{FF2B5EF4-FFF2-40B4-BE49-F238E27FC236}">
              <a16:creationId xmlns:a16="http://schemas.microsoft.com/office/drawing/2014/main" id="{69452B7B-102A-4658-B99D-5AF4CF5DD2D2}"/>
            </a:ext>
          </a:extLst>
        </cdr:cNvPr>
        <cdr:cNvCxnSpPr/>
      </cdr:nvCxnSpPr>
      <cdr:spPr>
        <a:xfrm xmlns:a="http://schemas.openxmlformats.org/drawingml/2006/main" flipV="1">
          <a:off x="1564814" y="1537654"/>
          <a:ext cx="0" cy="752900"/>
        </a:xfrm>
        <a:prstGeom xmlns:a="http://schemas.openxmlformats.org/drawingml/2006/main" prst="line">
          <a:avLst/>
        </a:prstGeom>
        <a:ln xmlns:a="http://schemas.openxmlformats.org/drawingml/2006/main" w="22225">
          <a:solidFill>
            <a:srgbClr val="70AD47"/>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0.73783</cdr:x>
      <cdr:y>0.40631</cdr:y>
    </cdr:from>
    <cdr:to>
      <cdr:x>0.90553</cdr:x>
      <cdr:y>0.57207</cdr:y>
    </cdr:to>
    <cdr:sp macro="" textlink="">
      <cdr:nvSpPr>
        <cdr:cNvPr id="29" name="Rectangle: Rounded Corners 28">
          <a:extLst xmlns:a="http://schemas.openxmlformats.org/drawingml/2006/main">
            <a:ext uri="{FF2B5EF4-FFF2-40B4-BE49-F238E27FC236}">
              <a16:creationId xmlns:a16="http://schemas.microsoft.com/office/drawing/2014/main" id="{CB270B95-C1EB-414F-AB69-277565DEB362}"/>
            </a:ext>
          </a:extLst>
        </cdr:cNvPr>
        <cdr:cNvSpPr/>
      </cdr:nvSpPr>
      <cdr:spPr>
        <a:xfrm xmlns:a="http://schemas.openxmlformats.org/drawingml/2006/main">
          <a:off x="6847092" y="2454728"/>
          <a:ext cx="1556282" cy="1001485"/>
        </a:xfrm>
        <a:prstGeom xmlns:a="http://schemas.openxmlformats.org/drawingml/2006/main" prst="roundRect">
          <a:avLst/>
        </a:prstGeom>
        <a:solidFill xmlns:a="http://schemas.openxmlformats.org/drawingml/2006/main">
          <a:schemeClr val="bg1"/>
        </a:solidFill>
        <a:ln xmlns:a="http://schemas.openxmlformats.org/drawingml/2006/main" w="22225">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0.74057</cdr:x>
      <cdr:y>0.51291</cdr:y>
    </cdr:from>
    <cdr:to>
      <cdr:x>0.9032</cdr:x>
      <cdr:y>0.57131</cdr:y>
    </cdr:to>
    <cdr:sp macro="" textlink="">
      <cdr:nvSpPr>
        <cdr:cNvPr id="30" name="TextBox 1">
          <a:extLst xmlns:a="http://schemas.openxmlformats.org/drawingml/2006/main">
            <a:ext uri="{FF2B5EF4-FFF2-40B4-BE49-F238E27FC236}">
              <a16:creationId xmlns:a16="http://schemas.microsoft.com/office/drawing/2014/main" id="{6EB91130-956C-472C-8B07-10B410774BAC}"/>
            </a:ext>
          </a:extLst>
        </cdr:cNvPr>
        <cdr:cNvSpPr txBox="1"/>
      </cdr:nvSpPr>
      <cdr:spPr>
        <a:xfrm xmlns:a="http://schemas.openxmlformats.org/drawingml/2006/main">
          <a:off x="6872514" y="3098800"/>
          <a:ext cx="1509218" cy="3528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a:t>EJBFN29/B</a:t>
          </a:r>
        </a:p>
      </cdr:txBody>
    </cdr:sp>
  </cdr:relSizeAnchor>
  <cdr:relSizeAnchor xmlns:cdr="http://schemas.openxmlformats.org/drawingml/2006/chartDrawing">
    <cdr:from>
      <cdr:x>0.74741</cdr:x>
      <cdr:y>0.41441</cdr:y>
    </cdr:from>
    <cdr:to>
      <cdr:x>0.89736</cdr:x>
      <cdr:y>0.50886</cdr:y>
    </cdr:to>
    <cdr:pic>
      <cdr:nvPicPr>
        <cdr:cNvPr id="32" name="Picture 31" descr="Logo&#10;&#10;Description automatically generated">
          <a:extLst xmlns:a="http://schemas.openxmlformats.org/drawingml/2006/main">
            <a:ext uri="{FF2B5EF4-FFF2-40B4-BE49-F238E27FC236}">
              <a16:creationId xmlns:a16="http://schemas.microsoft.com/office/drawing/2014/main" id="{33A16F77-173B-4C53-95E9-5B60D986E02E}"/>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4"/>
        <a:srcRect xmlns:a="http://schemas.openxmlformats.org/drawingml/2006/main" t="2952" b="14626"/>
        <a:stretch xmlns:a="http://schemas.openxmlformats.org/drawingml/2006/main"/>
      </cdr:blipFill>
      <cdr:spPr>
        <a:xfrm xmlns:a="http://schemas.openxmlformats.org/drawingml/2006/main">
          <a:off x="6936015" y="2503714"/>
          <a:ext cx="1391557" cy="570590"/>
        </a:xfrm>
        <a:prstGeom xmlns:a="http://schemas.openxmlformats.org/drawingml/2006/main" prst="rect">
          <a:avLst/>
        </a:prstGeom>
      </cdr:spPr>
    </cdr:pic>
  </cdr:relSizeAnchor>
</c:userShapes>
</file>

<file path=xl/drawings/drawing95.xml><?xml version="1.0" encoding="utf-8"?>
<c:userShapes xmlns:c="http://schemas.openxmlformats.org/drawingml/2006/chart">
  <cdr:relSizeAnchor xmlns:cdr="http://schemas.openxmlformats.org/drawingml/2006/chartDrawing">
    <cdr:from>
      <cdr:x>0.0841</cdr:x>
      <cdr:y>0.37857</cdr:y>
    </cdr:from>
    <cdr:to>
      <cdr:x>0.2913</cdr:x>
      <cdr:y>0.52968</cdr:y>
    </cdr:to>
    <cdr:sp macro="" textlink="">
      <cdr:nvSpPr>
        <cdr:cNvPr id="10" name="Rectangle: Rounded Corners 9">
          <a:extLst xmlns:a="http://schemas.openxmlformats.org/drawingml/2006/main">
            <a:ext uri="{FF2B5EF4-FFF2-40B4-BE49-F238E27FC236}">
              <a16:creationId xmlns:a16="http://schemas.microsoft.com/office/drawing/2014/main" id="{3D9AF6ED-1DEA-48D9-8409-ED6DC1601AA2}"/>
            </a:ext>
          </a:extLst>
        </cdr:cNvPr>
        <cdr:cNvSpPr/>
      </cdr:nvSpPr>
      <cdr:spPr>
        <a:xfrm xmlns:a="http://schemas.openxmlformats.org/drawingml/2006/main">
          <a:off x="780498" y="2287128"/>
          <a:ext cx="1922787" cy="912942"/>
        </a:xfrm>
        <a:prstGeom xmlns:a="http://schemas.openxmlformats.org/drawingml/2006/main" prst="roundRect">
          <a:avLst/>
        </a:prstGeom>
        <a:solidFill xmlns:a="http://schemas.openxmlformats.org/drawingml/2006/main">
          <a:schemeClr val="bg1"/>
        </a:solidFill>
        <a:ln xmlns:a="http://schemas.openxmlformats.org/drawingml/2006/main" w="22225">
          <a:solidFill>
            <a:schemeClr val="accent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0.40725</cdr:x>
      <cdr:y>0.47748</cdr:y>
    </cdr:from>
    <cdr:to>
      <cdr:x>0.59712</cdr:x>
      <cdr:y>0.61712</cdr:y>
    </cdr:to>
    <cdr:sp macro="" textlink="">
      <cdr:nvSpPr>
        <cdr:cNvPr id="8" name="Rectangle: Rounded Corners 7">
          <a:extLst xmlns:a="http://schemas.openxmlformats.org/drawingml/2006/main">
            <a:ext uri="{FF2B5EF4-FFF2-40B4-BE49-F238E27FC236}">
              <a16:creationId xmlns:a16="http://schemas.microsoft.com/office/drawing/2014/main" id="{4F32A8CA-C9D8-420C-9DC3-3EDD0882FF25}"/>
            </a:ext>
          </a:extLst>
        </cdr:cNvPr>
        <cdr:cNvSpPr/>
      </cdr:nvSpPr>
      <cdr:spPr>
        <a:xfrm xmlns:a="http://schemas.openxmlformats.org/drawingml/2006/main">
          <a:off x="3779316" y="2884744"/>
          <a:ext cx="1761981" cy="843613"/>
        </a:xfrm>
        <a:prstGeom xmlns:a="http://schemas.openxmlformats.org/drawingml/2006/main" prst="roundRect">
          <a:avLst/>
        </a:prstGeom>
        <a:solidFill xmlns:a="http://schemas.openxmlformats.org/drawingml/2006/main">
          <a:schemeClr val="bg1"/>
        </a:solidFill>
        <a:ln xmlns:a="http://schemas.openxmlformats.org/drawingml/2006/main" w="22225">
          <a:solidFill>
            <a:srgbClr val="0070C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0.56996</cdr:x>
      <cdr:y>0.1726</cdr:y>
    </cdr:from>
    <cdr:to>
      <cdr:x>0.76824</cdr:x>
      <cdr:y>0.33784</cdr:y>
    </cdr:to>
    <cdr:sp macro="" textlink="">
      <cdr:nvSpPr>
        <cdr:cNvPr id="9" name="Rectangle: Rounded Corners 8">
          <a:extLst xmlns:a="http://schemas.openxmlformats.org/drawingml/2006/main">
            <a:ext uri="{FF2B5EF4-FFF2-40B4-BE49-F238E27FC236}">
              <a16:creationId xmlns:a16="http://schemas.microsoft.com/office/drawing/2014/main" id="{376224F6-5CAF-43E1-A296-A059FCFD6B3A}"/>
            </a:ext>
          </a:extLst>
        </cdr:cNvPr>
        <cdr:cNvSpPr/>
      </cdr:nvSpPr>
      <cdr:spPr>
        <a:xfrm xmlns:a="http://schemas.openxmlformats.org/drawingml/2006/main">
          <a:off x="5289293" y="1042749"/>
          <a:ext cx="1840071" cy="998322"/>
        </a:xfrm>
        <a:prstGeom xmlns:a="http://schemas.openxmlformats.org/drawingml/2006/main" prst="roundRect">
          <a:avLst/>
        </a:prstGeom>
        <a:solidFill xmlns:a="http://schemas.openxmlformats.org/drawingml/2006/main">
          <a:schemeClr val="bg1"/>
        </a:solidFill>
        <a:ln xmlns:a="http://schemas.openxmlformats.org/drawingml/2006/main" w="22225">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0.58012</cdr:x>
      <cdr:y>0.18446</cdr:y>
    </cdr:from>
    <cdr:to>
      <cdr:x>0.75887</cdr:x>
      <cdr:y>0.2905</cdr:y>
    </cdr:to>
    <cdr:pic>
      <cdr:nvPicPr>
        <cdr:cNvPr id="2" name="chart">
          <a:extLst xmlns:a="http://schemas.openxmlformats.org/drawingml/2006/main">
            <a:ext uri="{FF2B5EF4-FFF2-40B4-BE49-F238E27FC236}">
              <a16:creationId xmlns:a16="http://schemas.microsoft.com/office/drawing/2014/main" id="{FCCD75AC-D1D3-4642-AC44-011109C20CF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83579" y="1114424"/>
          <a:ext cx="1658813" cy="640649"/>
        </a:xfrm>
        <a:prstGeom xmlns:a="http://schemas.openxmlformats.org/drawingml/2006/main" prst="rect">
          <a:avLst/>
        </a:prstGeom>
      </cdr:spPr>
    </cdr:pic>
  </cdr:relSizeAnchor>
  <cdr:relSizeAnchor xmlns:cdr="http://schemas.openxmlformats.org/drawingml/2006/chartDrawing">
    <cdr:from>
      <cdr:x>0.59624</cdr:x>
      <cdr:y>0.28778</cdr:y>
    </cdr:from>
    <cdr:to>
      <cdr:x>0.75887</cdr:x>
      <cdr:y>0.34618</cdr:y>
    </cdr:to>
    <cdr:sp macro="" textlink="">
      <cdr:nvSpPr>
        <cdr:cNvPr id="3" name="TextBox 2">
          <a:extLst xmlns:a="http://schemas.openxmlformats.org/drawingml/2006/main">
            <a:ext uri="{FF2B5EF4-FFF2-40B4-BE49-F238E27FC236}">
              <a16:creationId xmlns:a16="http://schemas.microsoft.com/office/drawing/2014/main" id="{3D222664-2EBA-4A07-8DFF-27BAE3E19405}"/>
            </a:ext>
          </a:extLst>
        </cdr:cNvPr>
        <cdr:cNvSpPr txBox="1"/>
      </cdr:nvSpPr>
      <cdr:spPr>
        <a:xfrm xmlns:a="http://schemas.openxmlformats.org/drawingml/2006/main">
          <a:off x="5533127" y="1738673"/>
          <a:ext cx="1509218" cy="352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1"/>
            <a:t>UCJBG 2031/A</a:t>
          </a:r>
        </a:p>
      </cdr:txBody>
    </cdr:sp>
  </cdr:relSizeAnchor>
  <cdr:relSizeAnchor xmlns:cdr="http://schemas.openxmlformats.org/drawingml/2006/chartDrawing">
    <cdr:from>
      <cdr:x>0.41311</cdr:x>
      <cdr:y>0.48274</cdr:y>
    </cdr:from>
    <cdr:to>
      <cdr:x>0.58014</cdr:x>
      <cdr:y>0.57275</cdr:y>
    </cdr:to>
    <cdr:pic>
      <cdr:nvPicPr>
        <cdr:cNvPr id="4" name="chart">
          <a:extLst xmlns:a="http://schemas.openxmlformats.org/drawingml/2006/main">
            <a:ext uri="{FF2B5EF4-FFF2-40B4-BE49-F238E27FC236}">
              <a16:creationId xmlns:a16="http://schemas.microsoft.com/office/drawing/2014/main" id="{64588CC2-CEAA-4430-870F-B711ADFA768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833721" y="2916480"/>
          <a:ext cx="1550050" cy="543802"/>
        </a:xfrm>
        <a:prstGeom xmlns:a="http://schemas.openxmlformats.org/drawingml/2006/main" prst="rect">
          <a:avLst/>
        </a:prstGeom>
      </cdr:spPr>
    </cdr:pic>
  </cdr:relSizeAnchor>
  <cdr:relSizeAnchor xmlns:cdr="http://schemas.openxmlformats.org/drawingml/2006/chartDrawing">
    <cdr:from>
      <cdr:x>0.42737</cdr:x>
      <cdr:y>0.56525</cdr:y>
    </cdr:from>
    <cdr:to>
      <cdr:x>0.59001</cdr:x>
      <cdr:y>0.62366</cdr:y>
    </cdr:to>
    <cdr:sp macro="" textlink="">
      <cdr:nvSpPr>
        <cdr:cNvPr id="5" name="TextBox 1">
          <a:extLst xmlns:a="http://schemas.openxmlformats.org/drawingml/2006/main">
            <a:ext uri="{FF2B5EF4-FFF2-40B4-BE49-F238E27FC236}">
              <a16:creationId xmlns:a16="http://schemas.microsoft.com/office/drawing/2014/main" id="{4FC6D3BE-F19E-42A6-84A3-839F6DBB1AA6}"/>
            </a:ext>
          </a:extLst>
        </cdr:cNvPr>
        <cdr:cNvSpPr txBox="1"/>
      </cdr:nvSpPr>
      <cdr:spPr>
        <a:xfrm xmlns:a="http://schemas.openxmlformats.org/drawingml/2006/main">
          <a:off x="3966055" y="3414970"/>
          <a:ext cx="1509311" cy="3528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a:t>TZJ27NF1</a:t>
          </a:r>
        </a:p>
      </cdr:txBody>
    </cdr:sp>
  </cdr:relSizeAnchor>
  <cdr:relSizeAnchor xmlns:cdr="http://schemas.openxmlformats.org/drawingml/2006/chartDrawing">
    <cdr:from>
      <cdr:x>0.08546</cdr:x>
      <cdr:y>0.40991</cdr:y>
    </cdr:from>
    <cdr:to>
      <cdr:x>0.28696</cdr:x>
      <cdr:y>0.46396</cdr:y>
    </cdr:to>
    <cdr:pic>
      <cdr:nvPicPr>
        <cdr:cNvPr id="6" name="chart">
          <a:extLst xmlns:a="http://schemas.openxmlformats.org/drawingml/2006/main">
            <a:ext uri="{FF2B5EF4-FFF2-40B4-BE49-F238E27FC236}">
              <a16:creationId xmlns:a16="http://schemas.microsoft.com/office/drawing/2014/main" id="{145DE825-3417-43DE-AC15-65984B3DAEB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793110" y="2476522"/>
          <a:ext cx="1869934" cy="326547"/>
        </a:xfrm>
        <a:prstGeom xmlns:a="http://schemas.openxmlformats.org/drawingml/2006/main" prst="rect">
          <a:avLst/>
        </a:prstGeom>
      </cdr:spPr>
    </cdr:pic>
  </cdr:relSizeAnchor>
  <cdr:relSizeAnchor xmlns:cdr="http://schemas.openxmlformats.org/drawingml/2006/chartDrawing">
    <cdr:from>
      <cdr:x>0.09824</cdr:x>
      <cdr:y>0.46993</cdr:y>
    </cdr:from>
    <cdr:to>
      <cdr:x>0.26088</cdr:x>
      <cdr:y>0.52834</cdr:y>
    </cdr:to>
    <cdr:sp macro="" textlink="">
      <cdr:nvSpPr>
        <cdr:cNvPr id="7" name="TextBox 1">
          <a:extLst xmlns:a="http://schemas.openxmlformats.org/drawingml/2006/main">
            <a:ext uri="{FF2B5EF4-FFF2-40B4-BE49-F238E27FC236}">
              <a16:creationId xmlns:a16="http://schemas.microsoft.com/office/drawing/2014/main" id="{FC262662-CDB2-4277-B402-E17E7D7122A7}"/>
            </a:ext>
          </a:extLst>
        </cdr:cNvPr>
        <cdr:cNvSpPr txBox="1"/>
      </cdr:nvSpPr>
      <cdr:spPr>
        <a:xfrm xmlns:a="http://schemas.openxmlformats.org/drawingml/2006/main">
          <a:off x="911639" y="2839109"/>
          <a:ext cx="1509311" cy="3528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a:t>OJB2031/I</a:t>
          </a:r>
        </a:p>
      </cdr:txBody>
    </cdr:sp>
  </cdr:relSizeAnchor>
  <cdr:relSizeAnchor xmlns:cdr="http://schemas.openxmlformats.org/drawingml/2006/chartDrawing">
    <cdr:from>
      <cdr:x>0.16716</cdr:x>
      <cdr:y>0.52928</cdr:y>
    </cdr:from>
    <cdr:to>
      <cdr:x>0.16764</cdr:x>
      <cdr:y>0.67042</cdr:y>
    </cdr:to>
    <cdr:cxnSp macro="">
      <cdr:nvCxnSpPr>
        <cdr:cNvPr id="12" name="Straight Arrow Connector 11">
          <a:extLst xmlns:a="http://schemas.openxmlformats.org/drawingml/2006/main">
            <a:ext uri="{FF2B5EF4-FFF2-40B4-BE49-F238E27FC236}">
              <a16:creationId xmlns:a16="http://schemas.microsoft.com/office/drawing/2014/main" id="{8935ECD2-CED1-4804-8C7B-07E253F45750}"/>
            </a:ext>
          </a:extLst>
        </cdr:cNvPr>
        <cdr:cNvCxnSpPr/>
      </cdr:nvCxnSpPr>
      <cdr:spPr>
        <a:xfrm xmlns:a="http://schemas.openxmlformats.org/drawingml/2006/main">
          <a:off x="1551242" y="3197669"/>
          <a:ext cx="4454" cy="852708"/>
        </a:xfrm>
        <a:prstGeom xmlns:a="http://schemas.openxmlformats.org/drawingml/2006/main" prst="straightConnector1">
          <a:avLst/>
        </a:prstGeom>
        <a:ln xmlns:a="http://schemas.openxmlformats.org/drawingml/2006/main" w="22225">
          <a:solidFill>
            <a:schemeClr val="accent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0.16662</cdr:x>
      <cdr:y>0.2545</cdr:y>
    </cdr:from>
    <cdr:to>
      <cdr:x>0.26246</cdr:x>
      <cdr:y>0.25541</cdr:y>
    </cdr:to>
    <cdr:cxnSp macro="">
      <cdr:nvCxnSpPr>
        <cdr:cNvPr id="20" name="Straight Arrow Connector 19">
          <a:extLst xmlns:a="http://schemas.openxmlformats.org/drawingml/2006/main">
            <a:ext uri="{FF2B5EF4-FFF2-40B4-BE49-F238E27FC236}">
              <a16:creationId xmlns:a16="http://schemas.microsoft.com/office/drawing/2014/main" id="{E006D94E-398B-4800-9EE2-B3DEF92F395E}"/>
            </a:ext>
          </a:extLst>
        </cdr:cNvPr>
        <cdr:cNvCxnSpPr/>
      </cdr:nvCxnSpPr>
      <cdr:spPr>
        <a:xfrm xmlns:a="http://schemas.openxmlformats.org/drawingml/2006/main" flipV="1">
          <a:off x="1546290" y="1537608"/>
          <a:ext cx="889389" cy="5472"/>
        </a:xfrm>
        <a:prstGeom xmlns:a="http://schemas.openxmlformats.org/drawingml/2006/main" prst="straightConnector1">
          <a:avLst/>
        </a:prstGeom>
        <a:ln xmlns:a="http://schemas.openxmlformats.org/drawingml/2006/main" w="22225">
          <a:solidFill>
            <a:schemeClr val="accent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0.16862</cdr:x>
      <cdr:y>0.25451</cdr:y>
    </cdr:from>
    <cdr:to>
      <cdr:x>0.16862</cdr:x>
      <cdr:y>0.37913</cdr:y>
    </cdr:to>
    <cdr:cxnSp macro="">
      <cdr:nvCxnSpPr>
        <cdr:cNvPr id="26" name="Straight Connector 25">
          <a:extLst xmlns:a="http://schemas.openxmlformats.org/drawingml/2006/main">
            <a:ext uri="{FF2B5EF4-FFF2-40B4-BE49-F238E27FC236}">
              <a16:creationId xmlns:a16="http://schemas.microsoft.com/office/drawing/2014/main" id="{69452B7B-102A-4658-B99D-5AF4CF5DD2D2}"/>
            </a:ext>
          </a:extLst>
        </cdr:cNvPr>
        <cdr:cNvCxnSpPr/>
      </cdr:nvCxnSpPr>
      <cdr:spPr>
        <a:xfrm xmlns:a="http://schemas.openxmlformats.org/drawingml/2006/main" flipV="1">
          <a:off x="1564814" y="1537654"/>
          <a:ext cx="0" cy="752900"/>
        </a:xfrm>
        <a:prstGeom xmlns:a="http://schemas.openxmlformats.org/drawingml/2006/main" prst="line">
          <a:avLst/>
        </a:prstGeom>
        <a:ln xmlns:a="http://schemas.openxmlformats.org/drawingml/2006/main" w="22225">
          <a:solidFill>
            <a:srgbClr val="70AD47"/>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0.73783</cdr:x>
      <cdr:y>0.40631</cdr:y>
    </cdr:from>
    <cdr:to>
      <cdr:x>0.90553</cdr:x>
      <cdr:y>0.57207</cdr:y>
    </cdr:to>
    <cdr:sp macro="" textlink="">
      <cdr:nvSpPr>
        <cdr:cNvPr id="29" name="Rectangle: Rounded Corners 28">
          <a:extLst xmlns:a="http://schemas.openxmlformats.org/drawingml/2006/main">
            <a:ext uri="{FF2B5EF4-FFF2-40B4-BE49-F238E27FC236}">
              <a16:creationId xmlns:a16="http://schemas.microsoft.com/office/drawing/2014/main" id="{CB270B95-C1EB-414F-AB69-277565DEB362}"/>
            </a:ext>
          </a:extLst>
        </cdr:cNvPr>
        <cdr:cNvSpPr/>
      </cdr:nvSpPr>
      <cdr:spPr>
        <a:xfrm xmlns:a="http://schemas.openxmlformats.org/drawingml/2006/main">
          <a:off x="6847092" y="2454728"/>
          <a:ext cx="1556282" cy="1001485"/>
        </a:xfrm>
        <a:prstGeom xmlns:a="http://schemas.openxmlformats.org/drawingml/2006/main" prst="roundRect">
          <a:avLst/>
        </a:prstGeom>
        <a:solidFill xmlns:a="http://schemas.openxmlformats.org/drawingml/2006/main">
          <a:schemeClr val="bg1"/>
        </a:solidFill>
        <a:ln xmlns:a="http://schemas.openxmlformats.org/drawingml/2006/main" w="22225">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0.74057</cdr:x>
      <cdr:y>0.51291</cdr:y>
    </cdr:from>
    <cdr:to>
      <cdr:x>0.9032</cdr:x>
      <cdr:y>0.57131</cdr:y>
    </cdr:to>
    <cdr:sp macro="" textlink="">
      <cdr:nvSpPr>
        <cdr:cNvPr id="30" name="TextBox 1">
          <a:extLst xmlns:a="http://schemas.openxmlformats.org/drawingml/2006/main">
            <a:ext uri="{FF2B5EF4-FFF2-40B4-BE49-F238E27FC236}">
              <a16:creationId xmlns:a16="http://schemas.microsoft.com/office/drawing/2014/main" id="{6EB91130-956C-472C-8B07-10B410774BAC}"/>
            </a:ext>
          </a:extLst>
        </cdr:cNvPr>
        <cdr:cNvSpPr txBox="1"/>
      </cdr:nvSpPr>
      <cdr:spPr>
        <a:xfrm xmlns:a="http://schemas.openxmlformats.org/drawingml/2006/main">
          <a:off x="6872514" y="3098800"/>
          <a:ext cx="1509218" cy="3528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a:t>EJBFN29/B</a:t>
          </a:r>
        </a:p>
      </cdr:txBody>
    </cdr:sp>
  </cdr:relSizeAnchor>
  <cdr:relSizeAnchor xmlns:cdr="http://schemas.openxmlformats.org/drawingml/2006/chartDrawing">
    <cdr:from>
      <cdr:x>0.74741</cdr:x>
      <cdr:y>0.41441</cdr:y>
    </cdr:from>
    <cdr:to>
      <cdr:x>0.89736</cdr:x>
      <cdr:y>0.50886</cdr:y>
    </cdr:to>
    <cdr:pic>
      <cdr:nvPicPr>
        <cdr:cNvPr id="32" name="Picture 31" descr="Logo&#10;&#10;Description automatically generated">
          <a:extLst xmlns:a="http://schemas.openxmlformats.org/drawingml/2006/main">
            <a:ext uri="{FF2B5EF4-FFF2-40B4-BE49-F238E27FC236}">
              <a16:creationId xmlns:a16="http://schemas.microsoft.com/office/drawing/2014/main" id="{33A16F77-173B-4C53-95E9-5B60D986E02E}"/>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4"/>
        <a:srcRect xmlns:a="http://schemas.openxmlformats.org/drawingml/2006/main" t="2952" b="14626"/>
        <a:stretch xmlns:a="http://schemas.openxmlformats.org/drawingml/2006/main"/>
      </cdr:blipFill>
      <cdr:spPr>
        <a:xfrm xmlns:a="http://schemas.openxmlformats.org/drawingml/2006/main">
          <a:off x="6936015" y="2503714"/>
          <a:ext cx="1391557" cy="570590"/>
        </a:xfrm>
        <a:prstGeom xmlns:a="http://schemas.openxmlformats.org/drawingml/2006/main" prst="rect">
          <a:avLst/>
        </a:prstGeom>
      </cdr:spPr>
    </cdr:pic>
  </cdr:relSizeAnchor>
</c:userShapes>
</file>

<file path=xl/drawings/drawing96.xml><?xml version="1.0" encoding="utf-8"?>
<xdr:wsDr xmlns:xdr="http://schemas.openxmlformats.org/drawingml/2006/spreadsheetDrawing" xmlns:a="http://schemas.openxmlformats.org/drawingml/2006/main">
  <xdr:twoCellAnchor>
    <xdr:from>
      <xdr:col>6</xdr:col>
      <xdr:colOff>15876</xdr:colOff>
      <xdr:row>18</xdr:row>
      <xdr:rowOff>7939</xdr:rowOff>
    </xdr:from>
    <xdr:to>
      <xdr:col>10</xdr:col>
      <xdr:colOff>298478</xdr:colOff>
      <xdr:row>29</xdr:row>
      <xdr:rowOff>111126</xdr:rowOff>
    </xdr:to>
    <xdr:graphicFrame macro="">
      <xdr:nvGraphicFramePr>
        <xdr:cNvPr id="2" name="Diagram 1">
          <a:extLst>
            <a:ext uri="{FF2B5EF4-FFF2-40B4-BE49-F238E27FC236}">
              <a16:creationId xmlns:a16="http://schemas.microsoft.com/office/drawing/2014/main" id="{14FEACD5-017D-4363-9E66-3F63A1CC2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15875</xdr:colOff>
      <xdr:row>4</xdr:row>
      <xdr:rowOff>15876</xdr:rowOff>
    </xdr:from>
    <xdr:to>
      <xdr:col>10</xdr:col>
      <xdr:colOff>298477</xdr:colOff>
      <xdr:row>15</xdr:row>
      <xdr:rowOff>119063</xdr:rowOff>
    </xdr:to>
    <xdr:graphicFrame macro="">
      <xdr:nvGraphicFramePr>
        <xdr:cNvPr id="3" name="Diagram 2">
          <a:extLst>
            <a:ext uri="{FF2B5EF4-FFF2-40B4-BE49-F238E27FC236}">
              <a16:creationId xmlns:a16="http://schemas.microsoft.com/office/drawing/2014/main" id="{8B6BEBC6-9A57-482A-A69E-D4AADF38E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319087</xdr:colOff>
      <xdr:row>3</xdr:row>
      <xdr:rowOff>58738</xdr:rowOff>
    </xdr:from>
    <xdr:to>
      <xdr:col>13</xdr:col>
      <xdr:colOff>220686</xdr:colOff>
      <xdr:row>15</xdr:row>
      <xdr:rowOff>120525</xdr:rowOff>
    </xdr:to>
    <xdr:graphicFrame macro="">
      <xdr:nvGraphicFramePr>
        <xdr:cNvPr id="4" name="Diagram 3">
          <a:extLst>
            <a:ext uri="{FF2B5EF4-FFF2-40B4-BE49-F238E27FC236}">
              <a16:creationId xmlns:a16="http://schemas.microsoft.com/office/drawing/2014/main" id="{85BEE289-33C3-47B8-B402-0893773BD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317501</xdr:colOff>
      <xdr:row>17</xdr:row>
      <xdr:rowOff>79374</xdr:rowOff>
    </xdr:from>
    <xdr:to>
      <xdr:col>13</xdr:col>
      <xdr:colOff>219100</xdr:colOff>
      <xdr:row>29</xdr:row>
      <xdr:rowOff>141161</xdr:rowOff>
    </xdr:to>
    <xdr:graphicFrame macro="">
      <xdr:nvGraphicFramePr>
        <xdr:cNvPr id="5" name="Diagram 4">
          <a:extLst>
            <a:ext uri="{FF2B5EF4-FFF2-40B4-BE49-F238E27FC236}">
              <a16:creationId xmlns:a16="http://schemas.microsoft.com/office/drawing/2014/main" id="{B634551D-9725-46AD-94F2-2D3A837C97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0.23491</cdr:x>
      <cdr:y>0.38029</cdr:y>
    </cdr:from>
    <cdr:to>
      <cdr:x>0.63089</cdr:x>
      <cdr:y>0.62583</cdr:y>
    </cdr:to>
    <cdr:sp macro="" textlink="">
      <cdr:nvSpPr>
        <cdr:cNvPr id="2" name="Szövegdoboz 2">
          <a:extLst xmlns:a="http://schemas.openxmlformats.org/drawingml/2006/main">
            <a:ext uri="{FF2B5EF4-FFF2-40B4-BE49-F238E27FC236}">
              <a16:creationId xmlns:a16="http://schemas.microsoft.com/office/drawing/2014/main" id="{D4D9F37B-AFC7-4611-93A0-A0BA1393A8E9}"/>
            </a:ext>
          </a:extLst>
        </cdr:cNvPr>
        <cdr:cNvSpPr txBox="1"/>
      </cdr:nvSpPr>
      <cdr:spPr>
        <a:xfrm xmlns:a="http://schemas.openxmlformats.org/drawingml/2006/main">
          <a:off x="608989" y="609745"/>
          <a:ext cx="1026544" cy="3936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200" b="1">
              <a:solidFill>
                <a:srgbClr val="70AD47"/>
              </a:solidFill>
            </a:rPr>
            <a:t>ESG</a:t>
          </a:r>
          <a:r>
            <a:rPr lang="hu-HU" sz="1200" b="1" baseline="0">
              <a:solidFill>
                <a:srgbClr val="70AD47"/>
              </a:solidFill>
            </a:rPr>
            <a:t> ratio</a:t>
          </a:r>
        </a:p>
        <a:p xmlns:a="http://schemas.openxmlformats.org/drawingml/2006/main">
          <a:pPr algn="ctr"/>
          <a:r>
            <a:rPr lang="hu-HU" sz="1200" b="1">
              <a:solidFill>
                <a:srgbClr val="70AD47"/>
              </a:solidFill>
            </a:rPr>
            <a:t>1,8%</a:t>
          </a:r>
        </a:p>
      </cdr:txBody>
    </cdr:sp>
  </cdr:relSizeAnchor>
  <cdr:relSizeAnchor xmlns:cdr="http://schemas.openxmlformats.org/drawingml/2006/chartDrawing">
    <cdr:from>
      <cdr:x>0.1144</cdr:x>
      <cdr:y>0.81108</cdr:y>
    </cdr:from>
    <cdr:to>
      <cdr:x>0.27065</cdr:x>
      <cdr:y>0.89833</cdr:y>
    </cdr:to>
    <cdr:sp macro="" textlink="">
      <cdr:nvSpPr>
        <cdr:cNvPr id="3" name="Szövegdoboz 2">
          <a:extLst xmlns:a="http://schemas.openxmlformats.org/drawingml/2006/main">
            <a:ext uri="{FF2B5EF4-FFF2-40B4-BE49-F238E27FC236}">
              <a16:creationId xmlns:a16="http://schemas.microsoft.com/office/drawing/2014/main" id="{DE2F50DA-9D09-41A4-B4D6-C8D444BB88D2}"/>
            </a:ext>
          </a:extLst>
        </cdr:cNvPr>
        <cdr:cNvSpPr txBox="1"/>
      </cdr:nvSpPr>
      <cdr:spPr>
        <a:xfrm xmlns:a="http://schemas.openxmlformats.org/drawingml/2006/main">
          <a:off x="325437" y="1697038"/>
          <a:ext cx="444500" cy="1825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0.25029</cdr:x>
      <cdr:y>0.86722</cdr:y>
    </cdr:from>
    <cdr:to>
      <cdr:x>0.71303</cdr:x>
      <cdr:y>1</cdr:y>
    </cdr:to>
    <cdr:sp macro="" textlink="">
      <cdr:nvSpPr>
        <cdr:cNvPr id="4" name="Szövegdoboz 3">
          <a:extLst xmlns:a="http://schemas.openxmlformats.org/drawingml/2006/main">
            <a:ext uri="{FF2B5EF4-FFF2-40B4-BE49-F238E27FC236}">
              <a16:creationId xmlns:a16="http://schemas.microsoft.com/office/drawing/2014/main" id="{AE88669A-40F2-49B5-A747-489717117905}"/>
            </a:ext>
          </a:extLst>
        </cdr:cNvPr>
        <cdr:cNvSpPr txBox="1"/>
      </cdr:nvSpPr>
      <cdr:spPr>
        <a:xfrm xmlns:a="http://schemas.openxmlformats.org/drawingml/2006/main">
          <a:off x="682616" y="1528150"/>
          <a:ext cx="1262072" cy="233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i="1">
              <a:effectLst/>
              <a:latin typeface="+mn-lt"/>
              <a:ea typeface="+mn-ea"/>
              <a:cs typeface="+mn-cs"/>
            </a:rPr>
            <a:t>by net asset value</a:t>
          </a:r>
          <a:endParaRPr lang="hu-HU" sz="900">
            <a:effectLst/>
          </a:endParaRPr>
        </a:p>
      </cdr:txBody>
    </cdr:sp>
  </cdr:relSizeAnchor>
</c:userShapes>
</file>

<file path=xl/drawings/drawing98.xml><?xml version="1.0" encoding="utf-8"?>
<c:userShapes xmlns:c="http://schemas.openxmlformats.org/drawingml/2006/chart">
  <cdr:relSizeAnchor xmlns:cdr="http://schemas.openxmlformats.org/drawingml/2006/chartDrawing">
    <cdr:from>
      <cdr:x>0.23491</cdr:x>
      <cdr:y>0.38029</cdr:y>
    </cdr:from>
    <cdr:to>
      <cdr:x>0.63089</cdr:x>
      <cdr:y>0.62583</cdr:y>
    </cdr:to>
    <cdr:sp macro="" textlink="">
      <cdr:nvSpPr>
        <cdr:cNvPr id="2" name="Szövegdoboz 2">
          <a:extLst xmlns:a="http://schemas.openxmlformats.org/drawingml/2006/main">
            <a:ext uri="{FF2B5EF4-FFF2-40B4-BE49-F238E27FC236}">
              <a16:creationId xmlns:a16="http://schemas.microsoft.com/office/drawing/2014/main" id="{D4D9F37B-AFC7-4611-93A0-A0BA1393A8E9}"/>
            </a:ext>
          </a:extLst>
        </cdr:cNvPr>
        <cdr:cNvSpPr txBox="1"/>
      </cdr:nvSpPr>
      <cdr:spPr>
        <a:xfrm xmlns:a="http://schemas.openxmlformats.org/drawingml/2006/main">
          <a:off x="608989" y="609745"/>
          <a:ext cx="1026544" cy="3936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200" b="1">
              <a:solidFill>
                <a:srgbClr val="70AD47"/>
              </a:solidFill>
            </a:rPr>
            <a:t>ESG</a:t>
          </a:r>
          <a:r>
            <a:rPr lang="hu-HU" sz="1200" b="1" baseline="0">
              <a:solidFill>
                <a:srgbClr val="70AD47"/>
              </a:solidFill>
            </a:rPr>
            <a:t> arány</a:t>
          </a:r>
        </a:p>
        <a:p xmlns:a="http://schemas.openxmlformats.org/drawingml/2006/main">
          <a:pPr algn="ctr"/>
          <a:r>
            <a:rPr lang="hu-HU" sz="1200" b="1">
              <a:solidFill>
                <a:srgbClr val="70AD47"/>
              </a:solidFill>
            </a:rPr>
            <a:t>1,8%</a:t>
          </a:r>
        </a:p>
      </cdr:txBody>
    </cdr:sp>
  </cdr:relSizeAnchor>
  <cdr:relSizeAnchor xmlns:cdr="http://schemas.openxmlformats.org/drawingml/2006/chartDrawing">
    <cdr:from>
      <cdr:x>0.1144</cdr:x>
      <cdr:y>0.81108</cdr:y>
    </cdr:from>
    <cdr:to>
      <cdr:x>0.27065</cdr:x>
      <cdr:y>0.89833</cdr:y>
    </cdr:to>
    <cdr:sp macro="" textlink="">
      <cdr:nvSpPr>
        <cdr:cNvPr id="3" name="Szövegdoboz 2">
          <a:extLst xmlns:a="http://schemas.openxmlformats.org/drawingml/2006/main">
            <a:ext uri="{FF2B5EF4-FFF2-40B4-BE49-F238E27FC236}">
              <a16:creationId xmlns:a16="http://schemas.microsoft.com/office/drawing/2014/main" id="{DE2F50DA-9D09-41A4-B4D6-C8D444BB88D2}"/>
            </a:ext>
          </a:extLst>
        </cdr:cNvPr>
        <cdr:cNvSpPr txBox="1"/>
      </cdr:nvSpPr>
      <cdr:spPr>
        <a:xfrm xmlns:a="http://schemas.openxmlformats.org/drawingml/2006/main">
          <a:off x="325437" y="1697038"/>
          <a:ext cx="444500" cy="1825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0.20663</cdr:x>
      <cdr:y>0.86722</cdr:y>
    </cdr:from>
    <cdr:to>
      <cdr:x>0.87014</cdr:x>
      <cdr:y>1</cdr:y>
    </cdr:to>
    <cdr:sp macro="" textlink="">
      <cdr:nvSpPr>
        <cdr:cNvPr id="4" name="Szövegdoboz 3">
          <a:extLst xmlns:a="http://schemas.openxmlformats.org/drawingml/2006/main">
            <a:ext uri="{FF2B5EF4-FFF2-40B4-BE49-F238E27FC236}">
              <a16:creationId xmlns:a16="http://schemas.microsoft.com/office/drawing/2014/main" id="{AE88669A-40F2-49B5-A747-489717117905}"/>
            </a:ext>
          </a:extLst>
        </cdr:cNvPr>
        <cdr:cNvSpPr txBox="1"/>
      </cdr:nvSpPr>
      <cdr:spPr>
        <a:xfrm xmlns:a="http://schemas.openxmlformats.org/drawingml/2006/main">
          <a:off x="563562" y="1528150"/>
          <a:ext cx="1809625" cy="233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i="1">
              <a:latin typeface="+mn-lt"/>
              <a:ea typeface="+mn-ea"/>
              <a:cs typeface="+mn-cs"/>
            </a:rPr>
            <a:t>nettó eszközérték </a:t>
          </a:r>
          <a:r>
            <a:rPr lang="hu-HU" sz="900" i="1"/>
            <a:t>szerint</a:t>
          </a:r>
        </a:p>
      </cdr:txBody>
    </cdr:sp>
  </cdr:relSizeAnchor>
</c:userShapes>
</file>

<file path=xl/drawings/drawing99.xml><?xml version="1.0" encoding="utf-8"?>
<c:userShapes xmlns:c="http://schemas.openxmlformats.org/drawingml/2006/chart">
  <cdr:relSizeAnchor xmlns:cdr="http://schemas.openxmlformats.org/drawingml/2006/chartDrawing">
    <cdr:from>
      <cdr:x>0.11502</cdr:x>
      <cdr:y>0.05089</cdr:y>
    </cdr:from>
    <cdr:to>
      <cdr:x>0.5345</cdr:x>
      <cdr:y>0.15942</cdr:y>
    </cdr:to>
    <cdr:sp macro="" textlink="">
      <cdr:nvSpPr>
        <cdr:cNvPr id="2" name="Szövegdoboz 1">
          <a:extLst xmlns:a="http://schemas.openxmlformats.org/drawingml/2006/main">
            <a:ext uri="{FF2B5EF4-FFF2-40B4-BE49-F238E27FC236}">
              <a16:creationId xmlns:a16="http://schemas.microsoft.com/office/drawing/2014/main" id="{295DEC45-03AB-4336-A1EF-1727A9ABB8B8}"/>
            </a:ext>
          </a:extLst>
        </cdr:cNvPr>
        <cdr:cNvSpPr txBox="1"/>
      </cdr:nvSpPr>
      <cdr:spPr>
        <a:xfrm xmlns:a="http://schemas.openxmlformats.org/drawingml/2006/main">
          <a:off x="269875" y="95249"/>
          <a:ext cx="984246" cy="2031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milliárd</a:t>
          </a:r>
          <a:r>
            <a:rPr lang="hu-HU" sz="900" baseline="0"/>
            <a:t> forint</a:t>
          </a:r>
          <a:endParaRPr lang="hu-HU" sz="900"/>
        </a:p>
      </cdr:txBody>
    </cdr:sp>
  </cdr:relSizeAnchor>
  <cdr:relSizeAnchor xmlns:cdr="http://schemas.openxmlformats.org/drawingml/2006/chartDrawing">
    <cdr:from>
      <cdr:x>0.52368</cdr:x>
      <cdr:y>0.05514</cdr:y>
    </cdr:from>
    <cdr:to>
      <cdr:x>0.91543</cdr:x>
      <cdr:y>0.16367</cdr:y>
    </cdr:to>
    <cdr:sp macro="" textlink="">
      <cdr:nvSpPr>
        <cdr:cNvPr id="3" name="Szövegdoboz 1">
          <a:extLst xmlns:a="http://schemas.openxmlformats.org/drawingml/2006/main">
            <a:ext uri="{FF2B5EF4-FFF2-40B4-BE49-F238E27FC236}">
              <a16:creationId xmlns:a16="http://schemas.microsoft.com/office/drawing/2014/main" id="{77D2A185-137D-490A-9C42-ED37E79E0D8B}"/>
            </a:ext>
          </a:extLst>
        </cdr:cNvPr>
        <cdr:cNvSpPr txBox="1"/>
      </cdr:nvSpPr>
      <cdr:spPr>
        <a:xfrm xmlns:a="http://schemas.openxmlformats.org/drawingml/2006/main">
          <a:off x="1228730" y="103188"/>
          <a:ext cx="919182" cy="2031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milliárd</a:t>
          </a:r>
          <a:r>
            <a:rPr lang="hu-HU" sz="900" baseline="0"/>
            <a:t> forint</a:t>
          </a:r>
          <a:endParaRPr lang="hu-HU" sz="9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X:\PPF\_Common\MTO\Monet&#225;ris%20Program\K&#252;lf&#246;ld\&#193;br&#225;k\finig&#233;ny_komponen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rv2\Documents%20and%20Settings\Nagy%20M&#225;rton\Local%20Settings\Temporary%20Internet%20Files\Content.IE5\892B89AJ\_4a_corporate_adatok\worksfororder\KHB%20Alapkezel&#337;_prezi_&#225;br&#225;k.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kozsrv02v\JELENT&#201;SEK\PROGRAMOK\&#214;N&#201;R_C.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rv2\mnb\mnb\KKF\Konjunktura%20elemzo%20osztaly\_Common\Munkapiac\Kapacit&#225;s%20kihaszn&#225;lts&#225;g\Charts_k&#252;ld&#233;s.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X:\Kkf\Konjunktura%20elemzo%20osztaly\_Common\Munkapiac\fc\2005_04\Gra_fc_versenyszektor.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KKF\Konjunktura%20elemzo%20osztaly\_Common\Munkapiac\DATA\B&#233;r\UL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ile\CS2\Documents%20and%20Settings\FeketeJne\Local%20Settings\Temporary%20Internet%20Files\OLK1C\x-Sz&#246;vHit-PreKerdesek_071029%20(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rv2\PPF\_Common\MEO\K&#246;z&#246;s\Forint%20&#233;s%20euro%20spot%20&#233;s%20forward%20hozamok.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I:\Egyeb\EAlap_2016_v1.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Z:\_Jelz&#225;loghitel_&#252;zletfejleszt&#233;s\_AJK%20verzi&#243;k\20190101_v21.10\Aj&#225;nlatk&#233;sz&#237;t&#337;_20190101_v21.10_NYITOTT_01.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Z:\_Jelz&#225;loghitel_&#252;zletfejleszt&#233;s\_AJK%20verzi&#243;k\20190101_v21.03\Aj&#225;nlatk&#233;sz&#237;t&#337;_20190101_v21.03_NYITOTT_01.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akozsrv02v\Felhasznalok\JELENT&#201;SEK\PROGRAMOK\&#214;N&#201;R_C.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ile\cegkozos\STATISZTIKAI%20OSZT\2007\b&#233;\Adatszolg&#225;ltat&#225;s%202008\2007nov27_hint_asz_PMrend\STATISZTIKAI%20OSZT\2007\b&#233;\Adatszolg&#225;ltat&#225;s%202008\Nagykock&#225;zat.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Documents%20and%20Settings/GelegonyaJ/Local%20Settings/Temporary%20Internet%20Files/Content.Outlook/J3DIPA2D/&#233;rt&#233;kel&#233;si%20portf&#243;li&#243;k_tagol&#225;s_&#233;rt&#233;kpap&#237;rok_bontott.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Srv2\Documents%20and%20Settings\balast\Local%20Settings\Temporary%20Internet%20Files\OLKCC\kamat_stressz_mod.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akozsrv02v\Felhasznalok\JELENT&#201;SEK\NEGYED&#201;VES_JELENT\TESZT\PINT&#201;R.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Projekt_2004/QIS5/PSZ&#193;F_20050926/HUN_4102_patch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srv01\mnb\munkak\!Kincst&#225;r\!tamogatas\KIMUTATAS_20210303.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Srv2\mnb\TEMP\H.NDATA\~9345023.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ASAJAT\EXCEL\2005\51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srv01\mnb\PSF\_Common\T&#233;m&#225;k\StabJel\Stabjel_2019\V1\Makro\&#225;br&#225;k\3_&#225;bra_4_&#225;bra_FED_friss&#237;tett.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rv2\mnb\St31\Transport\Synopsis%20items\12-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Users\vargedob\AppData\Local\Microsoft\Windows\INetCache\Content.Outlook\K44GHP8H\&#225;br&#225;k_t&#225;bl&#225;zatok_form&#225;zott_ZOP_friss&#237;tett.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srv01\mnb\Nyugat\Dokumentumok\kontrolling\JELENT&#201;SEK\Havi%20jelent&#233;s\M&#193;K%20havi%20jelent&#233;s\HAVI%20ELSZ&#193;MOL&#193;SOK\Havi_tamogatas_elsz\MAK_analitika_10_hohozxlsx.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rv2\mnb\Users\hudake\AppData\Local\Microsoft\Windows\Temporary%20Internet%20Files\Content.Outlook\9FVO6AP9\M_1.%20fejezet%20-%201st%20chapter.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3.%20fejezet%20-%203rd%20chapter.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4.%20fejezet%20-%204th%20chapter.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64.xml.rels><?xml version="1.0" encoding="UTF-8" standalone="yes"?>
<Relationships xmlns="http://schemas.openxmlformats.org/package/2006/relationships"><Relationship Id="rId2" Type="http://schemas.microsoft.com/office/2019/04/relationships/externalLinkLongPath" Target="file:///\\srv2\MNB_IDM\Expert%20Groups\Accounting%20and%20Auditing\Other%20folders\EGFI%20Workstream%20Reporting\Circulated%20papers\2009\Marco%20Burroni\Banca%20d'Italia\Documents%20and%20Settings\Administrator\Desktop\CP06revAnnex1_workinprogress.xls?3D04756F" TargetMode="External"/><Relationship Id="rId1" Type="http://schemas.openxmlformats.org/officeDocument/2006/relationships/externalLinkPath" Target="file:///\\3D04756F\CP06revAnnex1_workinprogres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CP06revAnnex1_workinprogres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monokipet\Documents\MT_keretemeles\adatok_abra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nts%20and%20Settings/FeketeJne/Local%20Settings/Temporary%20Internet%20Files/OLK1C/x-Sz&#246;vHit-PreKerdesek_071029%2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www.pszaf.hu/Documents%20and%20Settings/FeketeJne/Local%20Settings/Temporary%20Internet%20Files/OLK1C/x-Sz&#246;vHit-PreKerdesek_071029%20(2).xls" TargetMode="External"/></Relationships>
</file>

<file path=xl/externalLinks/_rels/externalLink73.xml.rels><?xml version="1.0" encoding="UTF-8" standalone="yes"?>
<Relationships xmlns="http://schemas.openxmlformats.org/package/2006/relationships"><Relationship Id="rId2" Type="http://schemas.microsoft.com/office/2019/04/relationships/externalLinkLongPath" Target="file:///\\srv2\MNB_IDM\Expert%20Groups\Accounting%20and%20Auditing\Other%20folders\EGFI%20Workstream%20Reporting\Circulated%20papers\2009\My%20Documents\work\egfi%20november%202006\EGFI%202006%2010%20Rev5%20-%20Annex%202%20(Disclosure%20%20of%20FINREP%20Implementation).xls?66D642D2" TargetMode="External"/><Relationship Id="rId1" Type="http://schemas.openxmlformats.org/officeDocument/2006/relationships/externalLinkPath" Target="file:///\\66D642D2\EGFI%202006%2010%20Rev5%20-%20Annex%202%20(Disclosure%20%20of%20FINREP%20Implementati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2\mnb\Documents%20and%20Settings\winklers\Local%20Settings\Temporary%20Internet%20Files\Content.Outlook\JVNI3OAH\Stabjel_k&#252;ldend&#337;%2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Srv2\mnb\JELENT&#201;SEK\PROGRAMOK\&#214;N&#201;R_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NX_növekedések_EN"/>
      <sheetName val="OSZTALÉK_EN"/>
      <sheetName val="OSZTALÉK"/>
      <sheetName val="Diagram2"/>
      <sheetName val="EX_IMP (2)"/>
      <sheetName val="EX_IMP"/>
      <sheetName val="adatok"/>
      <sheetName val="KOMP_inGDP_új"/>
      <sheetName val="KOMP_inGDP"/>
      <sheetName val="KOMP_inGDP_en"/>
      <sheetName val="KAMAT_SZEKTOR"/>
      <sheetName val="KAMAT_SZEKTOR_EN"/>
      <sheetName val="JÖV"/>
      <sheetName val="JÖV_EN"/>
      <sheetName val="KÜLSŐ MUTATÓK_en (2)"/>
      <sheetName val="KÜLSŐ MUTATÓK_en"/>
      <sheetName val="KÜLSŐ MUTATÓK"/>
      <sheetName val="Sheet1"/>
      <sheetName val="KOMP_inGDP (2_tempQ1)"/>
      <sheetName val="JÖV_SZEKTOR_EN"/>
      <sheetName val="KOMP_inGDP (2)"/>
      <sheetName val="Diagram5"/>
      <sheetName val="Munk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cell r="BN1">
            <v>40908</v>
          </cell>
          <cell r="BO1">
            <v>40999</v>
          </cell>
          <cell r="BP1">
            <v>41090</v>
          </cell>
          <cell r="BQ1">
            <v>41182</v>
          </cell>
          <cell r="BR1">
            <v>41274</v>
          </cell>
          <cell r="BS1">
            <v>41364</v>
          </cell>
          <cell r="BT1">
            <v>41455</v>
          </cell>
          <cell r="BU1">
            <v>41547</v>
          </cell>
          <cell r="BV1">
            <v>41639</v>
          </cell>
          <cell r="BW1">
            <v>41729</v>
          </cell>
          <cell r="BX1">
            <v>41820</v>
          </cell>
          <cell r="BY1">
            <v>41912</v>
          </cell>
          <cell r="BZ1">
            <v>42004</v>
          </cell>
          <cell r="CA1">
            <v>42094</v>
          </cell>
          <cell r="CB1">
            <v>42185</v>
          </cell>
          <cell r="CC1">
            <v>42277</v>
          </cell>
          <cell r="CD1">
            <v>42369</v>
          </cell>
          <cell r="CE1">
            <v>42460</v>
          </cell>
          <cell r="CF1">
            <v>42551</v>
          </cell>
          <cell r="CG1">
            <v>42643</v>
          </cell>
          <cell r="CH1">
            <v>42735</v>
          </cell>
          <cell r="CI1">
            <v>42825</v>
          </cell>
          <cell r="CJ1">
            <v>42916</v>
          </cell>
          <cell r="CK1">
            <v>43008</v>
          </cell>
          <cell r="CL1">
            <v>43100</v>
          </cell>
          <cell r="CM1">
            <v>43190</v>
          </cell>
          <cell r="CN1">
            <v>43281</v>
          </cell>
          <cell r="CO1">
            <v>43373</v>
          </cell>
          <cell r="CP1">
            <v>43465</v>
          </cell>
          <cell r="CQ1">
            <v>43555</v>
          </cell>
          <cell r="CR1">
            <v>43646</v>
          </cell>
          <cell r="CS1">
            <v>43738</v>
          </cell>
          <cell r="CT1">
            <v>43830</v>
          </cell>
          <cell r="CU1">
            <v>43921</v>
          </cell>
          <cell r="CV1">
            <v>44012</v>
          </cell>
          <cell r="CW1">
            <v>44104</v>
          </cell>
          <cell r="CX1">
            <v>44196</v>
          </cell>
        </row>
        <row r="2">
          <cell r="AI2" t="str">
            <v>2004.I.</v>
          </cell>
        </row>
        <row r="15">
          <cell r="AI15">
            <v>-1.7653318473534532</v>
          </cell>
        </row>
        <row r="16">
          <cell r="AI16">
            <v>-5.1256832005840778</v>
          </cell>
        </row>
        <row r="17">
          <cell r="AI17">
            <v>-3.8046634324670023E-2</v>
          </cell>
        </row>
        <row r="18">
          <cell r="AI18">
            <v>-6.6711221301905059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refreshError="1"/>
      <sheetData sheetId="7">
        <row r="30">
          <cell r="B30">
            <v>11.572313979685163</v>
          </cell>
        </row>
      </sheetData>
      <sheetData sheetId="8"/>
      <sheetData sheetId="9">
        <row r="30">
          <cell r="B30">
            <v>11.457180784264182</v>
          </cell>
        </row>
      </sheetData>
      <sheetData sheetId="10">
        <row r="30">
          <cell r="B30">
            <v>11.539779818175759</v>
          </cell>
        </row>
      </sheetData>
      <sheetData sheetId="11">
        <row r="30">
          <cell r="B30">
            <v>10.00356975339956</v>
          </cell>
        </row>
      </sheetData>
      <sheetData sheetId="12">
        <row r="30">
          <cell r="B30">
            <v>11.539779818175759</v>
          </cell>
        </row>
      </sheetData>
      <sheetData sheetId="13">
        <row r="30">
          <cell r="B30">
            <v>11.572313979685163</v>
          </cell>
        </row>
      </sheetData>
      <sheetData sheetId="14">
        <row r="30">
          <cell r="B30">
            <v>11.572313979685163</v>
          </cell>
        </row>
      </sheetData>
      <sheetData sheetId="15"/>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sheetData sheetId="18"/>
      <sheetData sheetId="19"/>
      <sheetData sheetId="20">
        <row r="30">
          <cell r="B30">
            <v>11.572313979685163</v>
          </cell>
        </row>
      </sheetData>
      <sheetData sheetId="21"/>
      <sheetData sheetId="22"/>
      <sheetData sheetId="23"/>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
      <sheetName val="1-Szabályozás-Kérdések"/>
      <sheetName val="2-Adatszolg-Kérdések"/>
      <sheetName val="Munka3"/>
      <sheetName val="x-SzövHit-PreKerdesek_071029 (2"/>
    </sheetNames>
    <definedNames>
      <definedName name="Modul1.nyomtat" refersTo="#HIV!"/>
      <definedName name="Modul1.vége" refersTo="#HIV!"/>
    </definedNames>
    <sheetDataSet>
      <sheetData sheetId="0"/>
      <sheetData sheetId="1" refreshError="1"/>
      <sheetData sheetId="2" refreshError="1"/>
      <sheetData sheetId="3" refreshError="1"/>
      <sheetData sheetId="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ztvevok"/>
      <sheetName val="Munka1"/>
      <sheetName val="torzs"/>
      <sheetName val="parameter"/>
    </sheetNames>
    <sheetDataSet>
      <sheetData sheetId="0"/>
      <sheetData sheetId="1"/>
      <sheetData sheetId="2">
        <row r="2">
          <cell r="A2" t="str">
            <v>kapus</v>
          </cell>
          <cell r="C2" t="str">
            <v>jobb</v>
          </cell>
        </row>
        <row r="3">
          <cell r="A3" t="str">
            <v>balhátvéd</v>
          </cell>
          <cell r="C3" t="str">
            <v>bal</v>
          </cell>
        </row>
        <row r="4">
          <cell r="A4" t="str">
            <v>középhátvéd</v>
          </cell>
          <cell r="C4" t="str">
            <v>mindkettő</v>
          </cell>
        </row>
        <row r="5">
          <cell r="A5" t="str">
            <v>jobbhátvéd</v>
          </cell>
          <cell r="C5" t="str">
            <v>na</v>
          </cell>
        </row>
        <row r="6">
          <cell r="A6" t="str">
            <v>védekező középpályás</v>
          </cell>
        </row>
        <row r="7">
          <cell r="A7" t="str">
            <v>támadó középpályás</v>
          </cell>
        </row>
        <row r="8">
          <cell r="A8" t="str">
            <v>szélső</v>
          </cell>
        </row>
        <row r="9">
          <cell r="A9" t="str">
            <v>csatár</v>
          </cell>
        </row>
        <row r="10">
          <cell r="A10" t="str">
            <v>középcsatár</v>
          </cell>
        </row>
        <row r="11">
          <cell r="A11" t="str">
            <v>nincs</v>
          </cell>
        </row>
      </sheetData>
      <sheetData sheetId="3"/>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L_Cashflow IGÉNYELT"/>
      <sheetName val="Cashflow MAX HÖ MAX FI"/>
      <sheetName val="Cashflow MAX HÖ MIN FI"/>
      <sheetName val="Kezdolap"/>
      <sheetName val="Cashflow IGÉNYELT MAX THM"/>
      <sheetName val="P_Fióklista"/>
      <sheetName val="Adatrögzítés TÁMOGATÁS"/>
      <sheetName val="Eredmények"/>
      <sheetName val="jelzáloghitel igénylolap"/>
      <sheetName val="DOK_Doksilista"/>
      <sheetName val="DOK_Doksilista_"/>
      <sheetName val="Adatrögzítés CIB24"/>
      <sheetName val="Egyszerusített kalkuláció"/>
      <sheetName val="Repi_pelda"/>
      <sheetName val="MFL_Termék ismerteto"/>
      <sheetName val="DOK_Ajanlat"/>
      <sheetName val="PARA"/>
      <sheetName val="well_located_ingatlan"/>
      <sheetName val="Munka1"/>
      <sheetName val="MFL2_Cashflow IGÉNYELT"/>
      <sheetName val="Cashflow IGÉNYELT"/>
      <sheetName val="Adatrögzítés"/>
      <sheetName val="Adatok"/>
      <sheetName val="MFL_Ajánlat"/>
      <sheetName val="MFL_Doksilista"/>
      <sheetName val="PARA_DOKULISTA"/>
      <sheetName val="DOK_Ajánlat_CIB24"/>
      <sheetName val="DOK_Elomin"/>
      <sheetName val="DOK_Adatösszefoglaló"/>
      <sheetName val="Hitel lefutása"/>
      <sheetName val="ODS"/>
      <sheetName val="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86">
          <cell r="E186">
            <v>25000</v>
          </cell>
        </row>
      </sheetData>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L_Cashflow IGÉNYELT"/>
      <sheetName val="Cashflow MAX HÖ MAX FI"/>
      <sheetName val="Cashflow MAX HÖ MIN FI"/>
      <sheetName val="Cashflow IGÉNYELT"/>
      <sheetName val="Adatok"/>
      <sheetName val="Cashflow IGÉNYELT MAX THM"/>
      <sheetName val="Kezdőlap"/>
      <sheetName val="well_located_ingatlan"/>
      <sheetName val="P_Fióklista"/>
      <sheetName val="Adatrögzítés"/>
      <sheetName val="DOK_Ajanlat"/>
      <sheetName val="Adatrögzítés CIB24"/>
      <sheetName val="Egyszerűsített kalkuláció"/>
      <sheetName val="PARA"/>
      <sheetName val="MFL_Termék ismertető"/>
      <sheetName val="MFL_Ajánlat"/>
      <sheetName val="MFL_Doksilista"/>
      <sheetName val="DOK_Doksilista"/>
      <sheetName val="jelzáloghitel igénylőlap"/>
      <sheetName val="Repi_pelda"/>
      <sheetName val="Adatrögzítés TÁMOGATÁS"/>
      <sheetName val="Eredmények"/>
      <sheetName val="DOK_Ajánlat_CIB24"/>
      <sheetName val="DOK_Elomin"/>
      <sheetName val="DOK_Adatösszefoglaló"/>
      <sheetName val="Hitel lefutása"/>
      <sheetName val="ODS"/>
      <sheetName val="OD"/>
      <sheetName val="PARA_DOKU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NÉR_C"/>
      <sheetName val="nem rez fők számok adatai"/>
      <sheetName val="nem rez ügyfél adatai"/>
      <sheetName val="főkönyvi számok"/>
      <sheetName val="ügyfelek"/>
    </sheetNames>
    <definedNames>
      <definedName name="Modul1.dialshow"/>
    </definedNames>
    <sheetDataSet>
      <sheetData sheetId="0" refreshError="1"/>
      <sheetData sheetId="1"/>
      <sheetData sheetId="2"/>
      <sheetData sheetId="3"/>
      <sheetData sheetId="4"/>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A"/>
      <sheetName val="10B"/>
      <sheetName val="10C"/>
      <sheetName val="Nagykockázat"/>
    </sheetNames>
    <definedNames>
      <definedName name="Modul1.nyomtat" refersTo="#HIV!" sheetId="2"/>
    </definedNames>
    <sheetDataSet>
      <sheetData sheetId="0" refreshError="1"/>
      <sheetData sheetId="1" refreshError="1"/>
      <sheetData sheetId="2" refreshError="1"/>
      <sheetData sheetId="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Értékpapírok értékelési por (2)"/>
      <sheetName val="Értékpapírok értékelési portf."/>
      <sheetName val="38J3"/>
    </sheetNames>
    <definedNames>
      <definedName name="modul2" refersTo="#HIV!" sheetId="0"/>
    </definedNames>
    <sheetDataSet>
      <sheetData sheetId="0" refreshError="1"/>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REF"/>
      <sheetName val="SW_MACRO.XLS"/>
    </sheetNames>
    <definedNames>
      <definedName name="Clear"/>
    </definedNames>
    <sheetDataSet>
      <sheetData sheetId="0" refreshError="1"/>
      <sheetData sheetId="1" refreshError="1"/>
      <sheetData sheetId="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NTÉR"/>
      <sheetName val="nem rez fők számok adatai"/>
      <sheetName val="nem rez ügyfél adatai"/>
      <sheetName val="főkönyvi számok"/>
      <sheetName val="ügyfelek"/>
    </sheetNames>
    <definedNames>
      <definedName name="nyomtat"/>
      <definedName name="save_file"/>
      <definedName name="szerkeszt"/>
      <definedName name="vége"/>
    </definedNames>
    <sheetDataSet>
      <sheetData sheetId="0" refreshError="1"/>
      <sheetData sheetId="1"/>
      <sheetData sheetId="2"/>
      <sheetData sheetId="3"/>
      <sheetData sheetId="4"/>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sults"/>
      <sheetName val="Checks"/>
      <sheetName val="Parameters"/>
      <sheetName val="Related entities"/>
      <sheetName val="Current"/>
      <sheetName val="Current Securitisation"/>
      <sheetName val="Standardised"/>
      <sheetName val="Standardised Securitisation"/>
      <sheetName val="FIRB Corporate agg"/>
      <sheetName val="FIRB Corporate"/>
      <sheetName val="FIRB Corporate DD"/>
      <sheetName val="FIRB Sovereign"/>
      <sheetName val="FIRB Bank"/>
      <sheetName val="FIRB SME Corporate agg"/>
      <sheetName val="FIRB SME Corporate"/>
      <sheetName val="FIRB SME Corporate DD"/>
      <sheetName val="FIRB Trading Book"/>
      <sheetName val="FIRB SL HVCRE agg"/>
      <sheetName val="FIRB SL HVCRE"/>
      <sheetName val="FIRB SL HVCRE DD"/>
      <sheetName val="FIRB SL Other agg"/>
      <sheetName val="FIRB SL Other"/>
      <sheetName val="FIRB SL Other DD"/>
      <sheetName val="IRB Other Retail"/>
      <sheetName val="IRB Retail Mortgage"/>
      <sheetName val="IRB Retail QRE"/>
      <sheetName val="IRB SME Retail"/>
      <sheetName val="AIRB Corporate agg"/>
      <sheetName val="AIRB Corporate"/>
      <sheetName val="AIRB Corporate DD"/>
      <sheetName val="AIRB Sovereign"/>
      <sheetName val="AIRB Bank"/>
      <sheetName val="AIRB SME Corporate agg"/>
      <sheetName val="AIRB SME Corporate"/>
      <sheetName val="AIRB SME Corporate DD"/>
      <sheetName val="AIRB Trading Book"/>
      <sheetName val="AIRB SL HVCRE agg"/>
      <sheetName val="AIRB SL HVCRE"/>
      <sheetName val="AIRB SL HVCRE DD"/>
      <sheetName val="AIRB SL Other agg"/>
      <sheetName val="AIRB SL Other"/>
      <sheetName val="AIRB SL Other DD"/>
      <sheetName val="IRB Equity"/>
      <sheetName val="IRB SL slotting"/>
      <sheetName val="IRB Receivables"/>
      <sheetName val="IRB Securitisation"/>
      <sheetName val="Operational risk"/>
    </sheetNames>
    <sheetDataSet>
      <sheetData sheetId="0" refreshError="1"/>
      <sheetData sheetId="1" refreshError="1"/>
      <sheetData sheetId="2" refreshError="1"/>
      <sheetData sheetId="3">
        <row r="346">
          <cell r="C346" t="str">
            <v>Standardised Approach</v>
          </cell>
        </row>
        <row r="347">
          <cell r="C347" t="str">
            <v>Alternative Standardised Approach</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PADATOK"/>
      <sheetName val="Otthonfelújítási támogatás adat"/>
      <sheetName val="otthonfelujitasi_tamogatas_ripo"/>
      <sheetName val="Csak támogatásos ügy"/>
      <sheetName val="KIMUTATAS_20210303"/>
    </sheetNames>
    <sheetDataSet>
      <sheetData sheetId="0"/>
      <sheetData sheetId="1"/>
      <sheetData sheetId="2"/>
      <sheetData sheetId="3"/>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svállhitpubl (2)"/>
      <sheetName val="BANK 4"/>
      <sheetName val="Munka2"/>
      <sheetName val="makroössz "/>
      <sheetName val="Munka1 (2)"/>
      <sheetName val="2005 évi bankcsop."/>
      <sheetName val="vállhitelögraf (2)"/>
      <sheetName val="GDP, hitel"/>
      <sheetName val="közvtőkepublgraf"/>
      <sheetName val="ügyfvagyon névért "/>
      <sheetName val="ügyfvagyonárfé"/>
      <sheetName val="átleszk"/>
      <sheetName val="átleszkévpubl"/>
      <sheetName val="átleszkI-IIIpubl"/>
      <sheetName val="átleszkfélévpubl"/>
      <sheetName val="mfohitel"/>
      <sheetName val="háztkamlábgraf"/>
      <sheetName val="vállkamlábgraf"/>
      <sheetName val="vállhitelögraf"/>
      <sheetName val="vállbetétösszeg"/>
      <sheetName val="házthitelktg"/>
      <sheetName val="háztbankbetétgraf"/>
      <sheetName val="házthitelgraf"/>
      <sheetName val="kisvállhitpubl"/>
      <sheetName val="kisvall506"/>
      <sheetName val="kisvallMFBEXIMmel412"/>
      <sheetName val="kisváll412"/>
      <sheetName val="kisváll412 na"/>
      <sheetName val="kisvall409"/>
      <sheetName val="kivall406"/>
      <sheetName val="kivall403"/>
      <sheetName val="kisvall312aud"/>
      <sheetName val="kisvall212aud"/>
      <sheetName val="eszforrpubl"/>
      <sheetName val="módosítottegygraf"/>
      <sheetName val="módosított graf"/>
      <sheetName val="neteszkpoz bázpoz graf"/>
      <sheetName val="neteszkpoz412"/>
      <sheetName val="neteszkpoz406"/>
      <sheetName val="neteszkpoz312"/>
      <sheetName val="neteszkpoz212"/>
      <sheetName val="összefoglévespubl"/>
      <sheetName val="összefoglpubl"/>
      <sheetName val="összefoglfiókkalpubl "/>
      <sheetName val="hálózatiegys"/>
      <sheetName val="létszpubl"/>
      <sheetName val="létszám"/>
      <sheetName val="létszámhatpubl"/>
      <sheetName val="devárfoly"/>
      <sheetName val="költségekpubl"/>
      <sheetName val="költsegy412"/>
      <sheetName val="devered412"/>
      <sheetName val="kamatmévgraf"/>
      <sheetName val="kamatmarzs hnéves graf"/>
      <sheetName val="ktg_mfo"/>
      <sheetName val="costtoincomepubl"/>
      <sheetName val="costgraf"/>
      <sheetName val="costtoincome506"/>
      <sheetName val="costtoincome406"/>
      <sheetName val="costtoincome 412 graf"/>
      <sheetName val="ejövegy_éves graf"/>
      <sheetName val="ejövegy_hnévesgraf "/>
      <sheetName val="ejövegy_févesgraf"/>
      <sheetName val="ejövegy_első néves graf"/>
      <sheetName val="deveredmény509"/>
      <sheetName val="éves eredménypubl"/>
      <sheetName val="háromnévi eredpubl fiókkal"/>
      <sheetName val="háromnévi eredpubl"/>
      <sheetName val="félévi ered publ"/>
      <sheetName val="negyedévi erepubl"/>
      <sheetName val="eredváltegy503"/>
      <sheetName val="eredvált503"/>
      <sheetName val="átlkamatlábegy412"/>
      <sheetName val="kamaterepubl"/>
      <sheetName val="osztalék"/>
      <sheetName val="ejövév 2"/>
      <sheetName val="_ejöv_évpubl"/>
      <sheetName val="ejöv I.IIInévpubl fiókokkal"/>
      <sheetName val="ejöv_I IIInévpubl"/>
      <sheetName val="ejöv_févpubl"/>
      <sheetName val="ejöv_névpubl"/>
      <sheetName val="tulegy"/>
      <sheetName val="tulmegopubl fiókkal"/>
      <sheetName val="tulmegopubl"/>
      <sheetName val="értpváltegy"/>
      <sheetName val="értpegygraf409"/>
      <sheetName val="értpgraf"/>
      <sheetName val="értegy412"/>
      <sheetName val="értpegy312"/>
      <sheetName val="értpapírpubl"/>
      <sheetName val="házthitelbetétgraf"/>
      <sheetName val="háztfogyhit"/>
      <sheetName val="házthitpublfiókkal"/>
      <sheetName val="házthitpubl"/>
      <sheetName val="lakáshitarány"/>
      <sheetName val="házt. hitelpubl2"/>
      <sheetName val="házthitel"/>
      <sheetName val="hazt Fthitel"/>
      <sheetName val="háztdevhitel"/>
      <sheetName val="Munka1"/>
      <sheetName val="devlakáshitgraf "/>
      <sheetName val="devlakáshitprész"/>
      <sheetName val="devlakáshitegy"/>
      <sheetName val="Ft lakáshitelegy"/>
      <sheetName val="összes lakáshitelegy"/>
      <sheetName val="házthitelgraf2"/>
      <sheetName val="házthitvált"/>
      <sheetName val="házthitelvált%"/>
      <sheetName val="háztegyébhit Ft"/>
      <sheetName val="háztegyébhiteuro"/>
      <sheetName val="háztegyébhit egyébdev"/>
      <sheetName val="háztegyébdevbont"/>
      <sheetName val="háztegyébhit_ömego"/>
      <sheetName val="háztegyegyéb hit_mego"/>
      <sheetName val="háztegyéb hitel_ö410"/>
      <sheetName val="háztegyébhit"/>
      <sheetName val="vállalkhitgraf"/>
      <sheetName val="vállhitpubl fiókkal"/>
      <sheetName val="vállalkhitelpubl"/>
      <sheetName val="jegybet és külfbankk graf"/>
      <sheetName val="likvideszkgraf"/>
      <sheetName val="likvideszpubl"/>
      <sheetName val="pénztárvált"/>
      <sheetName val="pénztár és elsz"/>
      <sheetName val="vállházthitgraf"/>
      <sheetName val="hitelpubl"/>
      <sheetName val="hitelrészgraf"/>
      <sheetName val="hitelnövnév %publ"/>
      <sheetName val="hitelbetétgraf"/>
      <sheetName val="hitelegygraf"/>
      <sheetName val="eszkgraf1"/>
      <sheetName val="külföldikih."/>
      <sheetName val="eszkpublfontos fiókkal"/>
      <sheetName val="eszkpublfontos"/>
      <sheetName val="eszkpeerpubl2"/>
      <sheetName val="eszpeerpubl"/>
      <sheetName val="mfőgraf"/>
      <sheetName val="eszváltgrafpubl"/>
      <sheetName val="mfőöegygraf"/>
      <sheetName val="eszkdenom"/>
      <sheetName val="hitelgraf"/>
      <sheetName val="eszk"/>
      <sheetName val="eszkválthavi %"/>
      <sheetName val="közkorm. hiteleváltegy503"/>
      <sheetName val="eszváltnévi %"/>
      <sheetName val="eszkválthavi"/>
      <sheetName val="eszváltnévi"/>
      <sheetName val="eszdenomváltpubl"/>
      <sheetName val="eszkmego"/>
      <sheetName val="betétegygraf"/>
      <sheetName val="sorrendeszk412"/>
      <sheetName val="sorrendeszk409"/>
      <sheetName val="sorrendeszk406"/>
      <sheetName val="sorrendeszk403"/>
      <sheetName val="sorrendforr412"/>
      <sheetName val="sorrendforr409"/>
      <sheetName val="sorrendforr406"/>
      <sheetName val="sorrendforr403"/>
      <sheetName val="prészpubl"/>
      <sheetName val="prész506"/>
      <sheetName val="prészeszk412"/>
      <sheetName val="prészeszk409"/>
      <sheetName val="prészeszk406"/>
      <sheetName val="prészeszk403"/>
      <sheetName val="prészeszk312"/>
      <sheetName val="prészforr412"/>
      <sheetName val="prészforr409"/>
      <sheetName val="prészforr406"/>
      <sheetName val="prészforr403"/>
      <sheetName val="prészforr312"/>
      <sheetName val="sorrendesz509"/>
      <sheetName val="eszegy512"/>
      <sheetName val="eszegy509"/>
      <sheetName val="eszegy506"/>
      <sheetName val="eszegy503"/>
      <sheetName val="eszegy412"/>
      <sheetName val="eszegy409"/>
      <sheetName val="eszegy406"/>
      <sheetName val="eszegy403"/>
      <sheetName val="eszkegy312"/>
      <sheetName val="eszkegy309"/>
      <sheetName val="forrcsoppubl"/>
      <sheetName val="sorrendforr509"/>
      <sheetName val="forregy509"/>
      <sheetName val="forregy506"/>
      <sheetName val="forregy503"/>
      <sheetName val="forregy412"/>
      <sheetName val="forregy409"/>
      <sheetName val="forregy406"/>
      <sheetName val="forregy403"/>
      <sheetName val="forregy312"/>
      <sheetName val="bankcsop 2004-re prészeszk312 2"/>
      <sheetName val="külffegy312"/>
      <sheetName val="külfforregygraf"/>
      <sheetName val="külffegy412"/>
      <sheetName val="külfegy412graf"/>
      <sheetName val="külföldpubl"/>
      <sheetName val="bankkegy"/>
      <sheetName val="külfforrvált%"/>
      <sheetName val="külfforrvált"/>
      <sheetName val="külföldi forrásgraf"/>
      <sheetName val="egyébbelfügyfél"/>
      <sheetName val="belfbetegygraf"/>
      <sheetName val="belfbetétvált"/>
      <sheetName val="belf.betétgrafpubl"/>
      <sheetName val="belfbetétpubl"/>
      <sheetName val="háztpü vagyona"/>
      <sheetName val="belf.értékpforrpubl"/>
      <sheetName val="értékpapírforr"/>
      <sheetName val="belfbankkhit"/>
      <sheetName val="stőkeegy312"/>
      <sheetName val="stőke"/>
      <sheetName val="stőkepubl"/>
      <sheetName val="egyéb p. 312"/>
      <sheetName val="aktpasszelha"/>
      <sheetName val="forrdenommego%"/>
      <sheetName val="forrpublfontos fiókkal"/>
      <sheetName val="forrpublfontos"/>
      <sheetName val="jelzáloglev"/>
      <sheetName val="forrgraffontos"/>
      <sheetName val="forrdenom"/>
      <sheetName val="forr"/>
      <sheetName val="forrvált%havi"/>
      <sheetName val="forrválthavi"/>
      <sheetName val="forváltnév%"/>
      <sheetName val="forrváltnév"/>
      <sheetName val="forrmego"/>
      <sheetName val="felvett hitelek412"/>
      <sheetName val="nyitpozegy412"/>
      <sheetName val="nyitpozegy312"/>
      <sheetName val="nyitpozegy212"/>
      <sheetName val="nyitpozdevbontvapubl"/>
      <sheetName val="nyitpozgraf"/>
      <sheetName val="nyitpozpubl"/>
      <sheetName val="REP_Nyitott_pozíció_ö_506"/>
      <sheetName val="Doroszlaifélenyitpoz412"/>
      <sheetName val="Doroszlaiféle nyitpoz409"/>
      <sheetName val="Doroszlaiféle nyitpoz406"/>
      <sheetName val="Doroszl devmegoszl403"/>
      <sheetName val="Doroszlaiféle nyitpoz_405"/>
      <sheetName val="DroszlaiféleNyitott_pozíció_403"/>
      <sheetName val="3db401szárm  fed_nemfed"/>
      <sheetName val="3da403"/>
      <sheetName val="3daszárm kerkönyvi 401"/>
      <sheetName val="3da312"/>
      <sheetName val="offbgraf"/>
      <sheetName val="offpubl"/>
      <sheetName val="KH 8B vált409312"/>
      <sheetName val="offb"/>
      <sheetName val="offbvált"/>
      <sheetName val="offmfőpubl"/>
      <sheetName val="offbdevbontaspubl"/>
      <sheetName val="portvált512publ"/>
      <sheetName val="offegy"/>
      <sheetName val="portfvált509fiókkal publ"/>
      <sheetName val="portfvált509publ"/>
      <sheetName val="portfvált509506"/>
      <sheetName val="portfvált506412"/>
      <sheetName val="portfvált412312"/>
      <sheetName val="portfvált409312"/>
      <sheetName val="portfvált 406312"/>
      <sheetName val="portfvált406"/>
      <sheetName val="portfvált403"/>
      <sheetName val="portfvált312"/>
      <sheetName val="portfvált309212"/>
      <sheetName val="portfvált309"/>
      <sheetName val="portfvált 306212"/>
      <sheetName val="portfvált 306"/>
      <sheetName val="portfvált303"/>
      <sheetName val="eladott"/>
      <sheetName val="porfegyvált506_412"/>
      <sheetName val="porfegy506"/>
      <sheetName val="porfegygraf"/>
      <sheetName val="portfCIB503"/>
      <sheetName val="portfCIB412"/>
      <sheetName val="port509fiókkal"/>
      <sheetName val="port512"/>
      <sheetName val="port509"/>
      <sheetName val="port506"/>
      <sheetName val="port503"/>
      <sheetName val="port412"/>
      <sheetName val="port409"/>
      <sheetName val="port406"/>
      <sheetName val="port403"/>
      <sheetName val="portfegy312"/>
      <sheetName val="port312"/>
      <sheetName val="port309"/>
      <sheetName val="port306"/>
      <sheetName val="port303"/>
      <sheetName val="portf02"/>
      <sheetName val="problegygraf212"/>
      <sheetName val="minpubl1fiókkal"/>
      <sheetName val="minpubl1"/>
      <sheetName val="minpubl"/>
      <sheetName val="lejárt megoszl"/>
      <sheetName val="lejártminpubl"/>
      <sheetName val="lejárt 503CIB"/>
      <sheetName val="lejárt köv"/>
      <sheetName val="lejárt vált509_506"/>
      <sheetName val="lejárt vált503_412"/>
      <sheetName val="értvesztpubl "/>
      <sheetName val="értvesztszintpubl1 "/>
      <sheetName val="s. tőke SZT"/>
      <sheetName val="SZT"/>
      <sheetName val="korrmSZTpubl"/>
      <sheetName val="FMpubl"/>
      <sheetName val="m.sz. e."/>
      <sheetName val="FMgr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row r="1">
          <cell r="A1" t="str">
            <v>Bankazonosító</v>
          </cell>
          <cell r="B1" t="str">
            <v>FT-ban van</v>
          </cell>
          <cell r="C1" t="str">
            <v>Valutanap</v>
          </cell>
          <cell r="D1" t="str">
            <v>Mérleg szerinti HOSSZÚ nettó nyitott pozíció</v>
          </cell>
          <cell r="E1" t="str">
            <v>Mérleg szerinti RÖVID nettó nyitott pozíció</v>
          </cell>
          <cell r="F1" t="str">
            <v>Mérleg szerinti TELJES nettó nyitott pozíció</v>
          </cell>
          <cell r="G1" t="str">
            <v>Devizanemenkénti HOSSZÚ nettó nyitott pozíciók</v>
          </cell>
          <cell r="H1" t="str">
            <v>Devizanemenkénti RÖVID nettó nyitott pozíciók</v>
          </cell>
          <cell r="I1" t="str">
            <v>Devizanemenkénti TELJES nettó nyitott pozíciók</v>
          </cell>
        </row>
        <row r="2">
          <cell r="A2" t="str">
            <v>10200098</v>
          </cell>
          <cell r="B2" t="str">
            <v>ÁÉB</v>
          </cell>
          <cell r="C2" t="str">
            <v>20040331</v>
          </cell>
          <cell r="D2">
            <v>91857</v>
          </cell>
          <cell r="E2">
            <v>-2263</v>
          </cell>
          <cell r="F2">
            <v>94120</v>
          </cell>
          <cell r="G2">
            <v>10127</v>
          </cell>
          <cell r="H2">
            <v>-41</v>
          </cell>
          <cell r="I2">
            <v>10168</v>
          </cell>
        </row>
        <row r="3">
          <cell r="A3" t="str">
            <v>12899986</v>
          </cell>
          <cell r="B3" t="str">
            <v>Bank of China</v>
          </cell>
          <cell r="C3" t="str">
            <v>20040331</v>
          </cell>
          <cell r="D3">
            <v>0</v>
          </cell>
          <cell r="E3">
            <v>-183</v>
          </cell>
          <cell r="F3">
            <v>183</v>
          </cell>
          <cell r="G3">
            <v>0</v>
          </cell>
          <cell r="H3">
            <v>-163</v>
          </cell>
          <cell r="I3">
            <v>163</v>
          </cell>
        </row>
        <row r="4">
          <cell r="A4" t="str">
            <v>10196445</v>
          </cell>
          <cell r="B4" t="str">
            <v>BB</v>
          </cell>
          <cell r="C4" t="str">
            <v>20040331</v>
          </cell>
          <cell r="D4">
            <v>31196</v>
          </cell>
          <cell r="E4">
            <v>-9224</v>
          </cell>
          <cell r="F4">
            <v>40420</v>
          </cell>
          <cell r="G4">
            <v>975</v>
          </cell>
          <cell r="H4">
            <v>-725</v>
          </cell>
          <cell r="I4">
            <v>1700</v>
          </cell>
        </row>
        <row r="5">
          <cell r="A5" t="str">
            <v>10541474</v>
          </cell>
          <cell r="B5" t="str">
            <v>BNP</v>
          </cell>
          <cell r="C5" t="str">
            <v>20040331</v>
          </cell>
          <cell r="D5">
            <v>1633</v>
          </cell>
          <cell r="E5">
            <v>-5085</v>
          </cell>
          <cell r="F5">
            <v>6718</v>
          </cell>
          <cell r="G5">
            <v>34.572028000000003</v>
          </cell>
          <cell r="H5">
            <v>-46.801668999999997</v>
          </cell>
          <cell r="I5">
            <v>81.373697000000007</v>
          </cell>
        </row>
        <row r="6">
          <cell r="A6" t="str">
            <v>10136915</v>
          </cell>
          <cell r="B6" t="str">
            <v>CIB</v>
          </cell>
          <cell r="C6" t="str">
            <v>20040331</v>
          </cell>
          <cell r="D6">
            <v>111038</v>
          </cell>
          <cell r="E6">
            <v>-99060</v>
          </cell>
          <cell r="F6">
            <v>210098</v>
          </cell>
          <cell r="G6">
            <v>1706</v>
          </cell>
          <cell r="H6">
            <v>-902</v>
          </cell>
          <cell r="I6">
            <v>2608</v>
          </cell>
        </row>
        <row r="7">
          <cell r="A7" t="str">
            <v>10197178</v>
          </cell>
          <cell r="B7" t="str">
            <v>CITI</v>
          </cell>
          <cell r="C7" t="str">
            <v>20040331</v>
          </cell>
          <cell r="D7">
            <v>29418</v>
          </cell>
          <cell r="E7">
            <v>-608</v>
          </cell>
          <cell r="F7">
            <v>30026</v>
          </cell>
          <cell r="G7">
            <v>2811</v>
          </cell>
          <cell r="H7">
            <v>-1324</v>
          </cell>
          <cell r="I7">
            <v>4135</v>
          </cell>
        </row>
        <row r="8">
          <cell r="A8" t="str">
            <v>10791105</v>
          </cell>
          <cell r="B8" t="str">
            <v>CLB</v>
          </cell>
          <cell r="C8" t="str">
            <v>20040331</v>
          </cell>
          <cell r="D8">
            <v>10.666666510000001</v>
          </cell>
          <cell r="E8">
            <v>-2686.12722704214</v>
          </cell>
          <cell r="F8">
            <v>2696.7938935521402</v>
          </cell>
          <cell r="G8">
            <v>10.666666510000001</v>
          </cell>
          <cell r="H8">
            <v>-433.78686199123598</v>
          </cell>
          <cell r="I8">
            <v>444.45352850123601</v>
          </cell>
        </row>
        <row r="9">
          <cell r="A9" t="str">
            <v>10816291</v>
          </cell>
          <cell r="B9" t="str">
            <v>COMMERZBANK</v>
          </cell>
          <cell r="C9" t="str">
            <v>20040331</v>
          </cell>
          <cell r="D9">
            <v>25361.8107104267</v>
          </cell>
          <cell r="E9">
            <v>-20.063851920000399</v>
          </cell>
          <cell r="F9">
            <v>25381.8745623467</v>
          </cell>
          <cell r="G9">
            <v>603.98089955950195</v>
          </cell>
          <cell r="H9">
            <v>-1337.96040888984</v>
          </cell>
          <cell r="I9">
            <v>1941.9413084493401</v>
          </cell>
        </row>
        <row r="10">
          <cell r="A10" t="str">
            <v>10326556</v>
          </cell>
          <cell r="B10" t="str">
            <v>DAEWOO</v>
          </cell>
          <cell r="C10" t="str">
            <v>20040331</v>
          </cell>
          <cell r="D10">
            <v>6467</v>
          </cell>
          <cell r="E10">
            <v>-5214</v>
          </cell>
          <cell r="F10">
            <v>11681</v>
          </cell>
          <cell r="G10">
            <v>700</v>
          </cell>
          <cell r="H10">
            <v>-3</v>
          </cell>
          <cell r="I10">
            <v>703</v>
          </cell>
        </row>
        <row r="11">
          <cell r="A11" t="str">
            <v>12130575</v>
          </cell>
          <cell r="B11" t="str">
            <v>DEUTSCHE</v>
          </cell>
          <cell r="C11" t="str">
            <v>20040331</v>
          </cell>
          <cell r="D11">
            <v>46262.237427214503</v>
          </cell>
          <cell r="E11">
            <v>-26097.059789923998</v>
          </cell>
          <cell r="F11">
            <v>72359.297217138504</v>
          </cell>
          <cell r="G11">
            <v>1566.7458907355001</v>
          </cell>
          <cell r="H11">
            <v>-2816.2718571866599</v>
          </cell>
          <cell r="I11">
            <v>4383.0177479221702</v>
          </cell>
        </row>
        <row r="12">
          <cell r="A12" t="str">
            <v>12701533</v>
          </cell>
          <cell r="B12" t="str">
            <v>DRESDNER</v>
          </cell>
          <cell r="C12" t="str">
            <v>20040331</v>
          </cell>
          <cell r="D12">
            <v>11</v>
          </cell>
          <cell r="E12">
            <v>-4</v>
          </cell>
          <cell r="F12">
            <v>15</v>
          </cell>
          <cell r="G12">
            <v>0</v>
          </cell>
          <cell r="H12">
            <v>-22</v>
          </cell>
          <cell r="I12">
            <v>22</v>
          </cell>
        </row>
        <row r="13">
          <cell r="A13" t="str">
            <v>10197879</v>
          </cell>
          <cell r="B13" t="str">
            <v>ERSTE</v>
          </cell>
          <cell r="C13" t="str">
            <v>20040331</v>
          </cell>
          <cell r="D13">
            <v>35598.9585578509</v>
          </cell>
          <cell r="E13">
            <v>-9793.3281219306391</v>
          </cell>
          <cell r="F13">
            <v>45392.2866797815</v>
          </cell>
          <cell r="G13">
            <v>3560.3183143339202</v>
          </cell>
          <cell r="H13">
            <v>-526.76989809322504</v>
          </cell>
          <cell r="I13">
            <v>4087.0882124271502</v>
          </cell>
        </row>
        <row r="14">
          <cell r="A14" t="str">
            <v>10949638</v>
          </cell>
          <cell r="B14" t="str">
            <v>EXIMBANK</v>
          </cell>
          <cell r="C14" t="str">
            <v>20040331</v>
          </cell>
          <cell r="D14">
            <v>485</v>
          </cell>
          <cell r="E14">
            <v>-486</v>
          </cell>
          <cell r="F14">
            <v>971</v>
          </cell>
          <cell r="G14">
            <v>43</v>
          </cell>
          <cell r="H14">
            <v>-41</v>
          </cell>
          <cell r="I14">
            <v>84</v>
          </cell>
        </row>
        <row r="15">
          <cell r="A15" t="str">
            <v>10343386</v>
          </cell>
          <cell r="B15" t="str">
            <v>HANWHA</v>
          </cell>
          <cell r="C15" t="str">
            <v>20040331</v>
          </cell>
          <cell r="D15">
            <v>517.14557136501003</v>
          </cell>
          <cell r="E15">
            <v>-1.3281695999999999E-3</v>
          </cell>
          <cell r="F15">
            <v>517.14689953461004</v>
          </cell>
          <cell r="G15">
            <v>525.85712136501002</v>
          </cell>
          <cell r="H15">
            <v>-1.3281695999999999E-3</v>
          </cell>
          <cell r="I15">
            <v>525.85844953461003</v>
          </cell>
        </row>
        <row r="16">
          <cell r="A16" t="str">
            <v>12399596</v>
          </cell>
          <cell r="B16" t="str">
            <v>HVB</v>
          </cell>
          <cell r="C16" t="str">
            <v>20040331</v>
          </cell>
          <cell r="D16">
            <v>430</v>
          </cell>
          <cell r="E16">
            <v>0</v>
          </cell>
          <cell r="F16">
            <v>430</v>
          </cell>
          <cell r="G16">
            <v>430</v>
          </cell>
          <cell r="H16">
            <v>0</v>
          </cell>
          <cell r="I16">
            <v>430</v>
          </cell>
        </row>
        <row r="17">
          <cell r="A17" t="str">
            <v>10325737</v>
          </cell>
          <cell r="B17" t="str">
            <v>HVB Hungary</v>
          </cell>
          <cell r="C17" t="str">
            <v>20040331</v>
          </cell>
          <cell r="D17">
            <v>34683</v>
          </cell>
          <cell r="E17">
            <v>-1057</v>
          </cell>
          <cell r="F17">
            <v>35740</v>
          </cell>
          <cell r="G17">
            <v>96</v>
          </cell>
          <cell r="H17">
            <v>-2365</v>
          </cell>
          <cell r="I17">
            <v>2461</v>
          </cell>
        </row>
        <row r="18">
          <cell r="A18" t="str">
            <v>10851742</v>
          </cell>
          <cell r="B18" t="str">
            <v>IC BANK</v>
          </cell>
          <cell r="C18" t="str">
            <v>20040331</v>
          </cell>
          <cell r="D18">
            <v>83</v>
          </cell>
          <cell r="E18">
            <v>-80</v>
          </cell>
          <cell r="F18">
            <v>163</v>
          </cell>
          <cell r="G18">
            <v>124</v>
          </cell>
          <cell r="H18">
            <v>0</v>
          </cell>
          <cell r="I18">
            <v>124</v>
          </cell>
        </row>
        <row r="19">
          <cell r="A19" t="str">
            <v>10613751</v>
          </cell>
          <cell r="B19" t="str">
            <v>ING</v>
          </cell>
          <cell r="C19" t="str">
            <v>20040331</v>
          </cell>
          <cell r="D19">
            <v>4469</v>
          </cell>
          <cell r="E19">
            <v>-21341</v>
          </cell>
          <cell r="F19">
            <v>25810</v>
          </cell>
          <cell r="G19">
            <v>103</v>
          </cell>
          <cell r="H19">
            <v>-966</v>
          </cell>
          <cell r="I19">
            <v>1069</v>
          </cell>
        </row>
        <row r="20">
          <cell r="A20" t="str">
            <v>10195664</v>
          </cell>
          <cell r="B20" t="str">
            <v>K&amp;H</v>
          </cell>
          <cell r="C20" t="str">
            <v>20040331</v>
          </cell>
          <cell r="D20">
            <v>73590</v>
          </cell>
          <cell r="E20">
            <v>-6707</v>
          </cell>
          <cell r="F20">
            <v>80297</v>
          </cell>
          <cell r="G20">
            <v>1506</v>
          </cell>
          <cell r="H20">
            <v>-26</v>
          </cell>
          <cell r="I20">
            <v>1532</v>
          </cell>
        </row>
        <row r="21">
          <cell r="A21" t="str">
            <v>10873151</v>
          </cell>
          <cell r="B21" t="str">
            <v>KELER</v>
          </cell>
          <cell r="C21" t="str">
            <v>20040331</v>
          </cell>
          <cell r="D21">
            <v>0</v>
          </cell>
          <cell r="E21">
            <v>-2</v>
          </cell>
          <cell r="F21">
            <v>2</v>
          </cell>
          <cell r="G21">
            <v>0</v>
          </cell>
          <cell r="H21">
            <v>-2</v>
          </cell>
          <cell r="I21">
            <v>2</v>
          </cell>
        </row>
        <row r="22">
          <cell r="A22" t="str">
            <v>10194924</v>
          </cell>
          <cell r="B22" t="str">
            <v>KONZUMBANK</v>
          </cell>
          <cell r="C22" t="str">
            <v>20040331</v>
          </cell>
          <cell r="D22">
            <v>116.8657558</v>
          </cell>
          <cell r="E22">
            <v>-96.673630399999197</v>
          </cell>
          <cell r="F22">
            <v>213.539386199999</v>
          </cell>
          <cell r="G22">
            <v>99.449811449999899</v>
          </cell>
          <cell r="H22">
            <v>-54.357230399999203</v>
          </cell>
          <cell r="I22">
            <v>153.807041849999</v>
          </cell>
        </row>
        <row r="23">
          <cell r="A23" t="str">
            <v>10433748</v>
          </cell>
          <cell r="B23" t="str">
            <v>MERKANTIL</v>
          </cell>
          <cell r="C23" t="str">
            <v>20040331</v>
          </cell>
          <cell r="D23">
            <v>46</v>
          </cell>
          <cell r="E23">
            <v>0</v>
          </cell>
          <cell r="F23">
            <v>46</v>
          </cell>
          <cell r="G23">
            <v>46</v>
          </cell>
          <cell r="H23">
            <v>0</v>
          </cell>
          <cell r="I23">
            <v>46</v>
          </cell>
        </row>
        <row r="24">
          <cell r="A24" t="str">
            <v>10644371</v>
          </cell>
          <cell r="B24" t="str">
            <v>MFB</v>
          </cell>
          <cell r="C24" t="str">
            <v>20040331</v>
          </cell>
          <cell r="D24">
            <v>661.65002529974504</v>
          </cell>
          <cell r="E24">
            <v>-251181.27347638601</v>
          </cell>
          <cell r="F24">
            <v>251842.92350168599</v>
          </cell>
          <cell r="G24">
            <v>54.373140196249999</v>
          </cell>
          <cell r="H24">
            <v>-239367.99659128301</v>
          </cell>
          <cell r="I24">
            <v>239422.369731479</v>
          </cell>
        </row>
        <row r="25">
          <cell r="A25" t="str">
            <v>10011922</v>
          </cell>
          <cell r="B25" t="str">
            <v>MKB</v>
          </cell>
          <cell r="C25" t="str">
            <v>20040331</v>
          </cell>
          <cell r="D25">
            <v>63724</v>
          </cell>
          <cell r="E25">
            <v>-28308</v>
          </cell>
          <cell r="F25">
            <v>92032</v>
          </cell>
          <cell r="G25">
            <v>12386</v>
          </cell>
          <cell r="H25">
            <v>-190</v>
          </cell>
          <cell r="I25">
            <v>12576</v>
          </cell>
        </row>
        <row r="26">
          <cell r="A26" t="str">
            <v>10537914</v>
          </cell>
          <cell r="B26" t="str">
            <v>OTP</v>
          </cell>
          <cell r="C26" t="str">
            <v>20040331</v>
          </cell>
          <cell r="D26">
            <v>132984.55012846299</v>
          </cell>
          <cell r="E26">
            <v>-16934.122583330402</v>
          </cell>
          <cell r="F26">
            <v>149918.67271179301</v>
          </cell>
          <cell r="G26">
            <v>56247.127838392</v>
          </cell>
          <cell r="H26">
            <v>-38721.357213012503</v>
          </cell>
          <cell r="I26">
            <v>94968.485051404496</v>
          </cell>
        </row>
        <row r="27">
          <cell r="A27" t="str">
            <v>10215418</v>
          </cell>
          <cell r="B27" t="str">
            <v>POSTA</v>
          </cell>
          <cell r="C27" t="str">
            <v>20040331</v>
          </cell>
          <cell r="D27">
            <v>23086.459719999999</v>
          </cell>
          <cell r="E27">
            <v>-21477.77770472</v>
          </cell>
          <cell r="F27">
            <v>44564.237424719999</v>
          </cell>
          <cell r="G27">
            <v>640.28183778001505</v>
          </cell>
          <cell r="H27">
            <v>-12.975772547751101</v>
          </cell>
          <cell r="I27">
            <v>653.25761032776597</v>
          </cell>
        </row>
        <row r="28">
          <cell r="A28" t="str">
            <v>10198014</v>
          </cell>
          <cell r="B28" t="str">
            <v>RAIFFEISEN</v>
          </cell>
          <cell r="C28" t="str">
            <v>20040331</v>
          </cell>
          <cell r="D28">
            <v>125917</v>
          </cell>
          <cell r="E28">
            <v>-4916</v>
          </cell>
          <cell r="F28">
            <v>130833</v>
          </cell>
          <cell r="G28">
            <v>293</v>
          </cell>
          <cell r="H28">
            <v>-1512</v>
          </cell>
          <cell r="I28">
            <v>1805</v>
          </cell>
        </row>
        <row r="29">
          <cell r="A29" t="str">
            <v>12951659</v>
          </cell>
          <cell r="B29" t="str">
            <v>Sopron Bank</v>
          </cell>
          <cell r="C29" t="str">
            <v>20040331</v>
          </cell>
          <cell r="D29">
            <v>31</v>
          </cell>
          <cell r="E29">
            <v>0</v>
          </cell>
          <cell r="F29">
            <v>31</v>
          </cell>
          <cell r="G29">
            <v>31</v>
          </cell>
          <cell r="H29">
            <v>0</v>
          </cell>
          <cell r="I29">
            <v>31</v>
          </cell>
        </row>
        <row r="30">
          <cell r="A30" t="str">
            <v>10241662</v>
          </cell>
          <cell r="B30" t="str">
            <v>TAKARÉKBANK</v>
          </cell>
          <cell r="C30" t="str">
            <v>20040331</v>
          </cell>
          <cell r="D30">
            <v>27409</v>
          </cell>
          <cell r="E30">
            <v>-333</v>
          </cell>
          <cell r="F30">
            <v>27742</v>
          </cell>
          <cell r="G30">
            <v>1163</v>
          </cell>
          <cell r="H30">
            <v>-262</v>
          </cell>
          <cell r="I30">
            <v>1425</v>
          </cell>
        </row>
        <row r="31">
          <cell r="A31" t="str">
            <v>10776999</v>
          </cell>
          <cell r="B31" t="str">
            <v>VOLKSBANK</v>
          </cell>
          <cell r="C31" t="str">
            <v>20040331</v>
          </cell>
          <cell r="D31">
            <v>7987</v>
          </cell>
          <cell r="E31">
            <v>-5391</v>
          </cell>
          <cell r="F31">
            <v>13378</v>
          </cell>
          <cell r="G31">
            <v>6</v>
          </cell>
          <cell r="H31">
            <v>-129</v>
          </cell>
          <cell r="I31">
            <v>135</v>
          </cell>
        </row>
        <row r="32">
          <cell r="A32" t="str">
            <v>10189377</v>
          </cell>
          <cell r="B32" t="str">
            <v>WLB</v>
          </cell>
          <cell r="C32" t="str">
            <v>20040331</v>
          </cell>
          <cell r="D32">
            <v>3073</v>
          </cell>
          <cell r="E32">
            <v>-38358</v>
          </cell>
          <cell r="F32">
            <v>41431</v>
          </cell>
          <cell r="G32">
            <v>1553</v>
          </cell>
          <cell r="H32">
            <v>-35</v>
          </cell>
          <cell r="I32">
            <v>1588</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s>
    <sheetDataSet>
      <sheetData sheetId="0"/>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96 "/>
    </sheetNames>
    <sheetDataSet>
      <sheetData sheetId="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ábra"/>
      <sheetName val="1. ábra_ENG"/>
      <sheetName val="2. ábra"/>
      <sheetName val="2. ábra_ENG"/>
      <sheetName val="3. ábra"/>
      <sheetName val="3. ábra_ENG"/>
      <sheetName val="4. ábra"/>
      <sheetName val="4. ábra_ENG"/>
      <sheetName val="5. ábra"/>
      <sheetName val="5. ábra_ENG"/>
    </sheetNames>
    <sheetDataSet>
      <sheetData sheetId="0"/>
      <sheetData sheetId="1"/>
      <sheetData sheetId="2"/>
      <sheetData sheetId="3"/>
      <sheetData sheetId="4">
        <row r="10">
          <cell r="B10" t="str">
            <v>Családi ház építése</v>
          </cell>
          <cell r="C10">
            <v>55557260213</v>
          </cell>
          <cell r="D10">
            <v>1746</v>
          </cell>
          <cell r="E10" t="str">
            <v>55,6 Mrd Ft 1746 db</v>
          </cell>
        </row>
        <row r="11">
          <cell r="B11" t="str">
            <v>Családi ház vásárlása</v>
          </cell>
          <cell r="C11">
            <v>12196761052</v>
          </cell>
          <cell r="D11">
            <v>360</v>
          </cell>
          <cell r="E11" t="str">
            <v>12,2 Mrd Ft 360 db</v>
          </cell>
        </row>
        <row r="12">
          <cell r="B12" t="str">
            <v>Kész lakás vásárlása</v>
          </cell>
          <cell r="C12">
            <v>25416613606</v>
          </cell>
          <cell r="D12">
            <v>775</v>
          </cell>
          <cell r="E12" t="str">
            <v>25,4 Mrd Ft 775 db</v>
          </cell>
        </row>
        <row r="13">
          <cell r="B13" t="str">
            <v>Félkész lakás vásárlása</v>
          </cell>
          <cell r="C13">
            <v>25255507281</v>
          </cell>
          <cell r="D13">
            <v>803</v>
          </cell>
          <cell r="E13" t="str">
            <v>25,3 Mrd Ft 803 db</v>
          </cell>
        </row>
        <row r="14">
          <cell r="B14" t="str">
            <v>Ikerház/sorház, egyéb vásárlása</v>
          </cell>
          <cell r="C14">
            <v>16750458972</v>
          </cell>
          <cell r="D14">
            <v>505</v>
          </cell>
          <cell r="E14" t="str">
            <v>16,8 Mrd Ft 505 db</v>
          </cell>
        </row>
      </sheetData>
      <sheetData sheetId="5">
        <row r="10">
          <cell r="A10" t="str">
            <v>Construction of detached house</v>
          </cell>
          <cell r="C10">
            <v>55557260213</v>
          </cell>
          <cell r="D10">
            <v>1746</v>
          </cell>
          <cell r="F10" t="str">
            <v>HUF 55.6 bn 1746 pcs</v>
          </cell>
        </row>
        <row r="11">
          <cell r="A11" t="str">
            <v>Purchase of complete detached house</v>
          </cell>
          <cell r="C11">
            <v>12196761052</v>
          </cell>
          <cell r="D11">
            <v>360</v>
          </cell>
          <cell r="F11" t="str">
            <v>HUF 12.2 bn 360 pcs</v>
          </cell>
        </row>
        <row r="12">
          <cell r="A12" t="str">
            <v>Purchase of complete flat</v>
          </cell>
          <cell r="C12">
            <v>25416613606</v>
          </cell>
          <cell r="D12">
            <v>775</v>
          </cell>
          <cell r="F12" t="str">
            <v>HUF 25.4 bn 775 pcs</v>
          </cell>
        </row>
        <row r="13">
          <cell r="A13" t="str">
            <v>Purchase of semi-finished flat</v>
          </cell>
          <cell r="C13">
            <v>25255507281</v>
          </cell>
          <cell r="D13">
            <v>803</v>
          </cell>
          <cell r="F13" t="str">
            <v>HUF 25.3 bn 803 pcs</v>
          </cell>
        </row>
        <row r="14">
          <cell r="A14" t="str">
            <v>Purchase of semi-detached, terraced, other house</v>
          </cell>
          <cell r="C14">
            <v>16750458972</v>
          </cell>
          <cell r="D14">
            <v>505</v>
          </cell>
          <cell r="F14" t="str">
            <v>HUF 16.8 bn 505 pcs</v>
          </cell>
        </row>
      </sheetData>
      <sheetData sheetId="6"/>
      <sheetData sheetId="7"/>
      <sheetData sheetId="8">
        <row r="13">
          <cell r="K13">
            <v>87.461773700305812</v>
          </cell>
          <cell r="L13">
            <v>12.538226299694188</v>
          </cell>
        </row>
        <row r="14">
          <cell r="K14">
            <v>76.608187134502927</v>
          </cell>
          <cell r="L14">
            <v>23.391812865497073</v>
          </cell>
        </row>
        <row r="15">
          <cell r="K15">
            <v>75.362318840579718</v>
          </cell>
          <cell r="L15">
            <v>24.637681159420293</v>
          </cell>
        </row>
        <row r="16">
          <cell r="K16">
            <v>75</v>
          </cell>
          <cell r="L16">
            <v>25</v>
          </cell>
        </row>
        <row r="17">
          <cell r="K17">
            <v>78.555304740406314</v>
          </cell>
          <cell r="L17">
            <v>21.444695259593679</v>
          </cell>
        </row>
        <row r="18">
          <cell r="K18">
            <v>45.093346098611775</v>
          </cell>
          <cell r="L18">
            <v>54.906653901388225</v>
          </cell>
        </row>
        <row r="19">
          <cell r="K19">
            <v>78.162911611785091</v>
          </cell>
          <cell r="L19">
            <v>21.837088388214905</v>
          </cell>
        </row>
      </sheetData>
      <sheetData sheetId="9">
        <row r="13">
          <cell r="K13">
            <v>87.461773700305812</v>
          </cell>
          <cell r="L13">
            <v>12.538226299694188</v>
          </cell>
        </row>
        <row r="14">
          <cell r="K14">
            <v>76.608187134502927</v>
          </cell>
          <cell r="L14">
            <v>23.391812865497073</v>
          </cell>
        </row>
        <row r="15">
          <cell r="K15">
            <v>75.362318840579718</v>
          </cell>
          <cell r="L15">
            <v>24.637681159420293</v>
          </cell>
        </row>
        <row r="16">
          <cell r="K16">
            <v>75</v>
          </cell>
          <cell r="L16">
            <v>25</v>
          </cell>
        </row>
        <row r="17">
          <cell r="K17">
            <v>78.555304740406314</v>
          </cell>
          <cell r="L17">
            <v>21.444695259593679</v>
          </cell>
        </row>
        <row r="18">
          <cell r="K18">
            <v>45.093346098611775</v>
          </cell>
          <cell r="L18">
            <v>54.906653901388225</v>
          </cell>
        </row>
        <row r="19">
          <cell r="K19">
            <v>78.162911611785091</v>
          </cell>
          <cell r="L19">
            <v>21.837088388214905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and 97-98"/>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ÁK teljes"/>
      <sheetName val="Munka1"/>
      <sheetName val="MÁK OTK 15.sor"/>
      <sheetName val="Adatkocka-Partner"/>
      <sheetName val="Adatkocka-hitel"/>
      <sheetName val="adatkocka H1480"/>
      <sheetName val="12. sorhoz"/>
      <sheetName val=" kamattám.lista H1480"/>
      <sheetName val="kamattám.lista OTK 15.sor"/>
      <sheetName val="ami kimarad a 10.havi jelentésb"/>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c1-1"/>
      <sheetName val="c1-2"/>
      <sheetName val="c1-3"/>
      <sheetName val="t1-1"/>
      <sheetName val="c1-4"/>
      <sheetName val="c1-5"/>
      <sheetName val="c1-6"/>
      <sheetName val="c1-7"/>
      <sheetName val="c1-8"/>
      <sheetName val="c1-9"/>
      <sheetName val="c1-10"/>
      <sheetName val="t1-2"/>
      <sheetName val="t1-3"/>
      <sheetName val="t1-4"/>
      <sheetName val="c1-11"/>
    </sheetNames>
    <sheetDataSet>
      <sheetData sheetId="0" refreshError="1"/>
      <sheetData sheetId="1" refreshError="1"/>
      <sheetData sheetId="2">
        <row r="14">
          <cell r="A14">
            <v>39844</v>
          </cell>
        </row>
      </sheetData>
      <sheetData sheetId="3" refreshError="1"/>
      <sheetData sheetId="4">
        <row r="17">
          <cell r="A17">
            <v>39448</v>
          </cell>
        </row>
      </sheetData>
      <sheetData sheetId="5" refreshError="1"/>
      <sheetData sheetId="6">
        <row r="17">
          <cell r="B17" t="str">
            <v>1
gyerek</v>
          </cell>
        </row>
      </sheetData>
      <sheetData sheetId="7" refreshError="1"/>
      <sheetData sheetId="8" refreshError="1"/>
      <sheetData sheetId="9">
        <row r="12">
          <cell r="B12" t="str">
            <v>%</v>
          </cell>
        </row>
        <row r="16">
          <cell r="B16" t="str">
            <v>Government</v>
          </cell>
          <cell r="C16" t="str">
            <v>Households</v>
          </cell>
          <cell r="D16" t="str">
            <v>Corporate sector</v>
          </cell>
        </row>
        <row r="17">
          <cell r="A17">
            <v>36526</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sheetData>
      <sheetData sheetId="10">
        <row r="13">
          <cell r="B13" t="str">
            <v>Per cent</v>
          </cell>
        </row>
        <row r="17">
          <cell r="A17">
            <v>36526</v>
          </cell>
          <cell r="B17">
            <v>11.206128527468163</v>
          </cell>
          <cell r="C17">
            <v>24.939936883335594</v>
          </cell>
          <cell r="D17">
            <v>12.361160398910311</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sheetData>
      <sheetData sheetId="11" refreshError="1">
        <row r="17">
          <cell r="A17" t="str">
            <v>2013.II.</v>
          </cell>
          <cell r="B17" t="str">
            <v>2013Q2</v>
          </cell>
          <cell r="C17">
            <v>0.30000000000000004</v>
          </cell>
          <cell r="D17">
            <v>1</v>
          </cell>
        </row>
        <row r="18">
          <cell r="A18" t="str">
            <v>2013.III.</v>
          </cell>
        </row>
        <row r="19">
          <cell r="A19" t="str">
            <v>2013.IV.</v>
          </cell>
        </row>
        <row r="20">
          <cell r="A20" t="str">
            <v>2014.I.</v>
          </cell>
        </row>
        <row r="21">
          <cell r="A21" t="str">
            <v>2014.II.</v>
          </cell>
        </row>
        <row r="22">
          <cell r="A22" t="str">
            <v>2014.III.</v>
          </cell>
        </row>
        <row r="23">
          <cell r="A23" t="str">
            <v>2014.IV.</v>
          </cell>
        </row>
        <row r="24">
          <cell r="A24" t="str">
            <v>2015.I.</v>
          </cell>
        </row>
        <row r="26">
          <cell r="A26">
            <v>2015</v>
          </cell>
        </row>
        <row r="27">
          <cell r="A27">
            <v>2016</v>
          </cell>
        </row>
      </sheetData>
      <sheetData sheetId="12" refreshError="1"/>
      <sheetData sheetId="13">
        <row r="13">
          <cell r="A13">
            <v>38353</v>
          </cell>
        </row>
      </sheetData>
      <sheetData sheetId="14" refreshError="1"/>
      <sheetData sheetId="15" refreshError="1"/>
      <sheetData sheetId="1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 val="c3-deflációs4"/>
      <sheetName val="c3-33_old"/>
      <sheetName val="c3-35_old"/>
      <sheetName val="c3-37_old"/>
      <sheetName val="c3-39_old"/>
      <sheetName val="c3-40_old"/>
      <sheetName val="c3-45_old"/>
      <sheetName val="c3-46_old"/>
      <sheetName val="c3-49_old"/>
      <sheetName val="c3-9_old"/>
      <sheetName val="c3-14_old"/>
      <sheetName val="c3-18_old"/>
      <sheetName val="c3-23 old"/>
      <sheetName val="c3-24a old"/>
      <sheetName val="c3-24b old"/>
      <sheetName val="c3-38_rossz"/>
      <sheetName val="c3-56_old"/>
      <sheetName val="M_3. fejezet - 3rd chapter"/>
    </sheetNames>
    <sheetDataSet>
      <sheetData sheetId="0"/>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sheetData>
      <sheetData sheetId="2"/>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sheetData sheetId="5">
        <row r="11">
          <cell r="A11">
            <v>38353</v>
          </cell>
          <cell r="B11" t="str">
            <v>Eurozóna</v>
          </cell>
          <cell r="C11" t="str">
            <v>USA</v>
          </cell>
          <cell r="D11" t="str">
            <v>Japán</v>
          </cell>
          <cell r="E11" t="str">
            <v>Kína</v>
          </cell>
        </row>
        <row r="12">
          <cell r="A12">
            <v>36526</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sheetData>
      <sheetData sheetId="6">
        <row r="11">
          <cell r="A11">
            <v>38353</v>
          </cell>
          <cell r="B11">
            <v>44.283333333333324</v>
          </cell>
          <cell r="C11">
            <v>33.730136388392111</v>
          </cell>
          <cell r="D11">
            <v>0</v>
          </cell>
          <cell r="E11">
            <v>0</v>
          </cell>
          <cell r="F11">
            <v>84.855077525340704</v>
          </cell>
          <cell r="G11">
            <v>70.562370821666519</v>
          </cell>
          <cell r="H11">
            <v>58.763463531902929</v>
          </cell>
          <cell r="I11">
            <v>68.525051356718038</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7">
        <row r="11">
          <cell r="A11">
            <v>36526</v>
          </cell>
          <cell r="B11">
            <v>100.09767224329531</v>
          </cell>
          <cell r="C11">
            <v>104.82013596642655</v>
          </cell>
          <cell r="D11">
            <v>89.274631708503051</v>
          </cell>
          <cell r="E11">
            <v>94.23491559607649</v>
          </cell>
          <cell r="F11">
            <v>84.855077525340704</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ow r="11">
          <cell r="A11">
            <v>39814</v>
          </cell>
          <cell r="B11">
            <v>13.75</v>
          </cell>
          <cell r="C11">
            <v>6.5</v>
          </cell>
          <cell r="D11">
            <v>15</v>
          </cell>
          <cell r="E11">
            <v>9.25</v>
          </cell>
          <cell r="F11">
            <v>0</v>
          </cell>
          <cell r="G11">
            <v>0</v>
          </cell>
        </row>
        <row r="12">
          <cell r="A12">
            <v>39815</v>
          </cell>
        </row>
        <row r="13">
          <cell r="A13">
            <v>39816</v>
          </cell>
        </row>
        <row r="14">
          <cell r="A14">
            <v>39817</v>
          </cell>
        </row>
        <row r="15">
          <cell r="A15">
            <v>39818</v>
          </cell>
        </row>
        <row r="16">
          <cell r="A16">
            <v>39819</v>
          </cell>
        </row>
        <row r="17">
          <cell r="A17">
            <v>39820</v>
          </cell>
        </row>
        <row r="18">
          <cell r="A18">
            <v>39821</v>
          </cell>
        </row>
        <row r="19">
          <cell r="A19">
            <v>39822</v>
          </cell>
        </row>
        <row r="20">
          <cell r="A20">
            <v>39823</v>
          </cell>
        </row>
        <row r="21">
          <cell r="A21">
            <v>39824</v>
          </cell>
        </row>
        <row r="22">
          <cell r="A22">
            <v>39825</v>
          </cell>
        </row>
        <row r="23">
          <cell r="A23">
            <v>39826</v>
          </cell>
        </row>
        <row r="24">
          <cell r="A24">
            <v>39827</v>
          </cell>
        </row>
        <row r="25">
          <cell r="A25">
            <v>39828</v>
          </cell>
        </row>
        <row r="26">
          <cell r="A26">
            <v>39829</v>
          </cell>
        </row>
        <row r="27">
          <cell r="A27">
            <v>39830</v>
          </cell>
        </row>
        <row r="28">
          <cell r="A28">
            <v>39831</v>
          </cell>
        </row>
        <row r="29">
          <cell r="A29">
            <v>39832</v>
          </cell>
        </row>
        <row r="30">
          <cell r="A30">
            <v>39833</v>
          </cell>
        </row>
        <row r="31">
          <cell r="A31">
            <v>39834</v>
          </cell>
        </row>
        <row r="32">
          <cell r="A32">
            <v>39835</v>
          </cell>
        </row>
        <row r="33">
          <cell r="A33">
            <v>39836</v>
          </cell>
        </row>
        <row r="34">
          <cell r="A34">
            <v>39837</v>
          </cell>
        </row>
        <row r="35">
          <cell r="A35">
            <v>39838</v>
          </cell>
        </row>
        <row r="36">
          <cell r="A36">
            <v>39839</v>
          </cell>
        </row>
        <row r="37">
          <cell r="A37">
            <v>39840</v>
          </cell>
        </row>
        <row r="38">
          <cell r="A38">
            <v>39841</v>
          </cell>
        </row>
        <row r="39">
          <cell r="A39">
            <v>39842</v>
          </cell>
        </row>
        <row r="40">
          <cell r="A40">
            <v>39843</v>
          </cell>
        </row>
        <row r="41">
          <cell r="A41">
            <v>39844</v>
          </cell>
        </row>
        <row r="42">
          <cell r="A42">
            <v>39845</v>
          </cell>
        </row>
        <row r="43">
          <cell r="A43">
            <v>39846</v>
          </cell>
        </row>
        <row r="44">
          <cell r="A44">
            <v>39847</v>
          </cell>
        </row>
        <row r="45">
          <cell r="A45">
            <v>39848</v>
          </cell>
        </row>
        <row r="46">
          <cell r="A46">
            <v>39849</v>
          </cell>
        </row>
        <row r="47">
          <cell r="A47">
            <v>39850</v>
          </cell>
        </row>
        <row r="48">
          <cell r="A48">
            <v>39851</v>
          </cell>
        </row>
        <row r="49">
          <cell r="A49">
            <v>39852</v>
          </cell>
        </row>
        <row r="50">
          <cell r="A50">
            <v>39853</v>
          </cell>
        </row>
        <row r="51">
          <cell r="A51">
            <v>39854</v>
          </cell>
        </row>
        <row r="52">
          <cell r="A52">
            <v>39855</v>
          </cell>
        </row>
        <row r="53">
          <cell r="A53">
            <v>39856</v>
          </cell>
        </row>
        <row r="54">
          <cell r="A54">
            <v>39857</v>
          </cell>
        </row>
        <row r="55">
          <cell r="A55">
            <v>39858</v>
          </cell>
        </row>
        <row r="56">
          <cell r="A56">
            <v>39859</v>
          </cell>
        </row>
        <row r="57">
          <cell r="A57">
            <v>39860</v>
          </cell>
        </row>
        <row r="58">
          <cell r="A58">
            <v>39861</v>
          </cell>
        </row>
        <row r="59">
          <cell r="A59">
            <v>39862</v>
          </cell>
        </row>
        <row r="60">
          <cell r="A60">
            <v>39863</v>
          </cell>
        </row>
        <row r="61">
          <cell r="A61">
            <v>39864</v>
          </cell>
        </row>
        <row r="62">
          <cell r="A62">
            <v>39865</v>
          </cell>
        </row>
        <row r="63">
          <cell r="A63">
            <v>39866</v>
          </cell>
        </row>
        <row r="64">
          <cell r="A64">
            <v>39867</v>
          </cell>
        </row>
        <row r="65">
          <cell r="A65">
            <v>39868</v>
          </cell>
        </row>
        <row r="66">
          <cell r="A66">
            <v>39869</v>
          </cell>
        </row>
        <row r="67">
          <cell r="A67">
            <v>39870</v>
          </cell>
        </row>
        <row r="68">
          <cell r="A68">
            <v>39871</v>
          </cell>
        </row>
        <row r="69">
          <cell r="A69">
            <v>39872</v>
          </cell>
        </row>
        <row r="70">
          <cell r="A70">
            <v>39873</v>
          </cell>
        </row>
        <row r="71">
          <cell r="A71">
            <v>39874</v>
          </cell>
        </row>
        <row r="72">
          <cell r="A72">
            <v>39875</v>
          </cell>
        </row>
        <row r="73">
          <cell r="A73">
            <v>39876</v>
          </cell>
        </row>
        <row r="74">
          <cell r="A74">
            <v>39877</v>
          </cell>
        </row>
        <row r="75">
          <cell r="A75">
            <v>39878</v>
          </cell>
        </row>
        <row r="76">
          <cell r="A76">
            <v>39879</v>
          </cell>
        </row>
        <row r="77">
          <cell r="A77">
            <v>39880</v>
          </cell>
        </row>
        <row r="78">
          <cell r="A78">
            <v>39881</v>
          </cell>
        </row>
        <row r="79">
          <cell r="A79">
            <v>39882</v>
          </cell>
        </row>
        <row r="80">
          <cell r="A80">
            <v>39883</v>
          </cell>
        </row>
        <row r="81">
          <cell r="A81">
            <v>39884</v>
          </cell>
        </row>
        <row r="82">
          <cell r="A82">
            <v>39885</v>
          </cell>
        </row>
        <row r="83">
          <cell r="A83">
            <v>39886</v>
          </cell>
        </row>
        <row r="84">
          <cell r="A84">
            <v>39887</v>
          </cell>
        </row>
        <row r="85">
          <cell r="A85">
            <v>39888</v>
          </cell>
        </row>
        <row r="86">
          <cell r="A86">
            <v>39889</v>
          </cell>
        </row>
        <row r="87">
          <cell r="A87">
            <v>39890</v>
          </cell>
        </row>
        <row r="88">
          <cell r="A88">
            <v>39891</v>
          </cell>
        </row>
        <row r="89">
          <cell r="A89">
            <v>39892</v>
          </cell>
        </row>
        <row r="90">
          <cell r="A90">
            <v>39893</v>
          </cell>
        </row>
        <row r="91">
          <cell r="A91">
            <v>39894</v>
          </cell>
        </row>
        <row r="92">
          <cell r="A92">
            <v>39895</v>
          </cell>
        </row>
        <row r="93">
          <cell r="A93">
            <v>39896</v>
          </cell>
        </row>
        <row r="94">
          <cell r="A94">
            <v>39897</v>
          </cell>
        </row>
        <row r="95">
          <cell r="A95">
            <v>39898</v>
          </cell>
        </row>
        <row r="96">
          <cell r="A96">
            <v>39899</v>
          </cell>
        </row>
        <row r="97">
          <cell r="A97">
            <v>39900</v>
          </cell>
        </row>
        <row r="98">
          <cell r="A98">
            <v>39901</v>
          </cell>
        </row>
        <row r="99">
          <cell r="A99">
            <v>39902</v>
          </cell>
        </row>
        <row r="100">
          <cell r="A100">
            <v>39903</v>
          </cell>
        </row>
        <row r="101">
          <cell r="A101">
            <v>39904</v>
          </cell>
        </row>
        <row r="102">
          <cell r="A102">
            <v>39905</v>
          </cell>
        </row>
        <row r="103">
          <cell r="A103">
            <v>39906</v>
          </cell>
        </row>
        <row r="104">
          <cell r="A104">
            <v>39907</v>
          </cell>
        </row>
        <row r="105">
          <cell r="A105">
            <v>39908</v>
          </cell>
        </row>
        <row r="106">
          <cell r="A106">
            <v>39909</v>
          </cell>
        </row>
        <row r="107">
          <cell r="A107">
            <v>39910</v>
          </cell>
        </row>
        <row r="108">
          <cell r="A108">
            <v>39911</v>
          </cell>
        </row>
        <row r="109">
          <cell r="A109">
            <v>39912</v>
          </cell>
        </row>
        <row r="110">
          <cell r="A110">
            <v>39913</v>
          </cell>
        </row>
        <row r="111">
          <cell r="A111">
            <v>39914</v>
          </cell>
        </row>
        <row r="112">
          <cell r="A112">
            <v>39915</v>
          </cell>
        </row>
        <row r="113">
          <cell r="A113">
            <v>39916</v>
          </cell>
        </row>
        <row r="114">
          <cell r="A114">
            <v>39917</v>
          </cell>
        </row>
        <row r="115">
          <cell r="A115">
            <v>39918</v>
          </cell>
        </row>
        <row r="116">
          <cell r="A116">
            <v>39919</v>
          </cell>
        </row>
        <row r="117">
          <cell r="A117">
            <v>39920</v>
          </cell>
        </row>
        <row r="118">
          <cell r="A118">
            <v>39921</v>
          </cell>
        </row>
        <row r="119">
          <cell r="A119">
            <v>39922</v>
          </cell>
        </row>
        <row r="120">
          <cell r="A120">
            <v>39923</v>
          </cell>
        </row>
        <row r="121">
          <cell r="A121">
            <v>39924</v>
          </cell>
        </row>
        <row r="122">
          <cell r="A122">
            <v>39925</v>
          </cell>
        </row>
        <row r="123">
          <cell r="A123">
            <v>39926</v>
          </cell>
        </row>
        <row r="124">
          <cell r="A124">
            <v>39927</v>
          </cell>
        </row>
        <row r="125">
          <cell r="A125">
            <v>39928</v>
          </cell>
        </row>
        <row r="126">
          <cell r="A126">
            <v>39929</v>
          </cell>
        </row>
        <row r="127">
          <cell r="A127">
            <v>39930</v>
          </cell>
        </row>
        <row r="128">
          <cell r="A128">
            <v>39931</v>
          </cell>
        </row>
        <row r="129">
          <cell r="A129">
            <v>39932</v>
          </cell>
        </row>
        <row r="130">
          <cell r="A130">
            <v>39933</v>
          </cell>
        </row>
        <row r="131">
          <cell r="A131">
            <v>39934</v>
          </cell>
        </row>
        <row r="132">
          <cell r="A132">
            <v>39935</v>
          </cell>
        </row>
        <row r="133">
          <cell r="A133">
            <v>39936</v>
          </cell>
        </row>
        <row r="134">
          <cell r="A134">
            <v>39937</v>
          </cell>
        </row>
        <row r="135">
          <cell r="A135">
            <v>39938</v>
          </cell>
        </row>
        <row r="136">
          <cell r="A136">
            <v>39939</v>
          </cell>
        </row>
        <row r="137">
          <cell r="A137">
            <v>39940</v>
          </cell>
        </row>
        <row r="138">
          <cell r="A138">
            <v>39941</v>
          </cell>
        </row>
        <row r="139">
          <cell r="A139">
            <v>39942</v>
          </cell>
        </row>
        <row r="140">
          <cell r="A140">
            <v>39943</v>
          </cell>
        </row>
        <row r="141">
          <cell r="A141">
            <v>39944</v>
          </cell>
        </row>
        <row r="142">
          <cell r="A142">
            <v>39945</v>
          </cell>
        </row>
        <row r="143">
          <cell r="A143">
            <v>39946</v>
          </cell>
        </row>
        <row r="144">
          <cell r="A144">
            <v>39947</v>
          </cell>
        </row>
        <row r="145">
          <cell r="A145">
            <v>39948</v>
          </cell>
        </row>
        <row r="146">
          <cell r="A146">
            <v>39949</v>
          </cell>
        </row>
        <row r="147">
          <cell r="A147">
            <v>39950</v>
          </cell>
        </row>
        <row r="148">
          <cell r="A148">
            <v>39951</v>
          </cell>
        </row>
        <row r="149">
          <cell r="A149">
            <v>39952</v>
          </cell>
        </row>
        <row r="150">
          <cell r="A150">
            <v>39953</v>
          </cell>
        </row>
        <row r="151">
          <cell r="A151">
            <v>39954</v>
          </cell>
        </row>
        <row r="152">
          <cell r="A152">
            <v>39955</v>
          </cell>
        </row>
        <row r="153">
          <cell r="A153">
            <v>39956</v>
          </cell>
        </row>
        <row r="154">
          <cell r="A154">
            <v>39957</v>
          </cell>
        </row>
        <row r="155">
          <cell r="A155">
            <v>39958</v>
          </cell>
        </row>
        <row r="156">
          <cell r="A156">
            <v>39959</v>
          </cell>
        </row>
        <row r="157">
          <cell r="A157">
            <v>39960</v>
          </cell>
        </row>
        <row r="158">
          <cell r="A158">
            <v>39961</v>
          </cell>
        </row>
        <row r="159">
          <cell r="A159">
            <v>39962</v>
          </cell>
        </row>
        <row r="160">
          <cell r="A160">
            <v>39963</v>
          </cell>
        </row>
        <row r="161">
          <cell r="A161">
            <v>39964</v>
          </cell>
        </row>
        <row r="162">
          <cell r="A162">
            <v>39965</v>
          </cell>
        </row>
        <row r="163">
          <cell r="A163">
            <v>39966</v>
          </cell>
        </row>
        <row r="164">
          <cell r="A164">
            <v>39967</v>
          </cell>
        </row>
        <row r="165">
          <cell r="A165">
            <v>39968</v>
          </cell>
        </row>
        <row r="166">
          <cell r="A166">
            <v>39969</v>
          </cell>
        </row>
        <row r="167">
          <cell r="A167">
            <v>39970</v>
          </cell>
        </row>
        <row r="168">
          <cell r="A168">
            <v>39971</v>
          </cell>
        </row>
        <row r="169">
          <cell r="A169">
            <v>39972</v>
          </cell>
        </row>
        <row r="170">
          <cell r="A170">
            <v>39973</v>
          </cell>
        </row>
        <row r="171">
          <cell r="A171">
            <v>39974</v>
          </cell>
        </row>
        <row r="172">
          <cell r="A172">
            <v>39975</v>
          </cell>
        </row>
        <row r="173">
          <cell r="A173">
            <v>39976</v>
          </cell>
        </row>
        <row r="174">
          <cell r="A174">
            <v>39977</v>
          </cell>
        </row>
        <row r="175">
          <cell r="A175">
            <v>39978</v>
          </cell>
        </row>
        <row r="176">
          <cell r="A176">
            <v>39979</v>
          </cell>
        </row>
        <row r="177">
          <cell r="A177">
            <v>39980</v>
          </cell>
        </row>
        <row r="178">
          <cell r="A178">
            <v>39981</v>
          </cell>
        </row>
        <row r="179">
          <cell r="A179">
            <v>39982</v>
          </cell>
        </row>
        <row r="180">
          <cell r="A180">
            <v>39983</v>
          </cell>
        </row>
        <row r="181">
          <cell r="A181">
            <v>39984</v>
          </cell>
        </row>
        <row r="182">
          <cell r="A182">
            <v>39985</v>
          </cell>
        </row>
        <row r="183">
          <cell r="A183">
            <v>39986</v>
          </cell>
        </row>
        <row r="184">
          <cell r="A184">
            <v>39987</v>
          </cell>
        </row>
        <row r="185">
          <cell r="A185">
            <v>39988</v>
          </cell>
        </row>
        <row r="186">
          <cell r="A186">
            <v>39989</v>
          </cell>
        </row>
        <row r="187">
          <cell r="A187">
            <v>39990</v>
          </cell>
        </row>
        <row r="188">
          <cell r="A188">
            <v>39991</v>
          </cell>
        </row>
        <row r="189">
          <cell r="A189">
            <v>39992</v>
          </cell>
        </row>
        <row r="190">
          <cell r="A190">
            <v>39993</v>
          </cell>
        </row>
        <row r="191">
          <cell r="A191">
            <v>39994</v>
          </cell>
        </row>
        <row r="192">
          <cell r="A192">
            <v>39995</v>
          </cell>
        </row>
        <row r="193">
          <cell r="A193">
            <v>39996</v>
          </cell>
        </row>
        <row r="194">
          <cell r="A194">
            <v>39997</v>
          </cell>
        </row>
        <row r="195">
          <cell r="A195">
            <v>39998</v>
          </cell>
        </row>
        <row r="196">
          <cell r="A196">
            <v>39999</v>
          </cell>
        </row>
        <row r="197">
          <cell r="A197">
            <v>40000</v>
          </cell>
        </row>
        <row r="198">
          <cell r="A198">
            <v>40001</v>
          </cell>
        </row>
        <row r="199">
          <cell r="A199">
            <v>40002</v>
          </cell>
        </row>
        <row r="200">
          <cell r="A200">
            <v>40003</v>
          </cell>
        </row>
        <row r="201">
          <cell r="A201">
            <v>40004</v>
          </cell>
        </row>
        <row r="202">
          <cell r="A202">
            <v>40005</v>
          </cell>
        </row>
        <row r="203">
          <cell r="A203">
            <v>40006</v>
          </cell>
        </row>
        <row r="204">
          <cell r="A204">
            <v>40007</v>
          </cell>
        </row>
        <row r="205">
          <cell r="A205">
            <v>40008</v>
          </cell>
        </row>
        <row r="206">
          <cell r="A206">
            <v>40009</v>
          </cell>
        </row>
        <row r="207">
          <cell r="A207">
            <v>40010</v>
          </cell>
        </row>
        <row r="208">
          <cell r="A208">
            <v>40011</v>
          </cell>
        </row>
        <row r="209">
          <cell r="A209">
            <v>40012</v>
          </cell>
        </row>
        <row r="210">
          <cell r="A210">
            <v>40013</v>
          </cell>
        </row>
        <row r="211">
          <cell r="A211">
            <v>40014</v>
          </cell>
        </row>
        <row r="212">
          <cell r="A212">
            <v>40015</v>
          </cell>
        </row>
        <row r="213">
          <cell r="A213">
            <v>40016</v>
          </cell>
        </row>
        <row r="214">
          <cell r="A214">
            <v>40017</v>
          </cell>
        </row>
        <row r="215">
          <cell r="A215">
            <v>40018</v>
          </cell>
        </row>
        <row r="216">
          <cell r="A216">
            <v>40019</v>
          </cell>
        </row>
        <row r="217">
          <cell r="A217">
            <v>40020</v>
          </cell>
        </row>
        <row r="218">
          <cell r="A218">
            <v>40021</v>
          </cell>
        </row>
        <row r="219">
          <cell r="A219">
            <v>40022</v>
          </cell>
        </row>
        <row r="220">
          <cell r="A220">
            <v>40023</v>
          </cell>
        </row>
        <row r="221">
          <cell r="A221">
            <v>40024</v>
          </cell>
        </row>
        <row r="222">
          <cell r="A222">
            <v>40025</v>
          </cell>
        </row>
        <row r="223">
          <cell r="A223">
            <v>40026</v>
          </cell>
        </row>
        <row r="224">
          <cell r="A224">
            <v>40027</v>
          </cell>
        </row>
        <row r="225">
          <cell r="A225">
            <v>40028</v>
          </cell>
        </row>
        <row r="226">
          <cell r="A226">
            <v>40029</v>
          </cell>
        </row>
        <row r="227">
          <cell r="A227">
            <v>40030</v>
          </cell>
        </row>
        <row r="228">
          <cell r="A228">
            <v>40031</v>
          </cell>
        </row>
        <row r="229">
          <cell r="A229">
            <v>40032</v>
          </cell>
        </row>
        <row r="230">
          <cell r="A230">
            <v>40033</v>
          </cell>
        </row>
        <row r="231">
          <cell r="A231">
            <v>40034</v>
          </cell>
        </row>
        <row r="232">
          <cell r="A232">
            <v>40035</v>
          </cell>
        </row>
        <row r="233">
          <cell r="A233">
            <v>40036</v>
          </cell>
        </row>
        <row r="234">
          <cell r="A234">
            <v>40037</v>
          </cell>
        </row>
        <row r="235">
          <cell r="A235">
            <v>40038</v>
          </cell>
        </row>
        <row r="236">
          <cell r="A236">
            <v>40039</v>
          </cell>
        </row>
        <row r="237">
          <cell r="A237">
            <v>40040</v>
          </cell>
        </row>
        <row r="238">
          <cell r="A238">
            <v>40041</v>
          </cell>
        </row>
        <row r="239">
          <cell r="A239">
            <v>40042</v>
          </cell>
        </row>
        <row r="240">
          <cell r="A240">
            <v>40043</v>
          </cell>
        </row>
        <row r="241">
          <cell r="A241">
            <v>40044</v>
          </cell>
        </row>
        <row r="242">
          <cell r="A242">
            <v>40045</v>
          </cell>
        </row>
        <row r="243">
          <cell r="A243">
            <v>40046</v>
          </cell>
        </row>
        <row r="244">
          <cell r="A244">
            <v>40047</v>
          </cell>
        </row>
        <row r="245">
          <cell r="A245">
            <v>40048</v>
          </cell>
        </row>
        <row r="246">
          <cell r="A246">
            <v>40049</v>
          </cell>
        </row>
        <row r="247">
          <cell r="A247">
            <v>40050</v>
          </cell>
        </row>
        <row r="248">
          <cell r="A248">
            <v>40051</v>
          </cell>
        </row>
        <row r="249">
          <cell r="A249">
            <v>40052</v>
          </cell>
        </row>
        <row r="250">
          <cell r="A250">
            <v>40053</v>
          </cell>
        </row>
        <row r="251">
          <cell r="A251">
            <v>40054</v>
          </cell>
        </row>
        <row r="252">
          <cell r="A252">
            <v>40055</v>
          </cell>
        </row>
        <row r="253">
          <cell r="A253">
            <v>40056</v>
          </cell>
        </row>
        <row r="254">
          <cell r="A254">
            <v>40057</v>
          </cell>
        </row>
        <row r="255">
          <cell r="A255">
            <v>40058</v>
          </cell>
        </row>
        <row r="256">
          <cell r="A256">
            <v>40059</v>
          </cell>
        </row>
        <row r="257">
          <cell r="A257">
            <v>40060</v>
          </cell>
        </row>
        <row r="258">
          <cell r="A258">
            <v>40061</v>
          </cell>
        </row>
        <row r="259">
          <cell r="A259">
            <v>40062</v>
          </cell>
        </row>
        <row r="260">
          <cell r="A260">
            <v>40063</v>
          </cell>
        </row>
        <row r="261">
          <cell r="A261">
            <v>40064</v>
          </cell>
        </row>
        <row r="262">
          <cell r="A262">
            <v>40065</v>
          </cell>
        </row>
        <row r="263">
          <cell r="A263">
            <v>40066</v>
          </cell>
        </row>
        <row r="264">
          <cell r="A264">
            <v>40067</v>
          </cell>
        </row>
        <row r="265">
          <cell r="A265">
            <v>40068</v>
          </cell>
        </row>
        <row r="266">
          <cell r="A266">
            <v>40069</v>
          </cell>
        </row>
        <row r="267">
          <cell r="A267">
            <v>40070</v>
          </cell>
        </row>
        <row r="268">
          <cell r="A268">
            <v>40071</v>
          </cell>
        </row>
        <row r="269">
          <cell r="A269">
            <v>40072</v>
          </cell>
        </row>
        <row r="270">
          <cell r="A270">
            <v>40073</v>
          </cell>
        </row>
        <row r="271">
          <cell r="A271">
            <v>40074</v>
          </cell>
        </row>
        <row r="272">
          <cell r="A272">
            <v>40075</v>
          </cell>
        </row>
        <row r="273">
          <cell r="A273">
            <v>40076</v>
          </cell>
        </row>
        <row r="274">
          <cell r="A274">
            <v>40077</v>
          </cell>
        </row>
        <row r="275">
          <cell r="A275">
            <v>40078</v>
          </cell>
        </row>
        <row r="276">
          <cell r="A276">
            <v>40079</v>
          </cell>
        </row>
        <row r="277">
          <cell r="A277">
            <v>40080</v>
          </cell>
        </row>
        <row r="278">
          <cell r="A278">
            <v>40081</v>
          </cell>
        </row>
        <row r="279">
          <cell r="A279">
            <v>40082</v>
          </cell>
        </row>
        <row r="280">
          <cell r="A280">
            <v>40083</v>
          </cell>
        </row>
        <row r="281">
          <cell r="A281">
            <v>40084</v>
          </cell>
        </row>
        <row r="282">
          <cell r="A282">
            <v>40085</v>
          </cell>
        </row>
        <row r="283">
          <cell r="A283">
            <v>40086</v>
          </cell>
        </row>
        <row r="284">
          <cell r="A284">
            <v>40087</v>
          </cell>
        </row>
        <row r="285">
          <cell r="A285">
            <v>40088</v>
          </cell>
        </row>
        <row r="286">
          <cell r="A286">
            <v>40089</v>
          </cell>
        </row>
        <row r="287">
          <cell r="A287">
            <v>40090</v>
          </cell>
        </row>
        <row r="288">
          <cell r="A288">
            <v>40091</v>
          </cell>
        </row>
        <row r="289">
          <cell r="A289">
            <v>40092</v>
          </cell>
        </row>
        <row r="290">
          <cell r="A290">
            <v>40093</v>
          </cell>
        </row>
        <row r="291">
          <cell r="A291">
            <v>40094</v>
          </cell>
        </row>
        <row r="292">
          <cell r="A292">
            <v>40095</v>
          </cell>
        </row>
        <row r="293">
          <cell r="A293">
            <v>40096</v>
          </cell>
        </row>
        <row r="294">
          <cell r="A294">
            <v>40097</v>
          </cell>
        </row>
        <row r="295">
          <cell r="A295">
            <v>40098</v>
          </cell>
        </row>
        <row r="296">
          <cell r="A296">
            <v>40099</v>
          </cell>
        </row>
        <row r="297">
          <cell r="A297">
            <v>40100</v>
          </cell>
        </row>
        <row r="298">
          <cell r="A298">
            <v>40101</v>
          </cell>
        </row>
        <row r="299">
          <cell r="A299">
            <v>40102</v>
          </cell>
        </row>
        <row r="300">
          <cell r="A300">
            <v>40103</v>
          </cell>
        </row>
        <row r="301">
          <cell r="A301">
            <v>40104</v>
          </cell>
        </row>
        <row r="302">
          <cell r="A302">
            <v>40105</v>
          </cell>
        </row>
        <row r="303">
          <cell r="A303">
            <v>40106</v>
          </cell>
        </row>
        <row r="304">
          <cell r="A304">
            <v>40107</v>
          </cell>
        </row>
        <row r="305">
          <cell r="A305">
            <v>40108</v>
          </cell>
        </row>
        <row r="306">
          <cell r="A306">
            <v>40109</v>
          </cell>
        </row>
        <row r="307">
          <cell r="A307">
            <v>40110</v>
          </cell>
        </row>
        <row r="308">
          <cell r="A308">
            <v>40111</v>
          </cell>
        </row>
        <row r="309">
          <cell r="A309">
            <v>40112</v>
          </cell>
        </row>
        <row r="310">
          <cell r="A310">
            <v>40113</v>
          </cell>
        </row>
        <row r="311">
          <cell r="A311">
            <v>40114</v>
          </cell>
        </row>
        <row r="312">
          <cell r="A312">
            <v>40115</v>
          </cell>
        </row>
        <row r="313">
          <cell r="A313">
            <v>40116</v>
          </cell>
        </row>
        <row r="314">
          <cell r="A314">
            <v>40117</v>
          </cell>
        </row>
        <row r="315">
          <cell r="A315">
            <v>40118</v>
          </cell>
        </row>
        <row r="316">
          <cell r="A316">
            <v>40119</v>
          </cell>
        </row>
        <row r="317">
          <cell r="A317">
            <v>40120</v>
          </cell>
        </row>
        <row r="318">
          <cell r="A318">
            <v>40121</v>
          </cell>
        </row>
        <row r="319">
          <cell r="A319">
            <v>40122</v>
          </cell>
        </row>
        <row r="320">
          <cell r="A320">
            <v>40123</v>
          </cell>
        </row>
        <row r="321">
          <cell r="A321">
            <v>40124</v>
          </cell>
        </row>
        <row r="322">
          <cell r="A322">
            <v>40125</v>
          </cell>
        </row>
        <row r="323">
          <cell r="A323">
            <v>40126</v>
          </cell>
        </row>
        <row r="324">
          <cell r="A324">
            <v>40127</v>
          </cell>
        </row>
        <row r="325">
          <cell r="A325">
            <v>40128</v>
          </cell>
        </row>
        <row r="326">
          <cell r="A326">
            <v>40129</v>
          </cell>
        </row>
        <row r="327">
          <cell r="A327">
            <v>40130</v>
          </cell>
        </row>
        <row r="328">
          <cell r="A328">
            <v>40131</v>
          </cell>
        </row>
        <row r="329">
          <cell r="A329">
            <v>40132</v>
          </cell>
        </row>
        <row r="330">
          <cell r="A330">
            <v>40133</v>
          </cell>
        </row>
        <row r="331">
          <cell r="A331">
            <v>40134</v>
          </cell>
        </row>
        <row r="332">
          <cell r="A332">
            <v>40135</v>
          </cell>
        </row>
        <row r="333">
          <cell r="A333">
            <v>40136</v>
          </cell>
        </row>
        <row r="334">
          <cell r="A334">
            <v>40137</v>
          </cell>
        </row>
        <row r="335">
          <cell r="A335">
            <v>40138</v>
          </cell>
        </row>
        <row r="336">
          <cell r="A336">
            <v>40139</v>
          </cell>
        </row>
        <row r="337">
          <cell r="A337">
            <v>40140</v>
          </cell>
        </row>
        <row r="338">
          <cell r="A338">
            <v>40141</v>
          </cell>
        </row>
        <row r="339">
          <cell r="A339">
            <v>40142</v>
          </cell>
        </row>
        <row r="340">
          <cell r="A340">
            <v>40143</v>
          </cell>
        </row>
        <row r="341">
          <cell r="A341">
            <v>40144</v>
          </cell>
        </row>
        <row r="342">
          <cell r="A342">
            <v>40145</v>
          </cell>
        </row>
        <row r="343">
          <cell r="A343">
            <v>40146</v>
          </cell>
        </row>
        <row r="344">
          <cell r="A344">
            <v>40147</v>
          </cell>
        </row>
        <row r="345">
          <cell r="A345">
            <v>40148</v>
          </cell>
        </row>
        <row r="346">
          <cell r="A346">
            <v>40149</v>
          </cell>
        </row>
        <row r="347">
          <cell r="A347">
            <v>40150</v>
          </cell>
        </row>
        <row r="348">
          <cell r="A348">
            <v>40151</v>
          </cell>
        </row>
        <row r="349">
          <cell r="A349">
            <v>40152</v>
          </cell>
        </row>
        <row r="350">
          <cell r="A350">
            <v>40153</v>
          </cell>
        </row>
        <row r="351">
          <cell r="A351">
            <v>40154</v>
          </cell>
        </row>
        <row r="352">
          <cell r="A352">
            <v>40155</v>
          </cell>
        </row>
        <row r="353">
          <cell r="A353">
            <v>40156</v>
          </cell>
        </row>
        <row r="354">
          <cell r="A354">
            <v>40157</v>
          </cell>
        </row>
        <row r="355">
          <cell r="A355">
            <v>40158</v>
          </cell>
        </row>
        <row r="356">
          <cell r="A356">
            <v>40159</v>
          </cell>
        </row>
        <row r="357">
          <cell r="A357">
            <v>40160</v>
          </cell>
        </row>
        <row r="358">
          <cell r="A358">
            <v>40161</v>
          </cell>
        </row>
        <row r="359">
          <cell r="A359">
            <v>40162</v>
          </cell>
        </row>
        <row r="360">
          <cell r="A360">
            <v>40163</v>
          </cell>
        </row>
        <row r="361">
          <cell r="A361">
            <v>40164</v>
          </cell>
        </row>
        <row r="362">
          <cell r="A362">
            <v>40165</v>
          </cell>
        </row>
        <row r="363">
          <cell r="A363">
            <v>40166</v>
          </cell>
        </row>
        <row r="364">
          <cell r="A364">
            <v>40167</v>
          </cell>
        </row>
        <row r="365">
          <cell r="A365">
            <v>40168</v>
          </cell>
        </row>
        <row r="366">
          <cell r="A366">
            <v>40169</v>
          </cell>
        </row>
        <row r="367">
          <cell r="A367">
            <v>40170</v>
          </cell>
        </row>
        <row r="368">
          <cell r="A368">
            <v>40171</v>
          </cell>
        </row>
        <row r="369">
          <cell r="A369">
            <v>40172</v>
          </cell>
        </row>
        <row r="370">
          <cell r="A370">
            <v>40173</v>
          </cell>
        </row>
        <row r="371">
          <cell r="A371">
            <v>40174</v>
          </cell>
        </row>
        <row r="372">
          <cell r="A372">
            <v>40175</v>
          </cell>
        </row>
        <row r="373">
          <cell r="A373">
            <v>40176</v>
          </cell>
        </row>
        <row r="374">
          <cell r="A374">
            <v>40177</v>
          </cell>
        </row>
        <row r="375">
          <cell r="A375">
            <v>40178</v>
          </cell>
        </row>
        <row r="376">
          <cell r="A376">
            <v>40179</v>
          </cell>
        </row>
        <row r="377">
          <cell r="A377">
            <v>40180</v>
          </cell>
        </row>
        <row r="378">
          <cell r="A378">
            <v>40181</v>
          </cell>
        </row>
        <row r="379">
          <cell r="A379">
            <v>40182</v>
          </cell>
        </row>
        <row r="380">
          <cell r="A380">
            <v>40183</v>
          </cell>
        </row>
        <row r="381">
          <cell r="A381">
            <v>40184</v>
          </cell>
        </row>
        <row r="382">
          <cell r="A382">
            <v>40185</v>
          </cell>
        </row>
        <row r="383">
          <cell r="A383">
            <v>40186</v>
          </cell>
        </row>
        <row r="384">
          <cell r="A384">
            <v>40187</v>
          </cell>
        </row>
        <row r="385">
          <cell r="A385">
            <v>40188</v>
          </cell>
        </row>
        <row r="386">
          <cell r="A386">
            <v>40189</v>
          </cell>
        </row>
        <row r="387">
          <cell r="A387">
            <v>40190</v>
          </cell>
        </row>
        <row r="388">
          <cell r="A388">
            <v>40191</v>
          </cell>
        </row>
        <row r="389">
          <cell r="A389">
            <v>40192</v>
          </cell>
        </row>
        <row r="390">
          <cell r="A390">
            <v>40193</v>
          </cell>
        </row>
        <row r="391">
          <cell r="A391">
            <v>40194</v>
          </cell>
        </row>
        <row r="392">
          <cell r="A392">
            <v>40195</v>
          </cell>
        </row>
        <row r="393">
          <cell r="A393">
            <v>40196</v>
          </cell>
        </row>
        <row r="394">
          <cell r="A394">
            <v>40197</v>
          </cell>
        </row>
        <row r="395">
          <cell r="A395">
            <v>40198</v>
          </cell>
        </row>
        <row r="396">
          <cell r="A396">
            <v>40199</v>
          </cell>
        </row>
        <row r="397">
          <cell r="A397">
            <v>40200</v>
          </cell>
        </row>
        <row r="398">
          <cell r="A398">
            <v>40201</v>
          </cell>
        </row>
        <row r="399">
          <cell r="A399">
            <v>40202</v>
          </cell>
        </row>
        <row r="400">
          <cell r="A400">
            <v>40203</v>
          </cell>
        </row>
        <row r="401">
          <cell r="A401">
            <v>40204</v>
          </cell>
        </row>
        <row r="402">
          <cell r="A402">
            <v>40205</v>
          </cell>
        </row>
        <row r="403">
          <cell r="A403">
            <v>40206</v>
          </cell>
        </row>
        <row r="404">
          <cell r="A404">
            <v>40207</v>
          </cell>
        </row>
        <row r="405">
          <cell r="A405">
            <v>40208</v>
          </cell>
        </row>
        <row r="406">
          <cell r="A406">
            <v>40209</v>
          </cell>
        </row>
        <row r="407">
          <cell r="A407">
            <v>40210</v>
          </cell>
        </row>
        <row r="408">
          <cell r="A408">
            <v>40211</v>
          </cell>
        </row>
        <row r="409">
          <cell r="A409">
            <v>40212</v>
          </cell>
        </row>
        <row r="410">
          <cell r="A410">
            <v>40213</v>
          </cell>
        </row>
        <row r="411">
          <cell r="A411">
            <v>40214</v>
          </cell>
        </row>
        <row r="412">
          <cell r="A412">
            <v>40215</v>
          </cell>
        </row>
        <row r="413">
          <cell r="A413">
            <v>40216</v>
          </cell>
        </row>
        <row r="414">
          <cell r="A414">
            <v>40217</v>
          </cell>
        </row>
        <row r="415">
          <cell r="A415">
            <v>40218</v>
          </cell>
        </row>
        <row r="416">
          <cell r="A416">
            <v>40219</v>
          </cell>
        </row>
        <row r="417">
          <cell r="A417">
            <v>40220</v>
          </cell>
        </row>
        <row r="418">
          <cell r="A418">
            <v>40221</v>
          </cell>
        </row>
        <row r="419">
          <cell r="A419">
            <v>40222</v>
          </cell>
        </row>
        <row r="420">
          <cell r="A420">
            <v>40223</v>
          </cell>
        </row>
        <row r="421">
          <cell r="A421">
            <v>40224</v>
          </cell>
        </row>
        <row r="422">
          <cell r="A422">
            <v>40225</v>
          </cell>
        </row>
        <row r="423">
          <cell r="A423">
            <v>40226</v>
          </cell>
        </row>
        <row r="424">
          <cell r="A424">
            <v>40227</v>
          </cell>
        </row>
        <row r="425">
          <cell r="A425">
            <v>40228</v>
          </cell>
        </row>
        <row r="426">
          <cell r="A426">
            <v>40229</v>
          </cell>
        </row>
        <row r="427">
          <cell r="A427">
            <v>40230</v>
          </cell>
        </row>
        <row r="428">
          <cell r="A428">
            <v>40231</v>
          </cell>
        </row>
        <row r="429">
          <cell r="A429">
            <v>40232</v>
          </cell>
        </row>
        <row r="430">
          <cell r="A430">
            <v>40233</v>
          </cell>
        </row>
        <row r="431">
          <cell r="A431">
            <v>40234</v>
          </cell>
        </row>
        <row r="432">
          <cell r="A432">
            <v>40235</v>
          </cell>
        </row>
        <row r="433">
          <cell r="A433">
            <v>40236</v>
          </cell>
        </row>
        <row r="434">
          <cell r="A434">
            <v>40237</v>
          </cell>
        </row>
        <row r="435">
          <cell r="A435">
            <v>40238</v>
          </cell>
        </row>
        <row r="436">
          <cell r="A436">
            <v>40239</v>
          </cell>
        </row>
        <row r="437">
          <cell r="A437">
            <v>40240</v>
          </cell>
        </row>
        <row r="438">
          <cell r="A438">
            <v>40241</v>
          </cell>
        </row>
        <row r="439">
          <cell r="A439">
            <v>40242</v>
          </cell>
        </row>
        <row r="440">
          <cell r="A440">
            <v>40243</v>
          </cell>
        </row>
        <row r="441">
          <cell r="A441">
            <v>40244</v>
          </cell>
        </row>
        <row r="442">
          <cell r="A442">
            <v>40245</v>
          </cell>
        </row>
        <row r="443">
          <cell r="A443">
            <v>40246</v>
          </cell>
        </row>
        <row r="444">
          <cell r="A444">
            <v>40247</v>
          </cell>
        </row>
        <row r="445">
          <cell r="A445">
            <v>40248</v>
          </cell>
        </row>
        <row r="446">
          <cell r="A446">
            <v>40249</v>
          </cell>
        </row>
        <row r="447">
          <cell r="A447">
            <v>40250</v>
          </cell>
        </row>
        <row r="448">
          <cell r="A448">
            <v>40251</v>
          </cell>
        </row>
        <row r="449">
          <cell r="A449">
            <v>40252</v>
          </cell>
        </row>
        <row r="450">
          <cell r="A450">
            <v>40253</v>
          </cell>
        </row>
        <row r="451">
          <cell r="A451">
            <v>40254</v>
          </cell>
        </row>
        <row r="452">
          <cell r="A452">
            <v>40255</v>
          </cell>
        </row>
        <row r="453">
          <cell r="A453">
            <v>40256</v>
          </cell>
        </row>
        <row r="454">
          <cell r="A454">
            <v>40257</v>
          </cell>
        </row>
        <row r="455">
          <cell r="A455">
            <v>40258</v>
          </cell>
        </row>
        <row r="456">
          <cell r="A456">
            <v>40259</v>
          </cell>
        </row>
        <row r="457">
          <cell r="A457">
            <v>40260</v>
          </cell>
        </row>
        <row r="458">
          <cell r="A458">
            <v>40261</v>
          </cell>
        </row>
        <row r="459">
          <cell r="A459">
            <v>40262</v>
          </cell>
        </row>
        <row r="460">
          <cell r="A460">
            <v>40263</v>
          </cell>
        </row>
        <row r="461">
          <cell r="A461">
            <v>40264</v>
          </cell>
        </row>
        <row r="462">
          <cell r="A462">
            <v>40265</v>
          </cell>
        </row>
        <row r="463">
          <cell r="A463">
            <v>40266</v>
          </cell>
        </row>
        <row r="464">
          <cell r="A464">
            <v>40267</v>
          </cell>
        </row>
        <row r="465">
          <cell r="A465">
            <v>40268</v>
          </cell>
        </row>
        <row r="466">
          <cell r="A466">
            <v>40269</v>
          </cell>
        </row>
        <row r="467">
          <cell r="A467">
            <v>40270</v>
          </cell>
        </row>
        <row r="468">
          <cell r="A468">
            <v>40271</v>
          </cell>
        </row>
        <row r="469">
          <cell r="A469">
            <v>40272</v>
          </cell>
        </row>
        <row r="470">
          <cell r="A470">
            <v>40273</v>
          </cell>
        </row>
        <row r="471">
          <cell r="A471">
            <v>40274</v>
          </cell>
        </row>
        <row r="472">
          <cell r="A472">
            <v>40275</v>
          </cell>
        </row>
        <row r="473">
          <cell r="A473">
            <v>40276</v>
          </cell>
        </row>
        <row r="474">
          <cell r="A474">
            <v>40277</v>
          </cell>
        </row>
        <row r="475">
          <cell r="A475">
            <v>40278</v>
          </cell>
        </row>
        <row r="476">
          <cell r="A476">
            <v>40279</v>
          </cell>
        </row>
        <row r="477">
          <cell r="A477">
            <v>40280</v>
          </cell>
        </row>
        <row r="478">
          <cell r="A478">
            <v>40281</v>
          </cell>
        </row>
        <row r="479">
          <cell r="A479">
            <v>40282</v>
          </cell>
        </row>
        <row r="480">
          <cell r="A480">
            <v>40283</v>
          </cell>
        </row>
        <row r="481">
          <cell r="A481">
            <v>40284</v>
          </cell>
        </row>
        <row r="482">
          <cell r="A482">
            <v>40285</v>
          </cell>
        </row>
        <row r="483">
          <cell r="A483">
            <v>40286</v>
          </cell>
        </row>
        <row r="484">
          <cell r="A484">
            <v>40287</v>
          </cell>
        </row>
        <row r="485">
          <cell r="A485">
            <v>40288</v>
          </cell>
        </row>
        <row r="486">
          <cell r="A486">
            <v>40289</v>
          </cell>
        </row>
        <row r="487">
          <cell r="A487">
            <v>40290</v>
          </cell>
        </row>
        <row r="488">
          <cell r="A488">
            <v>40291</v>
          </cell>
        </row>
        <row r="489">
          <cell r="A489">
            <v>40292</v>
          </cell>
        </row>
        <row r="490">
          <cell r="A490">
            <v>40293</v>
          </cell>
        </row>
        <row r="491">
          <cell r="A491">
            <v>40294</v>
          </cell>
        </row>
        <row r="492">
          <cell r="A492">
            <v>40295</v>
          </cell>
        </row>
        <row r="493">
          <cell r="A493">
            <v>40296</v>
          </cell>
        </row>
        <row r="494">
          <cell r="A494">
            <v>40297</v>
          </cell>
        </row>
        <row r="495">
          <cell r="A495">
            <v>40298</v>
          </cell>
        </row>
        <row r="496">
          <cell r="A496">
            <v>40299</v>
          </cell>
        </row>
        <row r="497">
          <cell r="A497">
            <v>40300</v>
          </cell>
        </row>
        <row r="498">
          <cell r="A498">
            <v>40301</v>
          </cell>
        </row>
        <row r="499">
          <cell r="A499">
            <v>40302</v>
          </cell>
        </row>
        <row r="500">
          <cell r="A500">
            <v>40303</v>
          </cell>
        </row>
        <row r="501">
          <cell r="A501">
            <v>40304</v>
          </cell>
        </row>
        <row r="502">
          <cell r="A502">
            <v>40305</v>
          </cell>
        </row>
        <row r="503">
          <cell r="A503">
            <v>40306</v>
          </cell>
        </row>
        <row r="504">
          <cell r="A504">
            <v>40307</v>
          </cell>
        </row>
        <row r="505">
          <cell r="A505">
            <v>40308</v>
          </cell>
        </row>
        <row r="506">
          <cell r="A506">
            <v>40309</v>
          </cell>
        </row>
        <row r="507">
          <cell r="A507">
            <v>40310</v>
          </cell>
        </row>
        <row r="508">
          <cell r="A508">
            <v>40311</v>
          </cell>
        </row>
        <row r="509">
          <cell r="A509">
            <v>40312</v>
          </cell>
        </row>
        <row r="510">
          <cell r="A510">
            <v>40313</v>
          </cell>
        </row>
        <row r="511">
          <cell r="A511">
            <v>40314</v>
          </cell>
        </row>
        <row r="512">
          <cell r="A512">
            <v>40315</v>
          </cell>
        </row>
        <row r="513">
          <cell r="A513">
            <v>40316</v>
          </cell>
        </row>
        <row r="514">
          <cell r="A514">
            <v>40317</v>
          </cell>
        </row>
        <row r="515">
          <cell r="A515">
            <v>40318</v>
          </cell>
        </row>
        <row r="516">
          <cell r="A516">
            <v>40319</v>
          </cell>
        </row>
        <row r="517">
          <cell r="A517">
            <v>40320</v>
          </cell>
        </row>
        <row r="518">
          <cell r="A518">
            <v>40321</v>
          </cell>
        </row>
        <row r="519">
          <cell r="A519">
            <v>40322</v>
          </cell>
        </row>
        <row r="520">
          <cell r="A520">
            <v>40323</v>
          </cell>
        </row>
        <row r="521">
          <cell r="A521">
            <v>40324</v>
          </cell>
        </row>
        <row r="522">
          <cell r="A522">
            <v>40325</v>
          </cell>
        </row>
        <row r="523">
          <cell r="A523">
            <v>40326</v>
          </cell>
        </row>
        <row r="524">
          <cell r="A524">
            <v>40327</v>
          </cell>
        </row>
        <row r="525">
          <cell r="A525">
            <v>40328</v>
          </cell>
        </row>
        <row r="526">
          <cell r="A526">
            <v>40329</v>
          </cell>
        </row>
        <row r="527">
          <cell r="A527">
            <v>40330</v>
          </cell>
        </row>
        <row r="528">
          <cell r="A528">
            <v>40331</v>
          </cell>
        </row>
        <row r="529">
          <cell r="A529">
            <v>40332</v>
          </cell>
        </row>
        <row r="530">
          <cell r="A530">
            <v>40333</v>
          </cell>
        </row>
        <row r="531">
          <cell r="A531">
            <v>40334</v>
          </cell>
        </row>
        <row r="532">
          <cell r="A532">
            <v>40335</v>
          </cell>
        </row>
        <row r="533">
          <cell r="A533">
            <v>40336</v>
          </cell>
        </row>
        <row r="534">
          <cell r="A534">
            <v>40337</v>
          </cell>
        </row>
        <row r="535">
          <cell r="A535">
            <v>40338</v>
          </cell>
        </row>
        <row r="536">
          <cell r="A536">
            <v>40339</v>
          </cell>
        </row>
        <row r="537">
          <cell r="A537">
            <v>40340</v>
          </cell>
        </row>
        <row r="538">
          <cell r="A538">
            <v>40341</v>
          </cell>
        </row>
        <row r="539">
          <cell r="A539">
            <v>40342</v>
          </cell>
        </row>
        <row r="540">
          <cell r="A540">
            <v>40343</v>
          </cell>
        </row>
        <row r="541">
          <cell r="A541">
            <v>40344</v>
          </cell>
        </row>
        <row r="542">
          <cell r="A542">
            <v>40345</v>
          </cell>
        </row>
        <row r="543">
          <cell r="A543">
            <v>40346</v>
          </cell>
        </row>
        <row r="544">
          <cell r="A544">
            <v>40347</v>
          </cell>
        </row>
        <row r="545">
          <cell r="A545">
            <v>40348</v>
          </cell>
        </row>
        <row r="546">
          <cell r="A546">
            <v>40349</v>
          </cell>
        </row>
        <row r="547">
          <cell r="A547">
            <v>40350</v>
          </cell>
        </row>
        <row r="548">
          <cell r="A548">
            <v>40351</v>
          </cell>
        </row>
        <row r="549">
          <cell r="A549">
            <v>40352</v>
          </cell>
        </row>
        <row r="550">
          <cell r="A550">
            <v>40353</v>
          </cell>
        </row>
        <row r="551">
          <cell r="A551">
            <v>40354</v>
          </cell>
        </row>
        <row r="552">
          <cell r="A552">
            <v>40355</v>
          </cell>
        </row>
        <row r="553">
          <cell r="A553">
            <v>40356</v>
          </cell>
        </row>
        <row r="554">
          <cell r="A554">
            <v>40357</v>
          </cell>
        </row>
        <row r="555">
          <cell r="A555">
            <v>40358</v>
          </cell>
        </row>
        <row r="556">
          <cell r="A556">
            <v>40359</v>
          </cell>
        </row>
        <row r="557">
          <cell r="A557">
            <v>40360</v>
          </cell>
        </row>
        <row r="558">
          <cell r="A558">
            <v>40361</v>
          </cell>
        </row>
        <row r="559">
          <cell r="A559">
            <v>40362</v>
          </cell>
        </row>
        <row r="560">
          <cell r="A560">
            <v>40363</v>
          </cell>
        </row>
        <row r="561">
          <cell r="A561">
            <v>40364</v>
          </cell>
        </row>
        <row r="562">
          <cell r="A562">
            <v>40365</v>
          </cell>
        </row>
        <row r="563">
          <cell r="A563">
            <v>40366</v>
          </cell>
        </row>
        <row r="564">
          <cell r="A564">
            <v>40367</v>
          </cell>
        </row>
        <row r="565">
          <cell r="A565">
            <v>40368</v>
          </cell>
        </row>
        <row r="566">
          <cell r="A566">
            <v>40369</v>
          </cell>
        </row>
        <row r="567">
          <cell r="A567">
            <v>40370</v>
          </cell>
        </row>
        <row r="568">
          <cell r="A568">
            <v>40371</v>
          </cell>
        </row>
        <row r="569">
          <cell r="A569">
            <v>40372</v>
          </cell>
        </row>
        <row r="570">
          <cell r="A570">
            <v>40373</v>
          </cell>
        </row>
        <row r="571">
          <cell r="A571">
            <v>40374</v>
          </cell>
        </row>
        <row r="572">
          <cell r="A572">
            <v>40375</v>
          </cell>
        </row>
        <row r="573">
          <cell r="A573">
            <v>40376</v>
          </cell>
        </row>
        <row r="574">
          <cell r="A574">
            <v>40377</v>
          </cell>
        </row>
        <row r="575">
          <cell r="A575">
            <v>40378</v>
          </cell>
        </row>
        <row r="576">
          <cell r="A576">
            <v>40379</v>
          </cell>
        </row>
        <row r="577">
          <cell r="A577">
            <v>40380</v>
          </cell>
        </row>
        <row r="578">
          <cell r="A578">
            <v>40381</v>
          </cell>
        </row>
        <row r="579">
          <cell r="A579">
            <v>40382</v>
          </cell>
        </row>
        <row r="580">
          <cell r="A580">
            <v>40383</v>
          </cell>
        </row>
        <row r="581">
          <cell r="A581">
            <v>40384</v>
          </cell>
        </row>
        <row r="582">
          <cell r="A582">
            <v>40385</v>
          </cell>
        </row>
        <row r="583">
          <cell r="A583">
            <v>40386</v>
          </cell>
        </row>
        <row r="584">
          <cell r="A584">
            <v>40387</v>
          </cell>
        </row>
        <row r="585">
          <cell r="A585">
            <v>40388</v>
          </cell>
        </row>
        <row r="586">
          <cell r="A586">
            <v>40389</v>
          </cell>
        </row>
        <row r="587">
          <cell r="A587">
            <v>40390</v>
          </cell>
        </row>
        <row r="588">
          <cell r="A588">
            <v>40391</v>
          </cell>
        </row>
        <row r="589">
          <cell r="A589">
            <v>40392</v>
          </cell>
        </row>
        <row r="590">
          <cell r="A590">
            <v>40393</v>
          </cell>
        </row>
        <row r="591">
          <cell r="A591">
            <v>40394</v>
          </cell>
        </row>
        <row r="592">
          <cell r="A592">
            <v>40395</v>
          </cell>
        </row>
        <row r="593">
          <cell r="A593">
            <v>40396</v>
          </cell>
        </row>
        <row r="594">
          <cell r="A594">
            <v>40397</v>
          </cell>
        </row>
        <row r="595">
          <cell r="A595">
            <v>40398</v>
          </cell>
        </row>
        <row r="596">
          <cell r="A596">
            <v>40399</v>
          </cell>
        </row>
        <row r="597">
          <cell r="A597">
            <v>40400</v>
          </cell>
        </row>
        <row r="598">
          <cell r="A598">
            <v>40401</v>
          </cell>
        </row>
        <row r="599">
          <cell r="A599">
            <v>40402</v>
          </cell>
        </row>
        <row r="600">
          <cell r="A600">
            <v>40403</v>
          </cell>
        </row>
        <row r="601">
          <cell r="A601">
            <v>40404</v>
          </cell>
        </row>
        <row r="602">
          <cell r="A602">
            <v>40405</v>
          </cell>
        </row>
        <row r="603">
          <cell r="A603">
            <v>40406</v>
          </cell>
        </row>
        <row r="604">
          <cell r="A604">
            <v>40407</v>
          </cell>
        </row>
        <row r="605">
          <cell r="A605">
            <v>40408</v>
          </cell>
        </row>
        <row r="606">
          <cell r="A606">
            <v>40409</v>
          </cell>
        </row>
        <row r="607">
          <cell r="A607">
            <v>40410</v>
          </cell>
        </row>
        <row r="608">
          <cell r="A608">
            <v>40411</v>
          </cell>
        </row>
        <row r="609">
          <cell r="A609">
            <v>40412</v>
          </cell>
        </row>
        <row r="610">
          <cell r="A610">
            <v>40413</v>
          </cell>
        </row>
        <row r="611">
          <cell r="A611">
            <v>40414</v>
          </cell>
        </row>
        <row r="612">
          <cell r="A612">
            <v>40415</v>
          </cell>
        </row>
        <row r="613">
          <cell r="A613">
            <v>40416</v>
          </cell>
        </row>
        <row r="614">
          <cell r="A614">
            <v>40417</v>
          </cell>
        </row>
        <row r="615">
          <cell r="A615">
            <v>40418</v>
          </cell>
        </row>
        <row r="616">
          <cell r="A616">
            <v>40419</v>
          </cell>
        </row>
        <row r="617">
          <cell r="A617">
            <v>40420</v>
          </cell>
        </row>
        <row r="618">
          <cell r="A618">
            <v>40421</v>
          </cell>
        </row>
        <row r="619">
          <cell r="A619">
            <v>40422</v>
          </cell>
        </row>
        <row r="620">
          <cell r="A620">
            <v>40423</v>
          </cell>
        </row>
        <row r="621">
          <cell r="A621">
            <v>40424</v>
          </cell>
        </row>
        <row r="622">
          <cell r="A622">
            <v>40425</v>
          </cell>
        </row>
        <row r="623">
          <cell r="A623">
            <v>40426</v>
          </cell>
        </row>
        <row r="624">
          <cell r="A624">
            <v>40427</v>
          </cell>
        </row>
        <row r="625">
          <cell r="A625">
            <v>40428</v>
          </cell>
        </row>
        <row r="626">
          <cell r="A626">
            <v>40429</v>
          </cell>
        </row>
        <row r="627">
          <cell r="A627">
            <v>40430</v>
          </cell>
        </row>
        <row r="628">
          <cell r="A628">
            <v>40431</v>
          </cell>
        </row>
        <row r="629">
          <cell r="A629">
            <v>40432</v>
          </cell>
        </row>
        <row r="630">
          <cell r="A630">
            <v>40433</v>
          </cell>
        </row>
        <row r="631">
          <cell r="A631">
            <v>40434</v>
          </cell>
        </row>
        <row r="632">
          <cell r="A632">
            <v>40435</v>
          </cell>
        </row>
        <row r="633">
          <cell r="A633">
            <v>40436</v>
          </cell>
        </row>
        <row r="634">
          <cell r="A634">
            <v>40437</v>
          </cell>
        </row>
        <row r="635">
          <cell r="A635">
            <v>40438</v>
          </cell>
        </row>
        <row r="636">
          <cell r="A636">
            <v>40439</v>
          </cell>
        </row>
        <row r="637">
          <cell r="A637">
            <v>40440</v>
          </cell>
        </row>
        <row r="638">
          <cell r="A638">
            <v>40441</v>
          </cell>
        </row>
        <row r="639">
          <cell r="A639">
            <v>40442</v>
          </cell>
        </row>
        <row r="640">
          <cell r="A640">
            <v>40443</v>
          </cell>
        </row>
        <row r="641">
          <cell r="A641">
            <v>40444</v>
          </cell>
        </row>
        <row r="642">
          <cell r="A642">
            <v>40445</v>
          </cell>
        </row>
        <row r="643">
          <cell r="A643">
            <v>40446</v>
          </cell>
        </row>
        <row r="644">
          <cell r="A644">
            <v>40447</v>
          </cell>
        </row>
        <row r="645">
          <cell r="A645">
            <v>40448</v>
          </cell>
        </row>
        <row r="646">
          <cell r="A646">
            <v>40449</v>
          </cell>
        </row>
        <row r="647">
          <cell r="A647">
            <v>40450</v>
          </cell>
        </row>
        <row r="648">
          <cell r="A648">
            <v>40451</v>
          </cell>
        </row>
        <row r="649">
          <cell r="A649">
            <v>40452</v>
          </cell>
        </row>
        <row r="650">
          <cell r="A650">
            <v>40453</v>
          </cell>
        </row>
        <row r="651">
          <cell r="A651">
            <v>40454</v>
          </cell>
        </row>
        <row r="652">
          <cell r="A652">
            <v>40455</v>
          </cell>
        </row>
        <row r="653">
          <cell r="A653">
            <v>40456</v>
          </cell>
        </row>
        <row r="654">
          <cell r="A654">
            <v>40457</v>
          </cell>
        </row>
        <row r="655">
          <cell r="A655">
            <v>40458</v>
          </cell>
        </row>
        <row r="656">
          <cell r="A656">
            <v>40459</v>
          </cell>
        </row>
        <row r="657">
          <cell r="A657">
            <v>40460</v>
          </cell>
        </row>
        <row r="658">
          <cell r="A658">
            <v>40461</v>
          </cell>
        </row>
        <row r="659">
          <cell r="A659">
            <v>40462</v>
          </cell>
        </row>
        <row r="660">
          <cell r="A660">
            <v>40463</v>
          </cell>
        </row>
        <row r="661">
          <cell r="A661">
            <v>40464</v>
          </cell>
        </row>
        <row r="662">
          <cell r="A662">
            <v>40465</v>
          </cell>
        </row>
        <row r="663">
          <cell r="A663">
            <v>40466</v>
          </cell>
        </row>
        <row r="664">
          <cell r="A664">
            <v>40467</v>
          </cell>
        </row>
        <row r="665">
          <cell r="A665">
            <v>40468</v>
          </cell>
        </row>
        <row r="666">
          <cell r="A666">
            <v>40469</v>
          </cell>
        </row>
        <row r="667">
          <cell r="A667">
            <v>40470</v>
          </cell>
        </row>
        <row r="668">
          <cell r="A668">
            <v>40471</v>
          </cell>
        </row>
        <row r="669">
          <cell r="A669">
            <v>40472</v>
          </cell>
        </row>
        <row r="670">
          <cell r="A670">
            <v>40473</v>
          </cell>
        </row>
        <row r="671">
          <cell r="A671">
            <v>40474</v>
          </cell>
        </row>
        <row r="672">
          <cell r="A672">
            <v>40475</v>
          </cell>
        </row>
        <row r="673">
          <cell r="A673">
            <v>40476</v>
          </cell>
        </row>
        <row r="674">
          <cell r="A674">
            <v>40477</v>
          </cell>
        </row>
        <row r="675">
          <cell r="A675">
            <v>40478</v>
          </cell>
        </row>
        <row r="676">
          <cell r="A676">
            <v>40479</v>
          </cell>
        </row>
        <row r="677">
          <cell r="A677">
            <v>40480</v>
          </cell>
        </row>
        <row r="678">
          <cell r="A678">
            <v>40481</v>
          </cell>
        </row>
        <row r="679">
          <cell r="A679">
            <v>40482</v>
          </cell>
        </row>
        <row r="680">
          <cell r="A680">
            <v>40483</v>
          </cell>
        </row>
        <row r="681">
          <cell r="A681">
            <v>40484</v>
          </cell>
        </row>
        <row r="682">
          <cell r="A682">
            <v>40485</v>
          </cell>
        </row>
        <row r="683">
          <cell r="A683">
            <v>40486</v>
          </cell>
        </row>
        <row r="684">
          <cell r="A684">
            <v>40487</v>
          </cell>
        </row>
        <row r="685">
          <cell r="A685">
            <v>40488</v>
          </cell>
        </row>
        <row r="686">
          <cell r="A686">
            <v>40489</v>
          </cell>
        </row>
        <row r="687">
          <cell r="A687">
            <v>40490</v>
          </cell>
        </row>
        <row r="688">
          <cell r="A688">
            <v>40491</v>
          </cell>
        </row>
        <row r="689">
          <cell r="A689">
            <v>40492</v>
          </cell>
        </row>
        <row r="690">
          <cell r="A690">
            <v>40493</v>
          </cell>
        </row>
        <row r="691">
          <cell r="A691">
            <v>40494</v>
          </cell>
        </row>
        <row r="692">
          <cell r="A692">
            <v>40495</v>
          </cell>
        </row>
        <row r="693">
          <cell r="A693">
            <v>40496</v>
          </cell>
        </row>
        <row r="694">
          <cell r="A694">
            <v>40497</v>
          </cell>
        </row>
        <row r="695">
          <cell r="A695">
            <v>40498</v>
          </cell>
        </row>
        <row r="696">
          <cell r="A696">
            <v>40499</v>
          </cell>
        </row>
        <row r="697">
          <cell r="A697">
            <v>40500</v>
          </cell>
        </row>
        <row r="698">
          <cell r="A698">
            <v>40501</v>
          </cell>
        </row>
        <row r="699">
          <cell r="A699">
            <v>40502</v>
          </cell>
        </row>
        <row r="700">
          <cell r="A700">
            <v>40503</v>
          </cell>
        </row>
        <row r="701">
          <cell r="A701">
            <v>40504</v>
          </cell>
        </row>
        <row r="702">
          <cell r="A702">
            <v>40505</v>
          </cell>
        </row>
        <row r="703">
          <cell r="A703">
            <v>40506</v>
          </cell>
        </row>
        <row r="704">
          <cell r="A704">
            <v>40507</v>
          </cell>
        </row>
        <row r="705">
          <cell r="A705">
            <v>40508</v>
          </cell>
        </row>
        <row r="706">
          <cell r="A706">
            <v>40509</v>
          </cell>
        </row>
        <row r="707">
          <cell r="A707">
            <v>40510</v>
          </cell>
        </row>
        <row r="708">
          <cell r="A708">
            <v>40511</v>
          </cell>
        </row>
        <row r="709">
          <cell r="A709">
            <v>40512</v>
          </cell>
        </row>
        <row r="710">
          <cell r="A710">
            <v>40513</v>
          </cell>
        </row>
        <row r="711">
          <cell r="A711">
            <v>40514</v>
          </cell>
        </row>
        <row r="712">
          <cell r="A712">
            <v>40515</v>
          </cell>
        </row>
        <row r="713">
          <cell r="A713">
            <v>40516</v>
          </cell>
        </row>
        <row r="714">
          <cell r="A714">
            <v>40517</v>
          </cell>
        </row>
        <row r="715">
          <cell r="A715">
            <v>40518</v>
          </cell>
        </row>
        <row r="716">
          <cell r="A716">
            <v>40519</v>
          </cell>
        </row>
        <row r="717">
          <cell r="A717">
            <v>40520</v>
          </cell>
        </row>
        <row r="718">
          <cell r="A718">
            <v>40521</v>
          </cell>
        </row>
        <row r="719">
          <cell r="A719">
            <v>40522</v>
          </cell>
        </row>
        <row r="720">
          <cell r="A720">
            <v>40523</v>
          </cell>
        </row>
        <row r="721">
          <cell r="A721">
            <v>40524</v>
          </cell>
        </row>
        <row r="722">
          <cell r="A722">
            <v>40525</v>
          </cell>
        </row>
        <row r="723">
          <cell r="A723">
            <v>40526</v>
          </cell>
        </row>
        <row r="724">
          <cell r="A724">
            <v>40527</v>
          </cell>
        </row>
        <row r="725">
          <cell r="A725">
            <v>40528</v>
          </cell>
        </row>
        <row r="726">
          <cell r="A726">
            <v>40529</v>
          </cell>
        </row>
        <row r="727">
          <cell r="A727">
            <v>40530</v>
          </cell>
        </row>
        <row r="728">
          <cell r="A728">
            <v>40531</v>
          </cell>
        </row>
        <row r="729">
          <cell r="A729">
            <v>40532</v>
          </cell>
        </row>
        <row r="730">
          <cell r="A730">
            <v>40533</v>
          </cell>
        </row>
        <row r="731">
          <cell r="A731">
            <v>40534</v>
          </cell>
        </row>
        <row r="732">
          <cell r="A732">
            <v>40535</v>
          </cell>
        </row>
        <row r="733">
          <cell r="A733">
            <v>40536</v>
          </cell>
        </row>
        <row r="734">
          <cell r="A734">
            <v>40537</v>
          </cell>
        </row>
        <row r="735">
          <cell r="A735">
            <v>40538</v>
          </cell>
        </row>
        <row r="736">
          <cell r="A736">
            <v>40539</v>
          </cell>
        </row>
        <row r="737">
          <cell r="A737">
            <v>40540</v>
          </cell>
        </row>
        <row r="738">
          <cell r="A738">
            <v>40541</v>
          </cell>
        </row>
        <row r="739">
          <cell r="A739">
            <v>40542</v>
          </cell>
        </row>
        <row r="740">
          <cell r="A740">
            <v>40543</v>
          </cell>
        </row>
        <row r="741">
          <cell r="A741">
            <v>40544</v>
          </cell>
        </row>
        <row r="742">
          <cell r="A742">
            <v>40545</v>
          </cell>
        </row>
        <row r="743">
          <cell r="A743">
            <v>40546</v>
          </cell>
        </row>
        <row r="744">
          <cell r="A744">
            <v>40547</v>
          </cell>
        </row>
        <row r="745">
          <cell r="A745">
            <v>40548</v>
          </cell>
        </row>
        <row r="746">
          <cell r="A746">
            <v>40549</v>
          </cell>
        </row>
        <row r="747">
          <cell r="A747">
            <v>40550</v>
          </cell>
        </row>
        <row r="748">
          <cell r="A748">
            <v>40551</v>
          </cell>
        </row>
        <row r="749">
          <cell r="A749">
            <v>40552</v>
          </cell>
        </row>
        <row r="750">
          <cell r="A750">
            <v>40553</v>
          </cell>
        </row>
        <row r="751">
          <cell r="A751">
            <v>40554</v>
          </cell>
        </row>
        <row r="752">
          <cell r="A752">
            <v>40555</v>
          </cell>
        </row>
        <row r="753">
          <cell r="A753">
            <v>40556</v>
          </cell>
        </row>
        <row r="754">
          <cell r="A754">
            <v>40557</v>
          </cell>
        </row>
        <row r="755">
          <cell r="A755">
            <v>40558</v>
          </cell>
        </row>
        <row r="756">
          <cell r="A756">
            <v>40559</v>
          </cell>
        </row>
        <row r="757">
          <cell r="A757">
            <v>40560</v>
          </cell>
        </row>
        <row r="758">
          <cell r="A758">
            <v>40561</v>
          </cell>
        </row>
        <row r="759">
          <cell r="A759">
            <v>40562</v>
          </cell>
        </row>
        <row r="760">
          <cell r="A760">
            <v>40563</v>
          </cell>
        </row>
        <row r="761">
          <cell r="A761">
            <v>40564</v>
          </cell>
        </row>
        <row r="762">
          <cell r="A762">
            <v>40565</v>
          </cell>
        </row>
        <row r="763">
          <cell r="A763">
            <v>40566</v>
          </cell>
        </row>
        <row r="764">
          <cell r="A764">
            <v>40567</v>
          </cell>
        </row>
        <row r="765">
          <cell r="A765">
            <v>40568</v>
          </cell>
        </row>
        <row r="766">
          <cell r="A766">
            <v>40569</v>
          </cell>
        </row>
        <row r="767">
          <cell r="A767">
            <v>40570</v>
          </cell>
        </row>
        <row r="768">
          <cell r="A768">
            <v>40571</v>
          </cell>
        </row>
        <row r="769">
          <cell r="A769">
            <v>40572</v>
          </cell>
        </row>
        <row r="770">
          <cell r="A770">
            <v>40573</v>
          </cell>
        </row>
        <row r="771">
          <cell r="A771">
            <v>40574</v>
          </cell>
        </row>
        <row r="772">
          <cell r="A772">
            <v>40575</v>
          </cell>
        </row>
        <row r="773">
          <cell r="A773">
            <v>40576</v>
          </cell>
        </row>
        <row r="774">
          <cell r="A774">
            <v>40577</v>
          </cell>
        </row>
        <row r="775">
          <cell r="A775">
            <v>40578</v>
          </cell>
        </row>
        <row r="776">
          <cell r="A776">
            <v>40579</v>
          </cell>
        </row>
        <row r="777">
          <cell r="A777">
            <v>40580</v>
          </cell>
        </row>
        <row r="778">
          <cell r="A778">
            <v>40581</v>
          </cell>
        </row>
        <row r="779">
          <cell r="A779">
            <v>40582</v>
          </cell>
        </row>
        <row r="780">
          <cell r="A780">
            <v>40583</v>
          </cell>
        </row>
        <row r="781">
          <cell r="A781">
            <v>40584</v>
          </cell>
        </row>
        <row r="782">
          <cell r="A782">
            <v>40585</v>
          </cell>
        </row>
        <row r="783">
          <cell r="A783">
            <v>40586</v>
          </cell>
        </row>
        <row r="784">
          <cell r="A784">
            <v>40587</v>
          </cell>
        </row>
        <row r="785">
          <cell r="A785">
            <v>40588</v>
          </cell>
        </row>
        <row r="786">
          <cell r="A786">
            <v>40589</v>
          </cell>
        </row>
        <row r="787">
          <cell r="A787">
            <v>40590</v>
          </cell>
        </row>
        <row r="788">
          <cell r="A788">
            <v>40591</v>
          </cell>
        </row>
        <row r="789">
          <cell r="A789">
            <v>40592</v>
          </cell>
        </row>
        <row r="790">
          <cell r="A790">
            <v>40593</v>
          </cell>
        </row>
        <row r="791">
          <cell r="A791">
            <v>40594</v>
          </cell>
        </row>
        <row r="792">
          <cell r="A792">
            <v>40595</v>
          </cell>
        </row>
        <row r="793">
          <cell r="A793">
            <v>40596</v>
          </cell>
        </row>
        <row r="794">
          <cell r="A794">
            <v>40597</v>
          </cell>
        </row>
        <row r="795">
          <cell r="A795">
            <v>40598</v>
          </cell>
        </row>
        <row r="796">
          <cell r="A796">
            <v>40599</v>
          </cell>
        </row>
        <row r="797">
          <cell r="A797">
            <v>40600</v>
          </cell>
        </row>
        <row r="798">
          <cell r="A798">
            <v>40601</v>
          </cell>
        </row>
        <row r="799">
          <cell r="A799">
            <v>40602</v>
          </cell>
        </row>
        <row r="800">
          <cell r="A800">
            <v>40603</v>
          </cell>
        </row>
        <row r="801">
          <cell r="A801">
            <v>40604</v>
          </cell>
        </row>
        <row r="802">
          <cell r="A802">
            <v>40605</v>
          </cell>
        </row>
        <row r="803">
          <cell r="A803">
            <v>40606</v>
          </cell>
        </row>
        <row r="804">
          <cell r="A804">
            <v>40607</v>
          </cell>
        </row>
        <row r="805">
          <cell r="A805">
            <v>40608</v>
          </cell>
        </row>
        <row r="806">
          <cell r="A806">
            <v>40609</v>
          </cell>
        </row>
        <row r="807">
          <cell r="A807">
            <v>40610</v>
          </cell>
        </row>
        <row r="808">
          <cell r="A808">
            <v>40611</v>
          </cell>
        </row>
        <row r="809">
          <cell r="A809">
            <v>40612</v>
          </cell>
        </row>
        <row r="810">
          <cell r="A810">
            <v>40613</v>
          </cell>
        </row>
        <row r="811">
          <cell r="A811">
            <v>40614</v>
          </cell>
        </row>
        <row r="812">
          <cell r="A812">
            <v>40615</v>
          </cell>
        </row>
        <row r="813">
          <cell r="A813">
            <v>40616</v>
          </cell>
        </row>
        <row r="814">
          <cell r="A814">
            <v>40617</v>
          </cell>
        </row>
        <row r="815">
          <cell r="A815">
            <v>40618</v>
          </cell>
        </row>
        <row r="816">
          <cell r="A816">
            <v>40619</v>
          </cell>
        </row>
        <row r="817">
          <cell r="A817">
            <v>40620</v>
          </cell>
        </row>
        <row r="818">
          <cell r="A818">
            <v>40621</v>
          </cell>
        </row>
        <row r="819">
          <cell r="A819">
            <v>40622</v>
          </cell>
        </row>
        <row r="820">
          <cell r="A820">
            <v>40623</v>
          </cell>
        </row>
        <row r="821">
          <cell r="A821">
            <v>40624</v>
          </cell>
        </row>
        <row r="822">
          <cell r="A822">
            <v>40625</v>
          </cell>
        </row>
        <row r="823">
          <cell r="A823">
            <v>40626</v>
          </cell>
        </row>
        <row r="824">
          <cell r="A824">
            <v>40627</v>
          </cell>
        </row>
        <row r="825">
          <cell r="A825">
            <v>40628</v>
          </cell>
        </row>
        <row r="826">
          <cell r="A826">
            <v>40629</v>
          </cell>
        </row>
        <row r="827">
          <cell r="A827">
            <v>40630</v>
          </cell>
        </row>
        <row r="828">
          <cell r="A828">
            <v>40631</v>
          </cell>
        </row>
        <row r="829">
          <cell r="A829">
            <v>40632</v>
          </cell>
        </row>
        <row r="830">
          <cell r="A830">
            <v>40633</v>
          </cell>
        </row>
        <row r="831">
          <cell r="A831">
            <v>40634</v>
          </cell>
        </row>
        <row r="832">
          <cell r="A832">
            <v>40635</v>
          </cell>
        </row>
        <row r="833">
          <cell r="A833">
            <v>40636</v>
          </cell>
        </row>
        <row r="834">
          <cell r="A834">
            <v>40637</v>
          </cell>
        </row>
        <row r="835">
          <cell r="A835">
            <v>40638</v>
          </cell>
        </row>
        <row r="836">
          <cell r="A836">
            <v>40639</v>
          </cell>
        </row>
        <row r="837">
          <cell r="A837">
            <v>40640</v>
          </cell>
        </row>
        <row r="838">
          <cell r="A838">
            <v>40641</v>
          </cell>
        </row>
        <row r="839">
          <cell r="A839">
            <v>40642</v>
          </cell>
        </row>
        <row r="840">
          <cell r="A840">
            <v>40643</v>
          </cell>
        </row>
        <row r="841">
          <cell r="A841">
            <v>40644</v>
          </cell>
        </row>
        <row r="842">
          <cell r="A842">
            <v>40645</v>
          </cell>
        </row>
        <row r="843">
          <cell r="A843">
            <v>40646</v>
          </cell>
        </row>
        <row r="844">
          <cell r="A844">
            <v>40647</v>
          </cell>
        </row>
        <row r="845">
          <cell r="A845">
            <v>40648</v>
          </cell>
        </row>
        <row r="846">
          <cell r="A846">
            <v>40649</v>
          </cell>
        </row>
        <row r="847">
          <cell r="A847">
            <v>40650</v>
          </cell>
        </row>
        <row r="848">
          <cell r="A848">
            <v>40651</v>
          </cell>
        </row>
        <row r="849">
          <cell r="A849">
            <v>40652</v>
          </cell>
        </row>
        <row r="850">
          <cell r="A850">
            <v>40653</v>
          </cell>
        </row>
        <row r="851">
          <cell r="A851">
            <v>40654</v>
          </cell>
        </row>
        <row r="852">
          <cell r="A852">
            <v>40655</v>
          </cell>
        </row>
        <row r="853">
          <cell r="A853">
            <v>40656</v>
          </cell>
        </row>
        <row r="854">
          <cell r="A854">
            <v>40657</v>
          </cell>
        </row>
        <row r="855">
          <cell r="A855">
            <v>40658</v>
          </cell>
        </row>
        <row r="856">
          <cell r="A856">
            <v>40659</v>
          </cell>
        </row>
        <row r="857">
          <cell r="A857">
            <v>40660</v>
          </cell>
        </row>
        <row r="858">
          <cell r="A858">
            <v>40661</v>
          </cell>
        </row>
        <row r="859">
          <cell r="A859">
            <v>40662</v>
          </cell>
        </row>
        <row r="860">
          <cell r="A860">
            <v>40663</v>
          </cell>
        </row>
        <row r="861">
          <cell r="A861">
            <v>40664</v>
          </cell>
        </row>
        <row r="862">
          <cell r="A862">
            <v>40665</v>
          </cell>
        </row>
        <row r="863">
          <cell r="A863">
            <v>40666</v>
          </cell>
        </row>
        <row r="864">
          <cell r="A864">
            <v>40667</v>
          </cell>
        </row>
        <row r="865">
          <cell r="A865">
            <v>40668</v>
          </cell>
        </row>
        <row r="866">
          <cell r="A866">
            <v>40669</v>
          </cell>
        </row>
        <row r="867">
          <cell r="A867">
            <v>40670</v>
          </cell>
        </row>
        <row r="868">
          <cell r="A868">
            <v>40671</v>
          </cell>
        </row>
        <row r="869">
          <cell r="A869">
            <v>40672</v>
          </cell>
        </row>
        <row r="870">
          <cell r="A870">
            <v>40673</v>
          </cell>
        </row>
        <row r="871">
          <cell r="A871">
            <v>40674</v>
          </cell>
        </row>
        <row r="872">
          <cell r="A872">
            <v>40675</v>
          </cell>
        </row>
        <row r="873">
          <cell r="A873">
            <v>40676</v>
          </cell>
        </row>
        <row r="874">
          <cell r="A874">
            <v>40677</v>
          </cell>
        </row>
        <row r="875">
          <cell r="A875">
            <v>40678</v>
          </cell>
        </row>
        <row r="876">
          <cell r="A876">
            <v>40679</v>
          </cell>
        </row>
        <row r="877">
          <cell r="A877">
            <v>40680</v>
          </cell>
        </row>
        <row r="878">
          <cell r="A878">
            <v>40681</v>
          </cell>
        </row>
        <row r="879">
          <cell r="A879">
            <v>40682</v>
          </cell>
        </row>
        <row r="880">
          <cell r="A880">
            <v>40683</v>
          </cell>
        </row>
        <row r="881">
          <cell r="A881">
            <v>40684</v>
          </cell>
        </row>
        <row r="882">
          <cell r="A882">
            <v>40685</v>
          </cell>
        </row>
        <row r="883">
          <cell r="A883">
            <v>40686</v>
          </cell>
        </row>
        <row r="884">
          <cell r="A884">
            <v>40687</v>
          </cell>
        </row>
        <row r="885">
          <cell r="A885">
            <v>40688</v>
          </cell>
        </row>
        <row r="886">
          <cell r="A886">
            <v>40689</v>
          </cell>
        </row>
        <row r="887">
          <cell r="A887">
            <v>40690</v>
          </cell>
        </row>
        <row r="888">
          <cell r="A888">
            <v>40691</v>
          </cell>
        </row>
        <row r="889">
          <cell r="A889">
            <v>40692</v>
          </cell>
        </row>
        <row r="890">
          <cell r="A890">
            <v>40693</v>
          </cell>
        </row>
        <row r="891">
          <cell r="A891">
            <v>40694</v>
          </cell>
        </row>
        <row r="892">
          <cell r="A892">
            <v>40695</v>
          </cell>
        </row>
        <row r="893">
          <cell r="A893">
            <v>40696</v>
          </cell>
        </row>
        <row r="894">
          <cell r="A894">
            <v>40697</v>
          </cell>
        </row>
        <row r="895">
          <cell r="A895">
            <v>40698</v>
          </cell>
        </row>
        <row r="896">
          <cell r="A896">
            <v>40699</v>
          </cell>
        </row>
        <row r="897">
          <cell r="A897">
            <v>40700</v>
          </cell>
        </row>
        <row r="898">
          <cell r="A898">
            <v>40701</v>
          </cell>
        </row>
        <row r="899">
          <cell r="A899">
            <v>40702</v>
          </cell>
        </row>
        <row r="900">
          <cell r="A900">
            <v>40703</v>
          </cell>
        </row>
        <row r="901">
          <cell r="A901">
            <v>40704</v>
          </cell>
        </row>
        <row r="902">
          <cell r="A902">
            <v>40705</v>
          </cell>
        </row>
        <row r="903">
          <cell r="A903">
            <v>40706</v>
          </cell>
        </row>
        <row r="904">
          <cell r="A904">
            <v>40707</v>
          </cell>
        </row>
        <row r="905">
          <cell r="A905">
            <v>40708</v>
          </cell>
        </row>
        <row r="906">
          <cell r="A906">
            <v>40709</v>
          </cell>
        </row>
        <row r="907">
          <cell r="A907">
            <v>40710</v>
          </cell>
        </row>
        <row r="908">
          <cell r="A908">
            <v>40711</v>
          </cell>
        </row>
        <row r="909">
          <cell r="A909">
            <v>40712</v>
          </cell>
        </row>
        <row r="910">
          <cell r="A910">
            <v>40713</v>
          </cell>
        </row>
        <row r="911">
          <cell r="A911">
            <v>40714</v>
          </cell>
        </row>
        <row r="912">
          <cell r="A912">
            <v>40715</v>
          </cell>
        </row>
        <row r="913">
          <cell r="A913">
            <v>40716</v>
          </cell>
        </row>
        <row r="914">
          <cell r="A914">
            <v>40717</v>
          </cell>
        </row>
        <row r="915">
          <cell r="A915">
            <v>40718</v>
          </cell>
        </row>
        <row r="916">
          <cell r="A916">
            <v>40719</v>
          </cell>
        </row>
        <row r="917">
          <cell r="A917">
            <v>40720</v>
          </cell>
        </row>
        <row r="918">
          <cell r="A918">
            <v>40721</v>
          </cell>
        </row>
        <row r="919">
          <cell r="A919">
            <v>40722</v>
          </cell>
        </row>
        <row r="920">
          <cell r="A920">
            <v>40723</v>
          </cell>
        </row>
        <row r="921">
          <cell r="A921">
            <v>40724</v>
          </cell>
        </row>
        <row r="922">
          <cell r="A922">
            <v>40725</v>
          </cell>
        </row>
        <row r="923">
          <cell r="A923">
            <v>40726</v>
          </cell>
        </row>
        <row r="924">
          <cell r="A924">
            <v>40727</v>
          </cell>
        </row>
        <row r="925">
          <cell r="A925">
            <v>40728</v>
          </cell>
        </row>
        <row r="926">
          <cell r="A926">
            <v>40729</v>
          </cell>
        </row>
        <row r="927">
          <cell r="A927">
            <v>40730</v>
          </cell>
        </row>
        <row r="928">
          <cell r="A928">
            <v>40731</v>
          </cell>
        </row>
        <row r="929">
          <cell r="A929">
            <v>40732</v>
          </cell>
        </row>
        <row r="930">
          <cell r="A930">
            <v>40733</v>
          </cell>
        </row>
        <row r="931">
          <cell r="A931">
            <v>40734</v>
          </cell>
        </row>
        <row r="932">
          <cell r="A932">
            <v>40735</v>
          </cell>
        </row>
        <row r="933">
          <cell r="A933">
            <v>40736</v>
          </cell>
        </row>
        <row r="934">
          <cell r="A934">
            <v>40737</v>
          </cell>
        </row>
        <row r="935">
          <cell r="A935">
            <v>40738</v>
          </cell>
        </row>
        <row r="936">
          <cell r="A936">
            <v>40739</v>
          </cell>
        </row>
        <row r="937">
          <cell r="A937">
            <v>40740</v>
          </cell>
        </row>
        <row r="938">
          <cell r="A938">
            <v>40741</v>
          </cell>
        </row>
        <row r="939">
          <cell r="A939">
            <v>40742</v>
          </cell>
        </row>
        <row r="940">
          <cell r="A940">
            <v>40743</v>
          </cell>
        </row>
        <row r="941">
          <cell r="A941">
            <v>40744</v>
          </cell>
        </row>
        <row r="942">
          <cell r="A942">
            <v>40745</v>
          </cell>
        </row>
        <row r="943">
          <cell r="A943">
            <v>40746</v>
          </cell>
        </row>
        <row r="944">
          <cell r="A944">
            <v>40747</v>
          </cell>
        </row>
        <row r="945">
          <cell r="A945">
            <v>40748</v>
          </cell>
        </row>
        <row r="946">
          <cell r="A946">
            <v>40749</v>
          </cell>
        </row>
        <row r="947">
          <cell r="A947">
            <v>40750</v>
          </cell>
        </row>
        <row r="948">
          <cell r="A948">
            <v>40751</v>
          </cell>
        </row>
        <row r="949">
          <cell r="A949">
            <v>40752</v>
          </cell>
        </row>
        <row r="950">
          <cell r="A950">
            <v>40753</v>
          </cell>
        </row>
        <row r="951">
          <cell r="A951">
            <v>40754</v>
          </cell>
        </row>
        <row r="952">
          <cell r="A952">
            <v>40755</v>
          </cell>
        </row>
        <row r="953">
          <cell r="A953">
            <v>40756</v>
          </cell>
        </row>
        <row r="954">
          <cell r="A954">
            <v>40757</v>
          </cell>
        </row>
        <row r="955">
          <cell r="A955">
            <v>40758</v>
          </cell>
        </row>
        <row r="956">
          <cell r="A956">
            <v>40759</v>
          </cell>
        </row>
        <row r="957">
          <cell r="A957">
            <v>40760</v>
          </cell>
        </row>
        <row r="958">
          <cell r="A958">
            <v>40761</v>
          </cell>
        </row>
        <row r="959">
          <cell r="A959">
            <v>40762</v>
          </cell>
        </row>
        <row r="960">
          <cell r="A960">
            <v>40763</v>
          </cell>
        </row>
        <row r="961">
          <cell r="A961">
            <v>40764</v>
          </cell>
        </row>
        <row r="962">
          <cell r="A962">
            <v>40765</v>
          </cell>
        </row>
        <row r="963">
          <cell r="A963">
            <v>40766</v>
          </cell>
        </row>
        <row r="964">
          <cell r="A964">
            <v>40767</v>
          </cell>
        </row>
        <row r="965">
          <cell r="A965">
            <v>40768</v>
          </cell>
        </row>
        <row r="966">
          <cell r="A966">
            <v>40769</v>
          </cell>
        </row>
        <row r="967">
          <cell r="A967">
            <v>40770</v>
          </cell>
        </row>
        <row r="968">
          <cell r="A968">
            <v>40771</v>
          </cell>
        </row>
        <row r="969">
          <cell r="A969">
            <v>40772</v>
          </cell>
        </row>
        <row r="970">
          <cell r="A970">
            <v>40773</v>
          </cell>
        </row>
        <row r="971">
          <cell r="A971">
            <v>40774</v>
          </cell>
        </row>
        <row r="972">
          <cell r="A972">
            <v>40775</v>
          </cell>
        </row>
        <row r="973">
          <cell r="A973">
            <v>40776</v>
          </cell>
        </row>
        <row r="974">
          <cell r="A974">
            <v>40777</v>
          </cell>
        </row>
        <row r="975">
          <cell r="A975">
            <v>40778</v>
          </cell>
        </row>
        <row r="976">
          <cell r="A976">
            <v>40779</v>
          </cell>
        </row>
        <row r="977">
          <cell r="A977">
            <v>40780</v>
          </cell>
        </row>
        <row r="978">
          <cell r="A978">
            <v>40781</v>
          </cell>
        </row>
        <row r="979">
          <cell r="A979">
            <v>40782</v>
          </cell>
        </row>
        <row r="980">
          <cell r="A980">
            <v>40783</v>
          </cell>
        </row>
        <row r="981">
          <cell r="A981">
            <v>40784</v>
          </cell>
        </row>
        <row r="982">
          <cell r="A982">
            <v>40785</v>
          </cell>
        </row>
        <row r="983">
          <cell r="A983">
            <v>40786</v>
          </cell>
        </row>
        <row r="984">
          <cell r="A984">
            <v>40787</v>
          </cell>
        </row>
        <row r="985">
          <cell r="A985">
            <v>40788</v>
          </cell>
        </row>
      </sheetData>
      <sheetData sheetId="9">
        <row r="11">
          <cell r="A11">
            <v>41271</v>
          </cell>
        </row>
      </sheetData>
      <sheetData sheetId="10">
        <row r="11">
          <cell r="A11" t="str">
            <v>Brazília</v>
          </cell>
          <cell r="B11" t="str">
            <v>Brazil</v>
          </cell>
          <cell r="C11">
            <v>3.7239999999999998</v>
          </cell>
          <cell r="D11">
            <v>2.6692</v>
          </cell>
          <cell r="E11">
            <v>3.1858</v>
          </cell>
        </row>
        <row r="12">
          <cell r="A12" t="str">
            <v>Kína</v>
          </cell>
        </row>
        <row r="13">
          <cell r="A13" t="str">
            <v>India</v>
          </cell>
        </row>
        <row r="14">
          <cell r="A14" t="str">
            <v>Oroszország</v>
          </cell>
        </row>
      </sheetData>
      <sheetData sheetId="11">
        <row r="11">
          <cell r="A11" t="str">
            <v>Brazília</v>
          </cell>
          <cell r="B11" t="str">
            <v>Brazil</v>
          </cell>
          <cell r="C11">
            <v>-2.3879999999999999</v>
          </cell>
          <cell r="D11">
            <v>-2.734</v>
          </cell>
        </row>
        <row r="12">
          <cell r="A12" t="str">
            <v>Kína</v>
          </cell>
        </row>
        <row r="13">
          <cell r="A13" t="str">
            <v>India</v>
          </cell>
        </row>
        <row r="14">
          <cell r="A14" t="str">
            <v>Oroszország</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39448</v>
          </cell>
        </row>
        <row r="24">
          <cell r="A24">
            <v>39539</v>
          </cell>
        </row>
        <row r="25">
          <cell r="A25">
            <v>39630</v>
          </cell>
        </row>
        <row r="26">
          <cell r="A26">
            <v>39722</v>
          </cell>
        </row>
        <row r="27">
          <cell r="A27">
            <v>39814</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12">
        <row r="11">
          <cell r="A11">
            <v>2005</v>
          </cell>
          <cell r="B11" t="str">
            <v>Household consumption</v>
          </cell>
          <cell r="C11" t="str">
            <v>Government consumption</v>
          </cell>
          <cell r="D11" t="str">
            <v>Gross fixed capital formation</v>
          </cell>
        </row>
        <row r="12">
          <cell r="A12">
            <v>38353</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1">
          <cell r="A11">
            <v>39083</v>
          </cell>
        </row>
      </sheetData>
      <sheetData sheetId="14">
        <row r="11">
          <cell r="A11">
            <v>39083</v>
          </cell>
        </row>
      </sheetData>
      <sheetData sheetId="15">
        <row r="11">
          <cell r="A11">
            <v>38353</v>
          </cell>
        </row>
      </sheetData>
      <sheetData sheetId="16">
        <row r="11">
          <cell r="A11">
            <v>34700</v>
          </cell>
        </row>
      </sheetData>
      <sheetData sheetId="17">
        <row r="13">
          <cell r="A13">
            <v>38353</v>
          </cell>
        </row>
      </sheetData>
      <sheetData sheetId="18">
        <row r="11">
          <cell r="A11">
            <v>0</v>
          </cell>
        </row>
      </sheetData>
      <sheetData sheetId="19">
        <row r="11">
          <cell r="A11">
            <v>38353</v>
          </cell>
          <cell r="B11" t="str">
            <v>Beruházások</v>
          </cell>
          <cell r="C11">
            <v>0</v>
          </cell>
        </row>
        <row r="12">
          <cell r="A12">
            <v>38443</v>
          </cell>
        </row>
        <row r="13">
          <cell r="A13">
            <v>38534</v>
          </cell>
        </row>
        <row r="14">
          <cell r="A14">
            <v>38626</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0</v>
          </cell>
        </row>
        <row r="24">
          <cell r="A24">
            <v>0</v>
          </cell>
        </row>
        <row r="25">
          <cell r="A25">
            <v>0</v>
          </cell>
        </row>
        <row r="26">
          <cell r="A26">
            <v>0</v>
          </cell>
        </row>
        <row r="27">
          <cell r="A27">
            <v>0</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20">
        <row r="11">
          <cell r="A11">
            <v>2005</v>
          </cell>
          <cell r="B11" t="str">
            <v>Number of dwellings put to use</v>
          </cell>
          <cell r="C11" t="str">
            <v>Number of new dwelling construction permits</v>
          </cell>
          <cell r="D11">
            <v>15.617931260422395</v>
          </cell>
        </row>
        <row r="12">
          <cell r="A12">
            <v>33970</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row r="96">
          <cell r="A96">
            <v>0</v>
          </cell>
        </row>
        <row r="97">
          <cell r="A97">
            <v>0</v>
          </cell>
        </row>
        <row r="98">
          <cell r="A98">
            <v>0</v>
          </cell>
        </row>
        <row r="99">
          <cell r="A99">
            <v>0</v>
          </cell>
        </row>
        <row r="100">
          <cell r="A100">
            <v>0</v>
          </cell>
        </row>
        <row r="101">
          <cell r="A101">
            <v>0</v>
          </cell>
        </row>
      </sheetData>
      <sheetData sheetId="21">
        <row r="11">
          <cell r="A11">
            <v>0</v>
          </cell>
          <cell r="B11">
            <v>0</v>
          </cell>
          <cell r="C11">
            <v>0</v>
          </cell>
          <cell r="D11">
            <v>0</v>
          </cell>
        </row>
        <row r="12">
          <cell r="A12">
            <v>38078</v>
          </cell>
        </row>
        <row r="13">
          <cell r="A13">
            <v>38169</v>
          </cell>
        </row>
        <row r="14">
          <cell r="A14">
            <v>38353</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row r="50">
          <cell r="A50">
            <v>41548</v>
          </cell>
        </row>
      </sheetData>
      <sheetData sheetId="22">
        <row r="10">
          <cell r="B10" t="str">
            <v>Természetbeni transzferek</v>
          </cell>
        </row>
      </sheetData>
      <sheetData sheetId="23">
        <row r="11">
          <cell r="B11" t="str">
            <v>GDP szerinti készlet (jobb tengely)</v>
          </cell>
        </row>
      </sheetData>
      <sheetData sheetId="24">
        <row r="11">
          <cell r="A11">
            <v>40179</v>
          </cell>
        </row>
      </sheetData>
      <sheetData sheetId="25">
        <row r="10">
          <cell r="A10">
            <v>38353</v>
          </cell>
        </row>
        <row r="11">
          <cell r="A11">
            <v>38443</v>
          </cell>
          <cell r="B11">
            <v>4.3328630548214164</v>
          </cell>
          <cell r="C11">
            <v>1.6382962044862381</v>
          </cell>
          <cell r="D11" t="str">
            <v>II. né.</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sheetData>
      <sheetData sheetId="26">
        <row r="11">
          <cell r="A11" t="str">
            <v>2005 Q1</v>
          </cell>
        </row>
      </sheetData>
      <sheetData sheetId="27">
        <row r="10">
          <cell r="A10">
            <v>40179</v>
          </cell>
        </row>
      </sheetData>
      <sheetData sheetId="28">
        <row r="9">
          <cell r="A9">
            <v>38353</v>
          </cell>
        </row>
        <row r="11">
          <cell r="A11">
            <v>38412</v>
          </cell>
          <cell r="B11">
            <v>6.9112822391405428</v>
          </cell>
          <cell r="C11">
            <v>-12.6</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row r="117">
          <cell r="A117">
            <v>41579</v>
          </cell>
        </row>
        <row r="118">
          <cell r="A118">
            <v>41609</v>
          </cell>
        </row>
        <row r="119">
          <cell r="A119">
            <v>41640</v>
          </cell>
        </row>
      </sheetData>
      <sheetData sheetId="29">
        <row r="11">
          <cell r="A11" t="str">
            <v>2009 Q1</v>
          </cell>
        </row>
      </sheetData>
      <sheetData sheetId="30">
        <row r="11">
          <cell r="B11" t="str">
            <v>Value added in agriculture</v>
          </cell>
        </row>
      </sheetData>
      <sheetData sheetId="31">
        <row r="11">
          <cell r="A11">
            <v>38353</v>
          </cell>
          <cell r="B11">
            <v>2.7314168763100133</v>
          </cell>
          <cell r="C11">
            <v>8.5798648571916505E-2</v>
          </cell>
          <cell r="D11">
            <v>2.7155979587856387</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row r="7">
          <cell r="A7">
            <v>38353</v>
          </cell>
        </row>
        <row r="11">
          <cell r="A11">
            <v>38718</v>
          </cell>
          <cell r="B11" t="str">
            <v>Number of foreign guest nights</v>
          </cell>
          <cell r="C11" t="str">
            <v>Number of domestic guest nights</v>
          </cell>
          <cell r="D11" t="str">
            <v>Total number of guest nights</v>
          </cell>
        </row>
        <row r="12">
          <cell r="A12">
            <v>39814</v>
          </cell>
        </row>
        <row r="13">
          <cell r="A13">
            <v>39904</v>
          </cell>
        </row>
        <row r="14">
          <cell r="A14">
            <v>39995</v>
          </cell>
        </row>
        <row r="15">
          <cell r="A15">
            <v>40087</v>
          </cell>
        </row>
        <row r="16">
          <cell r="A16">
            <v>40179</v>
          </cell>
        </row>
        <row r="17">
          <cell r="A17">
            <v>40269</v>
          </cell>
        </row>
        <row r="18">
          <cell r="A18">
            <v>40360</v>
          </cell>
        </row>
        <row r="19">
          <cell r="A19">
            <v>40452</v>
          </cell>
        </row>
        <row r="20">
          <cell r="A20">
            <v>40544</v>
          </cell>
        </row>
        <row r="21">
          <cell r="A21">
            <v>40634</v>
          </cell>
        </row>
        <row r="22">
          <cell r="A22">
            <v>40725</v>
          </cell>
        </row>
        <row r="23">
          <cell r="A23">
            <v>40817</v>
          </cell>
        </row>
        <row r="24">
          <cell r="A24">
            <v>40909</v>
          </cell>
        </row>
        <row r="25">
          <cell r="A25">
            <v>41000</v>
          </cell>
        </row>
        <row r="26">
          <cell r="A26">
            <v>41091</v>
          </cell>
        </row>
        <row r="27">
          <cell r="A27">
            <v>41183</v>
          </cell>
        </row>
        <row r="28">
          <cell r="A28">
            <v>41275</v>
          </cell>
        </row>
        <row r="29">
          <cell r="A29">
            <v>41365</v>
          </cell>
        </row>
        <row r="30">
          <cell r="A30">
            <v>41456</v>
          </cell>
        </row>
        <row r="31">
          <cell r="A31">
            <v>41548</v>
          </cell>
        </row>
        <row r="32">
          <cell r="A32">
            <v>41640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sheetData>
      <sheetData sheetId="33"/>
      <sheetData sheetId="34">
        <row r="7">
          <cell r="A7" t="str">
            <v>Source:</v>
          </cell>
        </row>
      </sheetData>
      <sheetData sheetId="35">
        <row r="10">
          <cell r="A10">
            <v>38353</v>
          </cell>
        </row>
      </sheetData>
      <sheetData sheetId="36">
        <row r="8">
          <cell r="B8" t="str">
            <v>Nemzetgazdaság</v>
          </cell>
        </row>
      </sheetData>
      <sheetData sheetId="37">
        <row r="11">
          <cell r="A11">
            <v>36892</v>
          </cell>
        </row>
        <row r="12">
          <cell r="A12">
            <v>38534</v>
          </cell>
          <cell r="B12">
            <v>844.20222000000001</v>
          </cell>
          <cell r="C12">
            <v>1564.51</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40087</v>
          </cell>
        </row>
        <row r="47">
          <cell r="A47">
            <v>40179</v>
          </cell>
        </row>
        <row r="48">
          <cell r="A48">
            <v>40269</v>
          </cell>
        </row>
        <row r="49">
          <cell r="A49">
            <v>40360</v>
          </cell>
        </row>
        <row r="50">
          <cell r="A50">
            <v>40452</v>
          </cell>
        </row>
        <row r="51">
          <cell r="A51">
            <v>40544</v>
          </cell>
        </row>
        <row r="52">
          <cell r="A52">
            <v>40634</v>
          </cell>
        </row>
        <row r="53">
          <cell r="A53">
            <v>40725</v>
          </cell>
        </row>
        <row r="54">
          <cell r="A54">
            <v>40817</v>
          </cell>
        </row>
        <row r="55">
          <cell r="A55">
            <v>40909</v>
          </cell>
        </row>
        <row r="56">
          <cell r="A56">
            <v>41000</v>
          </cell>
        </row>
        <row r="57">
          <cell r="A57">
            <v>41091</v>
          </cell>
        </row>
        <row r="58">
          <cell r="A58">
            <v>41183</v>
          </cell>
        </row>
        <row r="59">
          <cell r="A59">
            <v>41275</v>
          </cell>
        </row>
        <row r="60">
          <cell r="A60">
            <v>41365</v>
          </cell>
        </row>
        <row r="61">
          <cell r="A61">
            <v>41456</v>
          </cell>
        </row>
        <row r="62">
          <cell r="A62">
            <v>41548</v>
          </cell>
        </row>
      </sheetData>
      <sheetData sheetId="38">
        <row r="11">
          <cell r="A11">
            <v>38353</v>
          </cell>
        </row>
      </sheetData>
      <sheetData sheetId="39">
        <row r="11">
          <cell r="A11">
            <v>38353</v>
          </cell>
        </row>
      </sheetData>
      <sheetData sheetId="40">
        <row r="7">
          <cell r="A7">
            <v>38353</v>
          </cell>
        </row>
      </sheetData>
      <sheetData sheetId="41">
        <row r="11">
          <cell r="B11" t="str">
            <v>Ipar</v>
          </cell>
          <cell r="C11" t="str">
            <v>Szolgáltatás</v>
          </cell>
          <cell r="D11" t="str">
            <v>Építőipar</v>
          </cell>
        </row>
        <row r="12">
          <cell r="A12" t="str">
            <v>dátum</v>
          </cell>
        </row>
        <row r="13">
          <cell r="A13">
            <v>38353</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2">
        <row r="10">
          <cell r="A10">
            <v>38353</v>
          </cell>
        </row>
        <row r="11">
          <cell r="A11">
            <v>38353</v>
          </cell>
          <cell r="B11" t="str">
            <v>Feldolgozóipar</v>
          </cell>
          <cell r="C11" t="str">
            <v>Piaci szolgáltatások (jobb skála)</v>
          </cell>
        </row>
        <row r="12">
          <cell r="A12">
            <v>38443</v>
          </cell>
        </row>
        <row r="13">
          <cell r="A13">
            <v>38353</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sheetData>
      <sheetData sheetId="43">
        <row r="10">
          <cell r="A10">
            <v>38353</v>
          </cell>
        </row>
      </sheetData>
      <sheetData sheetId="44">
        <row r="7">
          <cell r="A7">
            <v>0</v>
          </cell>
        </row>
      </sheetData>
      <sheetData sheetId="45">
        <row r="10">
          <cell r="A10">
            <v>38353</v>
          </cell>
        </row>
      </sheetData>
      <sheetData sheetId="46">
        <row r="11">
          <cell r="A11">
            <v>36526</v>
          </cell>
        </row>
      </sheetData>
      <sheetData sheetId="47">
        <row r="11">
          <cell r="A11">
            <v>37257</v>
          </cell>
        </row>
      </sheetData>
      <sheetData sheetId="48">
        <row r="11">
          <cell r="A11">
            <v>38353</v>
          </cell>
        </row>
      </sheetData>
      <sheetData sheetId="49">
        <row r="12">
          <cell r="A12">
            <v>36526</v>
          </cell>
        </row>
      </sheetData>
      <sheetData sheetId="50">
        <row r="11">
          <cell r="A11">
            <v>37987</v>
          </cell>
        </row>
      </sheetData>
      <sheetData sheetId="51">
        <row r="11">
          <cell r="C11" t="str">
            <v>Tradables</v>
          </cell>
        </row>
      </sheetData>
      <sheetData sheetId="52">
        <row r="11">
          <cell r="A11">
            <v>37987</v>
          </cell>
        </row>
      </sheetData>
      <sheetData sheetId="53">
        <row r="11">
          <cell r="A11">
            <v>37987</v>
          </cell>
        </row>
      </sheetData>
      <sheetData sheetId="54"/>
      <sheetData sheetId="55">
        <row r="11">
          <cell r="A11">
            <v>36526</v>
          </cell>
        </row>
      </sheetData>
      <sheetData sheetId="56">
        <row r="11">
          <cell r="A11">
            <v>38353</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9"/>
      <sheetName val="c4-10"/>
      <sheetName val="c4-11"/>
      <sheetName val="c4-12"/>
      <sheetName val="c4-13"/>
      <sheetName val="c4-14"/>
      <sheetName val="c4-9_old"/>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sheetData sheetId="12"/>
      <sheetData sheetId="13">
        <row r="9">
          <cell r="B9" t="str">
            <v>1-year real interest rate based on zero coupon yield*</v>
          </cell>
        </row>
      </sheetData>
      <sheetData sheetId="14">
        <row r="9">
          <cell r="B9" t="str">
            <v>1-year real interest rate based on zero coupon yield*</v>
          </cell>
        </row>
      </sheetData>
      <sheetData sheetId="1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 val="Lists"/>
      <sheetName val="Reference"/>
      <sheetName val="Validation"/>
      <sheetName val="CP06revAnnex1_workin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áor'08 str"/>
      <sheetName val="regisztracio_adatok"/>
      <sheetName val="regisztracio_adatok_fanni"/>
      <sheetName val="regisztracio_statisztika_fanni"/>
      <sheetName val="hitelminősítés adatok"/>
      <sheetName val="hitelminősítés statisztika"/>
      <sheetName val=""/>
      <sheetName val="potencialis_kib_statusz"/>
      <sheetName val="Aukcios_eredmenyek"/>
      <sheetName val="vállalati kotvenyek"/>
      <sheetName val="adatok_abrak"/>
    </sheetNames>
    <sheetDataSet>
      <sheetData sheetId="0" refreshError="1"/>
      <sheetData sheetId="1" refreshError="1"/>
      <sheetData sheetId="2"/>
      <sheetData sheetId="3">
        <row r="3">
          <cell r="F3" t="str">
            <v>Bányászat, kőfejtés</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I3">
            <v>26.852593355774395</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row>
      </sheetData>
      <sheetData sheetId="2"/>
      <sheetData sheetId="3"/>
      <sheetData sheetId="4"/>
      <sheetData sheetId="5"/>
      <sheetData sheetId="6"/>
      <sheetData sheetId="7"/>
      <sheetData sheetId="8">
        <row r="1000">
          <cell r="F1000">
            <v>403</v>
          </cell>
        </row>
        <row r="1003">
          <cell r="D1003">
            <v>39601</v>
          </cell>
          <cell r="F1003">
            <v>1995.8555918896304</v>
          </cell>
          <cell r="G1003">
            <v>105.6287238843003</v>
          </cell>
        </row>
        <row r="1152">
          <cell r="D1152">
            <v>39818</v>
          </cell>
        </row>
      </sheetData>
      <sheetData sheetId="9"/>
      <sheetData sheetId="10"/>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
      <sheetName val="1-Szabályozás-Kérdések"/>
      <sheetName val="2-Adatszolg-Kérdések"/>
      <sheetName val="Munka3"/>
      <sheetName val="x-SzövHit-PreKerdesek_071029 (2"/>
    </sheetNames>
    <definedNames>
      <definedName name="Modul1.nyomtat" refersTo="#HIV!"/>
      <definedName name="Modul1.vége" refersTo="#HIV!"/>
    </definedNames>
    <sheetDataSet>
      <sheetData sheetId="0"/>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
      <sheetName val="1-Szabályozás-Kérdések"/>
      <sheetName val="2-Adatszolg-Kérdések"/>
      <sheetName val="Munka3"/>
      <sheetName val="x-SzövHit-PreKerdesek_071029 (2"/>
    </sheetNames>
    <definedNames>
      <definedName name="Modul1.vége" refersTo="#HIV!"/>
    </definedNames>
    <sheetDataSet>
      <sheetData sheetId="0"/>
      <sheetData sheetId="1" refreshError="1"/>
      <sheetData sheetId="2" refreshError="1"/>
      <sheetData sheetId="3" refreshError="1"/>
      <sheetData sheetId="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REF"/>
      <sheetName val="SW_MACRO.XLS"/>
    </sheetNames>
    <definedNames>
      <definedName name="Clear"/>
      <definedName name="Move"/>
    </definedNames>
    <sheetDataSet>
      <sheetData sheetId="0" refreshError="1"/>
      <sheetData sheetId="1" refreshError="1"/>
      <sheetData sheetId="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téma">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A259A-5923-4556-B5E6-E90F4E4120CC}">
  <sheetPr>
    <tabColor theme="1"/>
  </sheetPr>
  <dimension ref="A1:C69"/>
  <sheetViews>
    <sheetView tabSelected="1" zoomScale="70" zoomScaleNormal="70" workbookViewId="0"/>
  </sheetViews>
  <sheetFormatPr defaultRowHeight="15" x14ac:dyDescent="0.25"/>
  <cols>
    <col min="1" max="1" width="22.42578125" style="222" bestFit="1" customWidth="1"/>
    <col min="2" max="2" width="148" style="222" customWidth="1"/>
    <col min="3" max="3" width="155.85546875" style="222" bestFit="1" customWidth="1"/>
    <col min="4" max="16384" width="9.140625" style="222"/>
  </cols>
  <sheetData>
    <row r="1" spans="1:3" s="203" customFormat="1" ht="24" customHeight="1" x14ac:dyDescent="0.3">
      <c r="B1" s="204" t="s">
        <v>0</v>
      </c>
      <c r="C1" s="204" t="s">
        <v>1</v>
      </c>
    </row>
    <row r="2" spans="1:3" s="203" customFormat="1" ht="18.75" x14ac:dyDescent="0.3">
      <c r="B2" s="205" t="s">
        <v>978</v>
      </c>
      <c r="C2" s="205" t="s">
        <v>979</v>
      </c>
    </row>
    <row r="3" spans="1:3" ht="15.75" x14ac:dyDescent="0.25">
      <c r="A3" s="206" t="s">
        <v>984</v>
      </c>
      <c r="B3" s="207" t="s">
        <v>509</v>
      </c>
      <c r="C3" s="208" t="s">
        <v>619</v>
      </c>
    </row>
    <row r="4" spans="1:3" ht="15.75" x14ac:dyDescent="0.25">
      <c r="A4" s="206" t="s">
        <v>985</v>
      </c>
      <c r="B4" s="209" t="s">
        <v>537</v>
      </c>
      <c r="C4" s="209" t="s">
        <v>618</v>
      </c>
    </row>
    <row r="5" spans="1:3" ht="15.75" x14ac:dyDescent="0.25">
      <c r="A5" s="206" t="s">
        <v>986</v>
      </c>
      <c r="B5" s="208" t="s">
        <v>572</v>
      </c>
      <c r="C5" s="208" t="s">
        <v>617</v>
      </c>
    </row>
    <row r="6" spans="1:3" s="203" customFormat="1" ht="18.75" x14ac:dyDescent="0.3">
      <c r="B6" s="205" t="s">
        <v>980</v>
      </c>
      <c r="C6" s="210" t="s">
        <v>1100</v>
      </c>
    </row>
    <row r="7" spans="1:3" ht="15.75" x14ac:dyDescent="0.25">
      <c r="A7" s="206" t="s">
        <v>987</v>
      </c>
      <c r="B7" s="211" t="s">
        <v>208</v>
      </c>
      <c r="C7" s="211" t="s">
        <v>209</v>
      </c>
    </row>
    <row r="8" spans="1:3" ht="15.75" x14ac:dyDescent="0.25">
      <c r="A8" s="206" t="s">
        <v>1040</v>
      </c>
      <c r="B8" s="212" t="s">
        <v>235</v>
      </c>
      <c r="C8" s="212" t="s">
        <v>236</v>
      </c>
    </row>
    <row r="9" spans="1:3" ht="15.75" x14ac:dyDescent="0.25">
      <c r="A9" s="206" t="s">
        <v>1041</v>
      </c>
      <c r="B9" s="207" t="s">
        <v>250</v>
      </c>
      <c r="C9" s="207" t="s">
        <v>251</v>
      </c>
    </row>
    <row r="10" spans="1:3" ht="15.75" x14ac:dyDescent="0.25">
      <c r="A10" s="206" t="s">
        <v>1042</v>
      </c>
      <c r="B10" s="207" t="s">
        <v>288</v>
      </c>
      <c r="C10" s="207" t="s">
        <v>289</v>
      </c>
    </row>
    <row r="11" spans="1:3" ht="15.75" x14ac:dyDescent="0.25">
      <c r="A11" s="206" t="s">
        <v>1043</v>
      </c>
      <c r="B11" s="213" t="s">
        <v>129</v>
      </c>
      <c r="C11" s="213" t="s">
        <v>130</v>
      </c>
    </row>
    <row r="12" spans="1:3" ht="15.75" x14ac:dyDescent="0.25">
      <c r="A12" s="206" t="s">
        <v>1044</v>
      </c>
      <c r="B12" s="207" t="s">
        <v>129</v>
      </c>
      <c r="C12" s="213" t="s">
        <v>130</v>
      </c>
    </row>
    <row r="13" spans="1:3" ht="15.75" x14ac:dyDescent="0.25">
      <c r="A13" s="206" t="s">
        <v>1045</v>
      </c>
      <c r="B13" s="207" t="s">
        <v>157</v>
      </c>
      <c r="C13" s="213" t="s">
        <v>159</v>
      </c>
    </row>
    <row r="14" spans="1:3" ht="15.75" x14ac:dyDescent="0.25">
      <c r="A14" s="206" t="s">
        <v>1046</v>
      </c>
      <c r="B14" s="207" t="s">
        <v>26</v>
      </c>
      <c r="C14" s="207" t="s">
        <v>24</v>
      </c>
    </row>
    <row r="15" spans="1:3" ht="15.75" x14ac:dyDescent="0.25">
      <c r="A15" s="206" t="s">
        <v>1047</v>
      </c>
      <c r="B15" s="207" t="s">
        <v>28</v>
      </c>
      <c r="C15" s="207" t="s">
        <v>29</v>
      </c>
    </row>
    <row r="16" spans="1:3" ht="15.75" x14ac:dyDescent="0.25">
      <c r="A16" s="206" t="s">
        <v>1048</v>
      </c>
      <c r="B16" s="207" t="s">
        <v>38</v>
      </c>
      <c r="C16" s="207" t="s">
        <v>39</v>
      </c>
    </row>
    <row r="17" spans="1:3" ht="15.75" x14ac:dyDescent="0.25">
      <c r="A17" s="206" t="s">
        <v>1049</v>
      </c>
      <c r="B17" s="207" t="s">
        <v>48</v>
      </c>
      <c r="C17" s="207" t="s">
        <v>49</v>
      </c>
    </row>
    <row r="18" spans="1:3" ht="15.75" x14ac:dyDescent="0.25">
      <c r="A18" s="206" t="s">
        <v>1050</v>
      </c>
      <c r="B18" s="207" t="s">
        <v>484</v>
      </c>
      <c r="C18" s="207" t="s">
        <v>485</v>
      </c>
    </row>
    <row r="19" spans="1:3" ht="15.75" x14ac:dyDescent="0.25">
      <c r="A19" s="206" t="s">
        <v>1051</v>
      </c>
      <c r="B19" s="207" t="s">
        <v>59</v>
      </c>
      <c r="C19" s="207" t="s">
        <v>60</v>
      </c>
    </row>
    <row r="20" spans="1:3" ht="15.75" x14ac:dyDescent="0.25">
      <c r="A20" s="206" t="s">
        <v>1052</v>
      </c>
      <c r="B20" s="207" t="s">
        <v>61</v>
      </c>
      <c r="C20" s="207" t="s">
        <v>62</v>
      </c>
    </row>
    <row r="21" spans="1:3" ht="15.75" x14ac:dyDescent="0.25">
      <c r="A21" s="206" t="s">
        <v>1053</v>
      </c>
      <c r="B21" s="207" t="s">
        <v>75</v>
      </c>
      <c r="C21" s="207" t="s">
        <v>76</v>
      </c>
    </row>
    <row r="22" spans="1:3" ht="15.75" x14ac:dyDescent="0.25">
      <c r="A22" s="206" t="s">
        <v>1054</v>
      </c>
      <c r="B22" s="207" t="s">
        <v>495</v>
      </c>
      <c r="C22" s="207" t="s">
        <v>82</v>
      </c>
    </row>
    <row r="23" spans="1:3" ht="15.75" x14ac:dyDescent="0.25">
      <c r="A23" s="206" t="s">
        <v>1055</v>
      </c>
      <c r="B23" s="207" t="s">
        <v>85</v>
      </c>
      <c r="C23" s="207" t="s">
        <v>1183</v>
      </c>
    </row>
    <row r="24" spans="1:3" ht="15.75" x14ac:dyDescent="0.25">
      <c r="A24" s="206" t="s">
        <v>1056</v>
      </c>
      <c r="B24" s="207" t="s">
        <v>502</v>
      </c>
      <c r="C24" s="207" t="s">
        <v>93</v>
      </c>
    </row>
    <row r="25" spans="1:3" ht="15.75" x14ac:dyDescent="0.25">
      <c r="A25" s="206" t="s">
        <v>1057</v>
      </c>
      <c r="B25" s="214" t="s">
        <v>95</v>
      </c>
      <c r="C25" s="207" t="s">
        <v>96</v>
      </c>
    </row>
    <row r="26" spans="1:3" ht="15.75" x14ac:dyDescent="0.25">
      <c r="A26" s="206" t="s">
        <v>1058</v>
      </c>
      <c r="B26" s="207" t="s">
        <v>104</v>
      </c>
      <c r="C26" s="207" t="s">
        <v>105</v>
      </c>
    </row>
    <row r="27" spans="1:3" ht="15.75" x14ac:dyDescent="0.25">
      <c r="A27" s="215" t="s">
        <v>1059</v>
      </c>
      <c r="B27" s="207" t="s">
        <v>504</v>
      </c>
      <c r="C27" s="207" t="s">
        <v>505</v>
      </c>
    </row>
    <row r="28" spans="1:3" ht="15.75" x14ac:dyDescent="0.25">
      <c r="A28" s="206" t="s">
        <v>1060</v>
      </c>
      <c r="B28" s="207" t="s">
        <v>121</v>
      </c>
      <c r="C28" s="207" t="s">
        <v>122</v>
      </c>
    </row>
    <row r="29" spans="1:3" s="203" customFormat="1" ht="18.75" x14ac:dyDescent="0.3">
      <c r="B29" s="205" t="s">
        <v>981</v>
      </c>
      <c r="C29" s="210" t="s">
        <v>1099</v>
      </c>
    </row>
    <row r="30" spans="1:3" ht="15.75" x14ac:dyDescent="0.25">
      <c r="A30" s="206" t="s">
        <v>1061</v>
      </c>
      <c r="B30" s="207" t="s">
        <v>856</v>
      </c>
      <c r="C30" s="207" t="s">
        <v>857</v>
      </c>
    </row>
    <row r="31" spans="1:3" ht="15.75" x14ac:dyDescent="0.25">
      <c r="A31" s="206" t="s">
        <v>1062</v>
      </c>
      <c r="B31" s="216" t="s">
        <v>463</v>
      </c>
      <c r="C31" s="216" t="s">
        <v>464</v>
      </c>
    </row>
    <row r="32" spans="1:3" ht="15.75" x14ac:dyDescent="0.25">
      <c r="A32" s="206" t="s">
        <v>1063</v>
      </c>
      <c r="B32" s="216" t="s">
        <v>469</v>
      </c>
      <c r="C32" s="216" t="s">
        <v>470</v>
      </c>
    </row>
    <row r="33" spans="1:3" ht="15.75" x14ac:dyDescent="0.25">
      <c r="A33" s="206" t="s">
        <v>1064</v>
      </c>
      <c r="B33" s="207" t="s">
        <v>881</v>
      </c>
      <c r="C33" s="207" t="s">
        <v>882</v>
      </c>
    </row>
    <row r="34" spans="1:3" ht="15.75" x14ac:dyDescent="0.25">
      <c r="A34" s="206" t="s">
        <v>1065</v>
      </c>
      <c r="B34" s="207" t="s">
        <v>907</v>
      </c>
      <c r="C34" s="207" t="s">
        <v>908</v>
      </c>
    </row>
    <row r="35" spans="1:3" ht="15.75" x14ac:dyDescent="0.25">
      <c r="A35" s="206" t="s">
        <v>1066</v>
      </c>
      <c r="B35" s="207" t="s">
        <v>937</v>
      </c>
      <c r="C35" s="207" t="s">
        <v>938</v>
      </c>
    </row>
    <row r="36" spans="1:3" ht="15.75" x14ac:dyDescent="0.25">
      <c r="A36" s="206" t="s">
        <v>1067</v>
      </c>
      <c r="B36" s="207" t="s">
        <v>964</v>
      </c>
      <c r="C36" s="207" t="s">
        <v>965</v>
      </c>
    </row>
    <row r="37" spans="1:3" ht="15.75" x14ac:dyDescent="0.25">
      <c r="A37" s="206" t="s">
        <v>1068</v>
      </c>
      <c r="B37" s="217" t="s">
        <v>719</v>
      </c>
      <c r="C37" s="218" t="s">
        <v>720</v>
      </c>
    </row>
    <row r="38" spans="1:3" ht="15.75" x14ac:dyDescent="0.25">
      <c r="A38" s="206" t="s">
        <v>1069</v>
      </c>
      <c r="B38" s="207" t="s">
        <v>721</v>
      </c>
      <c r="C38" s="207" t="s">
        <v>722</v>
      </c>
    </row>
    <row r="39" spans="1:3" ht="15.75" x14ac:dyDescent="0.25">
      <c r="A39" s="206" t="s">
        <v>1070</v>
      </c>
      <c r="B39" s="207" t="s">
        <v>760</v>
      </c>
      <c r="C39" s="207" t="s">
        <v>761</v>
      </c>
    </row>
    <row r="40" spans="1:3" ht="15.75" x14ac:dyDescent="0.25">
      <c r="A40" s="206" t="s">
        <v>1071</v>
      </c>
      <c r="B40" s="207" t="s">
        <v>762</v>
      </c>
      <c r="C40" s="207" t="s">
        <v>763</v>
      </c>
    </row>
    <row r="41" spans="1:3" ht="15.75" x14ac:dyDescent="0.25">
      <c r="A41" s="206" t="s">
        <v>1072</v>
      </c>
      <c r="B41" s="207" t="s">
        <v>766</v>
      </c>
      <c r="C41" s="207" t="s">
        <v>767</v>
      </c>
    </row>
    <row r="42" spans="1:3" ht="15.75" x14ac:dyDescent="0.25">
      <c r="A42" s="206" t="s">
        <v>1073</v>
      </c>
      <c r="B42" s="207" t="s">
        <v>1018</v>
      </c>
      <c r="C42" s="140" t="s">
        <v>1019</v>
      </c>
    </row>
    <row r="43" spans="1:3" ht="15.75" x14ac:dyDescent="0.25">
      <c r="A43" s="206" t="s">
        <v>1074</v>
      </c>
      <c r="B43" s="140" t="s">
        <v>1033</v>
      </c>
      <c r="C43" s="140" t="s">
        <v>1034</v>
      </c>
    </row>
    <row r="44" spans="1:3" ht="15.75" x14ac:dyDescent="0.25">
      <c r="A44" s="206" t="s">
        <v>1084</v>
      </c>
      <c r="B44" s="207" t="s">
        <v>635</v>
      </c>
      <c r="C44" s="207" t="s">
        <v>636</v>
      </c>
    </row>
    <row r="45" spans="1:3" ht="15.75" x14ac:dyDescent="0.25">
      <c r="A45" s="206" t="s">
        <v>1085</v>
      </c>
      <c r="B45" s="207" t="s">
        <v>861</v>
      </c>
      <c r="C45" s="207" t="s">
        <v>862</v>
      </c>
    </row>
    <row r="46" spans="1:3" ht="15.75" x14ac:dyDescent="0.25">
      <c r="A46" s="206" t="s">
        <v>1086</v>
      </c>
      <c r="B46" s="232" t="s">
        <v>988</v>
      </c>
      <c r="C46" s="213" t="s">
        <v>989</v>
      </c>
    </row>
    <row r="47" spans="1:3" ht="15.75" x14ac:dyDescent="0.25">
      <c r="A47" s="206" t="s">
        <v>1087</v>
      </c>
      <c r="B47" s="207" t="s">
        <v>868</v>
      </c>
      <c r="C47" s="207" t="s">
        <v>869</v>
      </c>
    </row>
    <row r="48" spans="1:3" ht="15.75" x14ac:dyDescent="0.25">
      <c r="A48" s="206" t="s">
        <v>1088</v>
      </c>
      <c r="B48" s="207" t="s">
        <v>863</v>
      </c>
      <c r="C48" s="207" t="s">
        <v>864</v>
      </c>
    </row>
    <row r="49" spans="1:3" ht="15.75" x14ac:dyDescent="0.25">
      <c r="A49" s="206" t="s">
        <v>1089</v>
      </c>
      <c r="B49" s="207" t="s">
        <v>870</v>
      </c>
      <c r="C49" s="207" t="s">
        <v>871</v>
      </c>
    </row>
    <row r="50" spans="1:3" ht="15.75" x14ac:dyDescent="0.25">
      <c r="A50" s="206" t="s">
        <v>1090</v>
      </c>
      <c r="B50" s="207" t="s">
        <v>870</v>
      </c>
      <c r="C50" s="207" t="s">
        <v>871</v>
      </c>
    </row>
    <row r="51" spans="1:3" ht="15.75" x14ac:dyDescent="0.25">
      <c r="A51" s="206" t="s">
        <v>1091</v>
      </c>
      <c r="B51" s="207" t="s">
        <v>876</v>
      </c>
      <c r="C51" s="207" t="s">
        <v>877</v>
      </c>
    </row>
    <row r="52" spans="1:3" ht="15.75" x14ac:dyDescent="0.25">
      <c r="A52" s="206" t="s">
        <v>1092</v>
      </c>
      <c r="B52" s="208" t="s">
        <v>878</v>
      </c>
      <c r="C52" s="208" t="s">
        <v>1184</v>
      </c>
    </row>
    <row r="53" spans="1:3" ht="15.75" x14ac:dyDescent="0.25">
      <c r="A53" s="206" t="s">
        <v>1093</v>
      </c>
      <c r="B53" s="220" t="s">
        <v>1101</v>
      </c>
      <c r="C53" s="140" t="s">
        <v>1185</v>
      </c>
    </row>
    <row r="54" spans="1:3" ht="15.75" x14ac:dyDescent="0.25">
      <c r="A54" s="206" t="s">
        <v>1094</v>
      </c>
      <c r="B54" s="208" t="s">
        <v>880</v>
      </c>
      <c r="C54" s="140" t="s">
        <v>1102</v>
      </c>
    </row>
    <row r="55" spans="1:3" ht="15.75" x14ac:dyDescent="0.25">
      <c r="A55" s="206" t="s">
        <v>1095</v>
      </c>
      <c r="B55" s="219" t="s">
        <v>999</v>
      </c>
      <c r="C55" s="219" t="s">
        <v>1000</v>
      </c>
    </row>
    <row r="56" spans="1:3" ht="15.75" x14ac:dyDescent="0.25">
      <c r="A56" s="206" t="s">
        <v>1096</v>
      </c>
      <c r="B56" s="140" t="s">
        <v>1007</v>
      </c>
      <c r="C56" s="140" t="s">
        <v>1008</v>
      </c>
    </row>
    <row r="57" spans="1:3" s="203" customFormat="1" ht="18.75" x14ac:dyDescent="0.3">
      <c r="B57" s="205" t="s">
        <v>982</v>
      </c>
      <c r="C57" s="210" t="s">
        <v>1098</v>
      </c>
    </row>
    <row r="58" spans="1:3" ht="15.75" x14ac:dyDescent="0.25">
      <c r="A58" s="206" t="s">
        <v>1075</v>
      </c>
      <c r="B58" s="207" t="s">
        <v>794</v>
      </c>
      <c r="C58" s="207" t="s">
        <v>795</v>
      </c>
    </row>
    <row r="59" spans="1:3" ht="15.75" x14ac:dyDescent="0.25">
      <c r="A59" s="206" t="s">
        <v>1076</v>
      </c>
      <c r="B59" s="207" t="s">
        <v>806</v>
      </c>
      <c r="C59" s="207" t="s">
        <v>807</v>
      </c>
    </row>
    <row r="60" spans="1:3" ht="15.75" x14ac:dyDescent="0.25">
      <c r="A60" s="206" t="s">
        <v>1077</v>
      </c>
      <c r="B60" s="207" t="s">
        <v>813</v>
      </c>
      <c r="C60" s="207" t="s">
        <v>814</v>
      </c>
    </row>
    <row r="61" spans="1:3" ht="15.75" x14ac:dyDescent="0.25">
      <c r="A61" s="206" t="s">
        <v>1078</v>
      </c>
      <c r="B61" s="221" t="s">
        <v>819</v>
      </c>
      <c r="C61" s="207" t="s">
        <v>820</v>
      </c>
    </row>
    <row r="62" spans="1:3" ht="15.75" x14ac:dyDescent="0.25">
      <c r="A62" s="206" t="s">
        <v>1079</v>
      </c>
      <c r="B62" s="221" t="s">
        <v>828</v>
      </c>
      <c r="C62" s="207" t="s">
        <v>829</v>
      </c>
    </row>
    <row r="63" spans="1:3" ht="15.75" x14ac:dyDescent="0.25">
      <c r="A63" s="206" t="s">
        <v>1080</v>
      </c>
      <c r="B63" s="221" t="s">
        <v>830</v>
      </c>
      <c r="C63" s="207" t="s">
        <v>831</v>
      </c>
    </row>
    <row r="64" spans="1:3" s="225" customFormat="1" ht="18.75" x14ac:dyDescent="0.3">
      <c r="A64" s="223"/>
      <c r="B64" s="224" t="s">
        <v>1106</v>
      </c>
      <c r="C64" s="210" t="s">
        <v>1105</v>
      </c>
    </row>
    <row r="65" spans="1:3" ht="15.75" x14ac:dyDescent="0.25">
      <c r="A65" s="206" t="s">
        <v>1104</v>
      </c>
      <c r="B65" s="221" t="s">
        <v>1103</v>
      </c>
      <c r="C65" s="207" t="s">
        <v>1103</v>
      </c>
    </row>
    <row r="66" spans="1:3" s="203" customFormat="1" ht="18.75" x14ac:dyDescent="0.3">
      <c r="B66" s="205" t="s">
        <v>983</v>
      </c>
      <c r="C66" s="205" t="s">
        <v>1097</v>
      </c>
    </row>
    <row r="67" spans="1:3" ht="15.75" x14ac:dyDescent="0.25">
      <c r="A67" s="166" t="s">
        <v>1081</v>
      </c>
      <c r="B67" s="207" t="s">
        <v>312</v>
      </c>
      <c r="C67" s="207" t="s">
        <v>313</v>
      </c>
    </row>
    <row r="68" spans="1:3" ht="15.75" x14ac:dyDescent="0.25">
      <c r="A68" s="206" t="s">
        <v>1082</v>
      </c>
      <c r="B68" s="207" t="s">
        <v>441</v>
      </c>
      <c r="C68" s="207" t="s">
        <v>442</v>
      </c>
    </row>
    <row r="69" spans="1:3" ht="15.75" x14ac:dyDescent="0.25">
      <c r="A69" s="206" t="s">
        <v>1083</v>
      </c>
      <c r="B69" s="207" t="s">
        <v>443</v>
      </c>
      <c r="C69" s="207" t="s">
        <v>444</v>
      </c>
    </row>
  </sheetData>
  <hyperlinks>
    <hyperlink ref="A3" location="'1.1. ábra'!A1" display="1.1. ábra chart" xr:uid="{1AA5F75E-07F5-40D3-BBB6-03BAA6277DE1}"/>
    <hyperlink ref="A4" location="'1.2. ábra'!A1" display="1.2. ábra chart" xr:uid="{B429B1F2-605F-44B8-AE57-89C3FC4BCE68}"/>
    <hyperlink ref="A5" location="'1.3. ábra'!A1" display="1.3. ábra chart" xr:uid="{1DA347FA-2E46-469E-B9C1-CEE6E33F6F0C}"/>
    <hyperlink ref="A7" location="'2.1. ábra'!A1" display="2.1. ábra chart" xr:uid="{71BED708-6454-4DDF-9DA9-4564D019D94B}"/>
    <hyperlink ref="A8" location="'2.2. ábra'!A1" display="2.2. ábra chart" xr:uid="{EE4B8D64-DC9F-4D65-994A-118993551DFE}"/>
    <hyperlink ref="A9" location="'2.3. ábra'!A1" display="2.3. ábra chart" xr:uid="{9BB27574-9806-4294-BD30-88B63A937A3E}"/>
    <hyperlink ref="A10" location="'2.4. ábra'!A1" display="2.4. ábra chart" xr:uid="{9C2766A0-3081-4211-8381-80B46E948CFC}"/>
    <hyperlink ref="A11" location="'2.5. ábra'!A1" display="2.5. ábra chart" xr:uid="{8C7F84AD-BC1E-4160-82B9-23E6AAA7C1E8}"/>
    <hyperlink ref="A12" location="'2.6. ábra'!A1" display="2.6. ábra chart" xr:uid="{A4C08AEB-495A-43F1-9855-AA18D686D33A}"/>
    <hyperlink ref="A13" location="'2.7. ábra'!A1" display="2.7. ábra chart" xr:uid="{72F36F25-F5BD-44B1-A577-75429586736D}"/>
    <hyperlink ref="A14" location="'2.8. ábra'!A1" display="2.8. ábra chart" xr:uid="{52684CFC-9641-4C83-ABA5-33BF5D44FE69}"/>
    <hyperlink ref="A15" location="'2.9. ábra'!A1" display="2.9. ábra chart" xr:uid="{426F9D41-8A1E-46A6-8068-F15E2238887C}"/>
    <hyperlink ref="A16" location="'2.10. ábra'!A1" display="2.10. ábra chart" xr:uid="{09F91598-9286-4454-ACD1-46E4F8ECFA3A}"/>
    <hyperlink ref="A17" location="'2.11. ábra'!A1" display="2.11. ábra chart" xr:uid="{F71AA9BC-1A91-4D63-8496-8ECCFE9496A1}"/>
    <hyperlink ref="A18" location="'2.12. ábra'!A1" display="2.12. ábra chart" xr:uid="{8101CD23-F3F3-49CB-8583-67B3A6E1953B}"/>
    <hyperlink ref="A19" location="'2.13. ábra'!A1" display="2.13. ábra chart" xr:uid="{B2ED8929-9350-4A15-95F5-C052980F90E7}"/>
    <hyperlink ref="A20" location="'2.14. ábra'!A1" display="2.14. ábra chart" xr:uid="{F9710A75-7BCC-476D-99F0-C2F681137252}"/>
    <hyperlink ref="A21" location="'2.15. ábra'!A1" display="2.15. ábra chart" xr:uid="{B580FDF4-ECF8-4F7F-A38F-F840858CC89F}"/>
    <hyperlink ref="A22" location="'2.16. ábra'!A1" display="2.16. ábra chart" xr:uid="{DE476CF2-59E0-4E54-9156-143536C587AF}"/>
    <hyperlink ref="A23" location="'2.17. ábra'!A1" display="2.17. ábra chart" xr:uid="{CD693873-191C-4234-B72A-ED41F7DB8A16}"/>
    <hyperlink ref="A24" location="'2.18. ábra'!A1" display="2.18. ábra chart" xr:uid="{C8BE983F-792A-4ADF-8702-23452EFA9B3F}"/>
    <hyperlink ref="A25" location="'2.19. ábra'!A1" display="2.19. ábra chart" xr:uid="{5BDDD42D-2B7A-4B4A-8A1D-91C46BD07DA6}"/>
    <hyperlink ref="A26" location="'2.20. ábra'!A1" display="2.20. ábra chart" xr:uid="{43C7C307-EB27-4174-8C5E-47E366D16A2F}"/>
    <hyperlink ref="A27" location="'2.22. ábra'!A1" display="2.22. ábra chart" xr:uid="{519148B0-9018-4392-A1C5-09623893760E}"/>
    <hyperlink ref="A28" location="'2.23. ábra'!A1" display="2.23. ábra chart" xr:uid="{2B09033F-2D19-4196-85B1-1CCEA726524D}"/>
    <hyperlink ref="A30" location="'3.1. ábra'!A1" display="3.1. ábra chart" xr:uid="{EEED1A37-4A31-4B41-A9D8-882AD90DCDFB}"/>
    <hyperlink ref="A31" location="'3.2. ábra'!A1" display="3.2. ábra chart" xr:uid="{5BCCF9AC-B6E6-48C8-9580-194BD8682DB2}"/>
    <hyperlink ref="A32" location="'3.3. ábra'!A1" display="3.3. ábra chart" xr:uid="{18747D2C-F60E-4E02-9B04-C843A7AFD5DA}"/>
    <hyperlink ref="A33" location="'3.4. ábra'!A1" display="3.4. ábra chart" xr:uid="{8AA90D3D-8F84-4967-AD74-5A7605666C22}"/>
    <hyperlink ref="A34" location="'3.5. ábra'!A1" display="3.5. ábra chart" xr:uid="{A439C2A0-9E9D-495D-B401-04EDF63A3236}"/>
    <hyperlink ref="A35" location="'3.6. ábra'!A1" display="3.6. ábra chart" xr:uid="{5A0733B3-5376-4B02-9B3B-6F71C2B852C1}"/>
    <hyperlink ref="A36" location="'3.7. ábra'!A1" display="3.7. ábra chart" xr:uid="{74F52485-3F20-4B35-B335-537F3CD915FC}"/>
    <hyperlink ref="A37" location="'3.8. ábra'!A1" display="3.8. ábra chart" xr:uid="{ED131537-52C5-488B-8F88-7C268417CD27}"/>
    <hyperlink ref="A38" location="'3.9. ábra'!A1" display="3.9. ábra chart" xr:uid="{10DA8927-98B5-4B82-8E04-7F19BDC880C8}"/>
    <hyperlink ref="A39" location="'3.10. ábra'!A1" display="3.10. ábra chart" xr:uid="{4DA1988C-BA4B-406C-8F16-DC145ECB13D6}"/>
    <hyperlink ref="A40" location="'3.11. ábra'!A1" display="3.11. ábra chart" xr:uid="{6BCB94C9-B116-428F-9B56-A9A8E45029B2}"/>
    <hyperlink ref="A41" location="'3.12. ábra'!A1" display="3.12. ábra chart" xr:uid="{91212A60-D450-4098-9CDF-5725A15EE755}"/>
    <hyperlink ref="A42" location="'3.13. ábra'!A1" display="3.13. ábra chart" xr:uid="{16CE40A8-2E2C-495A-9313-1BE3001319B3}"/>
    <hyperlink ref="A43" location="'3.14. ábra'!A1" display="3.14. ábra chart" xr:uid="{6872DE4A-03C7-4771-A6C3-BC68603B1858}"/>
    <hyperlink ref="A58" location="'4.1. ábra'!A1" display="4.1. ábra chart" xr:uid="{450DE2EE-E3A0-4653-B843-7083B502AE76}"/>
    <hyperlink ref="A59" location="'4.2. ábra'!A1" display="4.2. ábra chart" xr:uid="{7E4FC8AD-DD46-43CC-A127-0A4A3D941141}"/>
    <hyperlink ref="A60" location="'4.3. ábra'!A1" display="4.3. ábra chart" xr:uid="{E1C11152-706C-4771-9760-4D865FEDFA42}"/>
    <hyperlink ref="A61" location="'4.4. ábra'!A1" display="4.4. ábra chart" xr:uid="{A2C7EC60-B30E-42E2-B4A1-DB92E53E071A}"/>
    <hyperlink ref="A62" location="'4.5. ábra'!A1" display="4.5. ábra chart" xr:uid="{0BE7A5B6-A447-48B3-BD29-94654C110DA9}"/>
    <hyperlink ref="A63" location="'4.6. ábra'!A1" display="4.6. ábra chart" xr:uid="{29D041E2-3BE7-4F63-9D37-F0FC1B925266}"/>
    <hyperlink ref="A67" location="'Függelék ábra 1.'!A1" display="Függelék ábra chart 1" xr:uid="{34C9EB20-92F5-4F9A-B2BE-E298940CB440}"/>
    <hyperlink ref="A68" location="'Függelék ábra 2.'!A1" display="Függelék ábra chart 2" xr:uid="{3919E1AA-EE81-48CF-8757-786120EF389C}"/>
    <hyperlink ref="A69" location="'Függelék ábra 3.'!A1" display="Függelék ábra chart 3" xr:uid="{E88F57A5-9BCF-4AAB-AD9F-76A4CCCAB1BB}"/>
    <hyperlink ref="A44" location="'3.15. ábra'!A1" display="3.15. ábra chart" xr:uid="{BDCD3703-CFB3-4FA8-A0CF-D2DE17C0BC86}"/>
    <hyperlink ref="A45" location="'3.16. ábra'!A1" display="3.16. ábra chart" xr:uid="{BCE180E3-951F-4DF7-97AD-5C34AD8E5A9E}"/>
    <hyperlink ref="A46" location="'3.17 ábra'!A1" display="3.17. ábra chart" xr:uid="{BAA2F55A-191C-4F81-A7D9-F83D1442960D}"/>
    <hyperlink ref="A47" location="'3.18. ábra'!A1" display="3.18. ábra chart" xr:uid="{6DF2421A-3EA5-487F-A6CA-331C3840045F}"/>
    <hyperlink ref="A48" location="'3.19. ábra'!A1" display="3.19. ábra chart" xr:uid="{353C4A48-9340-4C96-B54F-AFD5197C0E1B}"/>
    <hyperlink ref="A49" location="'3.20. ábra'!A1" display="3.20. ábra chart" xr:uid="{65D4F687-3F65-4D76-8C61-4D1D29D000AF}"/>
    <hyperlink ref="A50" location="'3.21. ábra'!A1" display="3.21. ábra chart" xr:uid="{B573C56B-88BC-493A-84DB-C8712B824F22}"/>
    <hyperlink ref="A51" location="'3.22. ábra'!A1" display="3.22. ábra chart" xr:uid="{C5BE5F2F-0024-46CF-8027-3D3C9C205654}"/>
    <hyperlink ref="A52" location="'3.23. ábra'!A1" display="3.23. ábra chart" xr:uid="{E5A69746-3CC1-4F13-A218-FD559D874687}"/>
    <hyperlink ref="A53" location="'3.24. ábra'!A1" display="3.24. ábra chart" xr:uid="{75CB65C2-A070-41E3-A8EA-8BB7A1C190FE}"/>
    <hyperlink ref="A54" location="'3.25. ábra'!A1" display="3.25. ábra chart" xr:uid="{74D7972C-F275-4BB8-8981-658325EC2327}"/>
    <hyperlink ref="A55" location="'3.26 ábra'!A1" display="3.26. ábra chart" xr:uid="{BE712174-1979-461D-A45B-1B02054E3743}"/>
    <hyperlink ref="A56" location="'3.27 ábra'!A1" display="3.27. ábra chart" xr:uid="{9872A07B-E812-4557-A0BC-6953C6B7D6D0}"/>
    <hyperlink ref="A65" location="'5.1. Road map'!A1" display="5.1. road map" xr:uid="{567D1AF6-C435-412F-8406-652E0465075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B173E-54DA-431E-B1F4-48F0C14F1DCE}">
  <dimension ref="A1:BN87"/>
  <sheetViews>
    <sheetView showGridLines="0" zoomScale="55" zoomScaleNormal="55" workbookViewId="0">
      <selection activeCell="E1" sqref="E1"/>
    </sheetView>
  </sheetViews>
  <sheetFormatPr defaultColWidth="9.140625" defaultRowHeight="12" x14ac:dyDescent="0.2"/>
  <cols>
    <col min="1" max="1" width="12.7109375" style="3" bestFit="1" customWidth="1"/>
    <col min="2" max="2" width="20.5703125" style="3" customWidth="1"/>
    <col min="3" max="3" width="21" style="3" bestFit="1" customWidth="1"/>
    <col min="4" max="6" width="11" style="3" bestFit="1" customWidth="1"/>
    <col min="7" max="9" width="6.140625" style="3" customWidth="1"/>
    <col min="10" max="10" width="14.7109375" style="3" bestFit="1" customWidth="1"/>
    <col min="11" max="13" width="11" style="3" bestFit="1" customWidth="1"/>
    <col min="14" max="34" width="6.140625" style="3" customWidth="1"/>
    <col min="35" max="16384" width="9.140625" style="3"/>
  </cols>
  <sheetData>
    <row r="1" spans="1:14" ht="15" x14ac:dyDescent="0.25">
      <c r="A1" s="1" t="s">
        <v>27</v>
      </c>
      <c r="B1" s="2" t="s">
        <v>129</v>
      </c>
      <c r="E1" s="166" t="s">
        <v>1242</v>
      </c>
    </row>
    <row r="2" spans="1:14" x14ac:dyDescent="0.2">
      <c r="A2" s="1" t="s">
        <v>25</v>
      </c>
      <c r="B2" s="2" t="s">
        <v>130</v>
      </c>
    </row>
    <row r="3" spans="1:14" x14ac:dyDescent="0.2">
      <c r="A3" s="4" t="s">
        <v>23</v>
      </c>
      <c r="B3" s="2" t="s">
        <v>131</v>
      </c>
    </row>
    <row r="4" spans="1:14" x14ac:dyDescent="0.2">
      <c r="A4" s="4" t="s">
        <v>22</v>
      </c>
      <c r="B4" s="2" t="s">
        <v>131</v>
      </c>
    </row>
    <row r="5" spans="1:14" x14ac:dyDescent="0.2">
      <c r="A5" s="1" t="s">
        <v>20</v>
      </c>
      <c r="B5" s="2" t="s">
        <v>132</v>
      </c>
    </row>
    <row r="6" spans="1:14" x14ac:dyDescent="0.2">
      <c r="A6" s="1" t="s">
        <v>18</v>
      </c>
      <c r="B6" s="2" t="s">
        <v>133</v>
      </c>
    </row>
    <row r="7" spans="1:14" ht="6" customHeight="1" x14ac:dyDescent="0.2">
      <c r="A7" s="1"/>
      <c r="B7" s="2"/>
    </row>
    <row r="8" spans="1:14" x14ac:dyDescent="0.2">
      <c r="A8" s="1" t="s">
        <v>134</v>
      </c>
      <c r="B8" s="5" t="s">
        <v>135</v>
      </c>
    </row>
    <row r="9" spans="1:14" x14ac:dyDescent="0.2">
      <c r="A9" s="1" t="s">
        <v>136</v>
      </c>
      <c r="B9" s="5" t="s">
        <v>137</v>
      </c>
      <c r="D9" s="6"/>
      <c r="E9" s="6"/>
    </row>
    <row r="10" spans="1:14" ht="6" customHeight="1" x14ac:dyDescent="0.2">
      <c r="A10" s="1"/>
      <c r="B10" s="2"/>
      <c r="D10" s="6"/>
      <c r="E10" s="6"/>
    </row>
    <row r="11" spans="1:14" x14ac:dyDescent="0.2">
      <c r="C11" s="3" t="s">
        <v>144</v>
      </c>
      <c r="H11" s="9" t="s">
        <v>142</v>
      </c>
      <c r="J11" s="3" t="s">
        <v>149</v>
      </c>
      <c r="M11" s="14"/>
      <c r="N11" s="14"/>
    </row>
    <row r="12" spans="1:14" x14ac:dyDescent="0.2">
      <c r="C12" s="3" t="s">
        <v>150</v>
      </c>
      <c r="D12" s="3" t="s">
        <v>151</v>
      </c>
      <c r="E12" s="3" t="s">
        <v>152</v>
      </c>
      <c r="F12" s="3" t="s">
        <v>139</v>
      </c>
      <c r="G12" s="3" t="s">
        <v>153</v>
      </c>
      <c r="H12" s="9" t="s">
        <v>143</v>
      </c>
      <c r="J12" s="3" t="s">
        <v>154</v>
      </c>
      <c r="K12" s="3" t="s">
        <v>155</v>
      </c>
      <c r="L12" s="3" t="s">
        <v>156</v>
      </c>
      <c r="M12" s="17" t="s">
        <v>146</v>
      </c>
      <c r="N12" s="17" t="s">
        <v>153</v>
      </c>
    </row>
    <row r="13" spans="1:14" x14ac:dyDescent="0.2">
      <c r="B13" s="3">
        <v>2020</v>
      </c>
      <c r="C13" s="7">
        <v>0</v>
      </c>
      <c r="D13" s="7">
        <v>0</v>
      </c>
      <c r="E13" s="10">
        <v>0</v>
      </c>
      <c r="F13" s="14">
        <v>0</v>
      </c>
      <c r="G13" s="14">
        <v>0</v>
      </c>
      <c r="H13" s="11">
        <f>101600000000/1000000000</f>
        <v>101.6</v>
      </c>
      <c r="I13" s="3">
        <v>2020</v>
      </c>
      <c r="J13" s="7">
        <v>0</v>
      </c>
      <c r="K13" s="7">
        <v>0</v>
      </c>
      <c r="L13" s="10">
        <v>0</v>
      </c>
      <c r="M13" s="14">
        <v>0</v>
      </c>
      <c r="N13" s="14">
        <v>0</v>
      </c>
    </row>
    <row r="14" spans="1:14" s="9" customFormat="1" x14ac:dyDescent="0.2">
      <c r="B14" s="3">
        <v>2021</v>
      </c>
      <c r="C14" s="8">
        <v>-0.19692020011118425</v>
      </c>
      <c r="D14" s="8">
        <v>-0.39133532015576</v>
      </c>
      <c r="E14" s="13">
        <v>0.35922383741045993</v>
      </c>
      <c r="F14" s="3">
        <v>1.4355902237372931E-2</v>
      </c>
      <c r="G14" s="3">
        <v>-0.21467578061911141</v>
      </c>
      <c r="H14" s="12">
        <f>328550000000/1000000000</f>
        <v>328.55</v>
      </c>
      <c r="I14" s="3">
        <v>2021</v>
      </c>
      <c r="J14" s="8">
        <v>-0.19692020011118425</v>
      </c>
      <c r="K14" s="8">
        <v>-0.39133532015576</v>
      </c>
      <c r="L14" s="13">
        <v>0.35922383741045993</v>
      </c>
      <c r="M14" s="3">
        <v>1.4355902237372931E-2</v>
      </c>
      <c r="N14" s="3">
        <v>-0.21467578061911141</v>
      </c>
    </row>
    <row r="15" spans="1:14" s="9" customFormat="1" x14ac:dyDescent="0.2">
      <c r="B15" s="3">
        <v>2022</v>
      </c>
      <c r="C15" s="3">
        <v>0.12000346618915264</v>
      </c>
      <c r="D15" s="3">
        <v>0.36049292687695245</v>
      </c>
      <c r="E15" s="3">
        <v>0.1258118253193018</v>
      </c>
      <c r="F15" s="3">
        <v>2.3419632012533498E-2</v>
      </c>
      <c r="G15" s="3">
        <v>0.62972785039794044</v>
      </c>
      <c r="H15" s="3"/>
      <c r="I15" s="3">
        <v>2022</v>
      </c>
      <c r="J15" s="3">
        <v>0.12000346618915264</v>
      </c>
      <c r="K15" s="3">
        <v>0.36049292687695245</v>
      </c>
      <c r="L15" s="3">
        <v>0.1258118253193018</v>
      </c>
      <c r="M15" s="3">
        <v>2.3419632012533498E-2</v>
      </c>
      <c r="N15" s="3">
        <v>0.62972785039794044</v>
      </c>
    </row>
    <row r="16" spans="1:14" s="9" customFormat="1" x14ac:dyDescent="0.2">
      <c r="B16" s="3">
        <v>2023</v>
      </c>
      <c r="C16" s="3">
        <v>0.11529932138280635</v>
      </c>
      <c r="D16" s="3">
        <v>0.47269130088201788</v>
      </c>
      <c r="E16" s="3">
        <v>7.2906709843232442E-2</v>
      </c>
      <c r="F16" s="3">
        <v>3.0456434177539293E-2</v>
      </c>
      <c r="G16" s="3">
        <v>0.69135376628559597</v>
      </c>
      <c r="H16" s="3"/>
      <c r="I16" s="3">
        <v>2023</v>
      </c>
      <c r="J16" s="3">
        <v>0.11529932138280635</v>
      </c>
      <c r="K16" s="3">
        <v>0.47269130088201788</v>
      </c>
      <c r="L16" s="3">
        <v>7.2906709843232442E-2</v>
      </c>
      <c r="M16" s="3">
        <v>3.0456434177539293E-2</v>
      </c>
      <c r="N16" s="3">
        <v>0.69135376628559597</v>
      </c>
    </row>
    <row r="17" spans="2:14" x14ac:dyDescent="0.2">
      <c r="B17" s="3">
        <v>2024</v>
      </c>
      <c r="C17" s="3">
        <v>0.11535976371947676</v>
      </c>
      <c r="D17" s="3">
        <v>0.8095537685222115</v>
      </c>
      <c r="E17" s="3">
        <v>-3.1629011444033538E-2</v>
      </c>
      <c r="F17" s="3">
        <v>3.5462673774699915E-2</v>
      </c>
      <c r="G17" s="3">
        <v>0.92874719457235466</v>
      </c>
      <c r="I17" s="3">
        <v>2024</v>
      </c>
      <c r="J17" s="3">
        <v>0.11535976371947676</v>
      </c>
      <c r="K17" s="3">
        <v>0.8095537685222115</v>
      </c>
      <c r="L17" s="3">
        <v>-3.1629011444033538E-2</v>
      </c>
      <c r="M17" s="3">
        <v>3.5462673774699915E-2</v>
      </c>
      <c r="N17" s="3">
        <v>0.92874719457235466</v>
      </c>
    </row>
    <row r="18" spans="2:14" x14ac:dyDescent="0.2">
      <c r="B18" s="3">
        <v>2025</v>
      </c>
      <c r="C18" s="3">
        <v>5.277285772250797E-2</v>
      </c>
      <c r="D18" s="3">
        <v>1.4384055236185045</v>
      </c>
      <c r="E18" s="3">
        <v>-0.24309511347027024</v>
      </c>
      <c r="F18" s="3">
        <v>3.8434844997969897E-2</v>
      </c>
      <c r="G18" s="3">
        <v>1.2865181128687122</v>
      </c>
      <c r="I18" s="3">
        <v>2025</v>
      </c>
      <c r="J18" s="3">
        <v>5.277285772250797E-2</v>
      </c>
      <c r="K18" s="3">
        <v>1.4384055236185045</v>
      </c>
      <c r="L18" s="3">
        <v>-0.24309511347027024</v>
      </c>
      <c r="M18" s="3">
        <v>3.8434844997969897E-2</v>
      </c>
      <c r="N18" s="3">
        <v>1.2865181128687122</v>
      </c>
    </row>
    <row r="19" spans="2:14" x14ac:dyDescent="0.2">
      <c r="B19" s="3">
        <v>2026</v>
      </c>
      <c r="C19" s="3">
        <v>-8.1964023645525685E-2</v>
      </c>
      <c r="D19" s="3">
        <v>-2.1313548879453092E-2</v>
      </c>
      <c r="E19" s="3">
        <v>0.376277139906526</v>
      </c>
      <c r="F19" s="3">
        <v>3.9370264031246549E-2</v>
      </c>
      <c r="G19" s="3">
        <v>0.31236983141279379</v>
      </c>
      <c r="I19" s="3">
        <v>2026</v>
      </c>
      <c r="J19" s="3">
        <v>-8.1964023645525685E-2</v>
      </c>
      <c r="K19" s="3">
        <v>-2.1313548879453092E-2</v>
      </c>
      <c r="L19" s="3">
        <v>0.376277139906526</v>
      </c>
      <c r="M19" s="3">
        <v>3.9370264031246549E-2</v>
      </c>
      <c r="N19" s="3">
        <v>0.31236983141279379</v>
      </c>
    </row>
    <row r="20" spans="2:14" x14ac:dyDescent="0.2">
      <c r="B20" s="3">
        <v>2027</v>
      </c>
      <c r="C20" s="3">
        <v>9.1770559323790024E-2</v>
      </c>
      <c r="D20" s="3">
        <v>0.1742250508905506</v>
      </c>
      <c r="E20" s="3">
        <v>0.35385833134686617</v>
      </c>
      <c r="F20" s="3">
        <v>3.8262659426790968E-2</v>
      </c>
      <c r="G20" s="3">
        <v>0.65811660098799774</v>
      </c>
      <c r="I20" s="3">
        <v>2027</v>
      </c>
      <c r="J20" s="3">
        <v>9.1770559323790024E-2</v>
      </c>
      <c r="K20" s="3">
        <v>0.1742250508905506</v>
      </c>
      <c r="L20" s="3">
        <v>0.35385833134686617</v>
      </c>
      <c r="M20" s="3">
        <v>3.8262659426790968E-2</v>
      </c>
      <c r="N20" s="3">
        <v>0.65811660098799774</v>
      </c>
    </row>
    <row r="21" spans="2:14" x14ac:dyDescent="0.2">
      <c r="B21" s="3">
        <v>2028</v>
      </c>
      <c r="C21" s="3">
        <v>0.17357914289605475</v>
      </c>
      <c r="D21" s="3">
        <v>0.53457902929834866</v>
      </c>
      <c r="E21" s="3">
        <v>0.2503887783669248</v>
      </c>
      <c r="F21" s="3">
        <v>3.5105883008368366E-2</v>
      </c>
      <c r="G21" s="3">
        <v>0.99365283356969658</v>
      </c>
      <c r="H21" s="8"/>
      <c r="I21" s="3">
        <v>2028</v>
      </c>
      <c r="J21" s="3">
        <v>0.17357914289605475</v>
      </c>
      <c r="K21" s="3">
        <v>0.53457902929834866</v>
      </c>
      <c r="L21" s="3">
        <v>0.2503887783669248</v>
      </c>
      <c r="M21" s="3">
        <v>3.5105883008368366E-2</v>
      </c>
      <c r="N21" s="3">
        <v>0.99365283356969658</v>
      </c>
    </row>
    <row r="22" spans="2:14" x14ac:dyDescent="0.2">
      <c r="B22" s="3">
        <v>2029</v>
      </c>
      <c r="C22" s="3">
        <v>0.17417071944117718</v>
      </c>
      <c r="D22" s="3">
        <v>0.44680880513080068</v>
      </c>
      <c r="E22" s="3">
        <v>0.31366673679196111</v>
      </c>
      <c r="F22" s="3">
        <v>2.98939121334163E-2</v>
      </c>
      <c r="G22" s="3">
        <v>0.96454017349735521</v>
      </c>
      <c r="I22" s="3">
        <v>2029</v>
      </c>
      <c r="J22" s="3">
        <v>0.17417071944117718</v>
      </c>
      <c r="K22" s="3">
        <v>0.44680880513080068</v>
      </c>
      <c r="L22" s="3">
        <v>0.31366673679196111</v>
      </c>
      <c r="M22" s="3">
        <v>2.98939121334163E-2</v>
      </c>
      <c r="N22" s="3">
        <v>0.96454017349735521</v>
      </c>
    </row>
    <row r="23" spans="2:14" x14ac:dyDescent="0.2">
      <c r="B23" s="3">
        <v>2030</v>
      </c>
      <c r="C23" s="3">
        <v>0.16081022463031125</v>
      </c>
      <c r="D23" s="3">
        <v>0.3468336631612261</v>
      </c>
      <c r="E23" s="3">
        <v>0.38457777665504755</v>
      </c>
      <c r="F23" s="3">
        <v>2.2620849554622069E-2</v>
      </c>
      <c r="G23" s="3">
        <v>0.91484251400120697</v>
      </c>
      <c r="I23" s="3">
        <v>2030</v>
      </c>
      <c r="J23" s="3">
        <v>0.16081022463031125</v>
      </c>
      <c r="K23" s="3">
        <v>0.3468336631612261</v>
      </c>
      <c r="L23" s="3">
        <v>0.38457777665504755</v>
      </c>
      <c r="M23" s="3">
        <v>2.2620849554622069E-2</v>
      </c>
      <c r="N23" s="3">
        <v>0.91484251400120697</v>
      </c>
    </row>
    <row r="24" spans="2:14" x14ac:dyDescent="0.2">
      <c r="B24" s="3">
        <v>2031</v>
      </c>
      <c r="C24" s="3">
        <v>0.22497491961497437</v>
      </c>
      <c r="D24" s="3">
        <v>0.79494603265298192</v>
      </c>
      <c r="E24" s="3">
        <v>0.3089791538617922</v>
      </c>
      <c r="F24" s="3">
        <v>1.4530722299932464E-2</v>
      </c>
      <c r="G24" s="3">
        <v>1.343430828429681</v>
      </c>
      <c r="I24" s="3">
        <v>2031</v>
      </c>
      <c r="J24" s="3">
        <v>0.22497491961497437</v>
      </c>
      <c r="K24" s="3">
        <v>0.79494603265298192</v>
      </c>
      <c r="L24" s="3">
        <v>0.3089791538617922</v>
      </c>
      <c r="M24" s="3">
        <v>1.4530722299932464E-2</v>
      </c>
      <c r="N24" s="3">
        <v>1.343430828429681</v>
      </c>
    </row>
    <row r="25" spans="2:14" x14ac:dyDescent="0.2">
      <c r="B25" s="3">
        <v>2032</v>
      </c>
      <c r="C25" s="3">
        <v>0.16701643324957066</v>
      </c>
      <c r="D25" s="3">
        <v>0.4296759436671207</v>
      </c>
      <c r="E25" s="3">
        <v>0.48206397278530311</v>
      </c>
      <c r="F25" s="3">
        <v>3.9374461140218031E-3</v>
      </c>
      <c r="G25" s="3">
        <v>1.0826937958160163</v>
      </c>
      <c r="I25" s="3">
        <v>2032</v>
      </c>
      <c r="J25" s="3">
        <v>0.16701643324957066</v>
      </c>
      <c r="K25" s="3">
        <v>0.4296759436671207</v>
      </c>
      <c r="L25" s="3">
        <v>0.48206397278530311</v>
      </c>
      <c r="M25" s="3">
        <v>3.9374461140218031E-3</v>
      </c>
      <c r="N25" s="3">
        <v>1.0826937958160163</v>
      </c>
    </row>
    <row r="26" spans="2:14" x14ac:dyDescent="0.2">
      <c r="B26" s="3">
        <v>2033</v>
      </c>
      <c r="C26" s="3">
        <v>8.8386936124400559E-2</v>
      </c>
      <c r="D26" s="3">
        <v>0.59275362311825419</v>
      </c>
      <c r="E26" s="3">
        <v>0.51284183469158429</v>
      </c>
      <c r="F26" s="3">
        <v>-1.1294381964144229E-2</v>
      </c>
      <c r="G26" s="3">
        <v>1.1826880119700949</v>
      </c>
      <c r="I26" s="3">
        <v>2033</v>
      </c>
      <c r="J26" s="3">
        <v>8.8386936124400559E-2</v>
      </c>
      <c r="K26" s="3">
        <v>0.59275362311825419</v>
      </c>
      <c r="L26" s="3">
        <v>0.51284183469158429</v>
      </c>
      <c r="M26" s="3">
        <v>-1.1294381964144229E-2</v>
      </c>
      <c r="N26" s="3">
        <v>1.1826880119700949</v>
      </c>
    </row>
    <row r="27" spans="2:14" x14ac:dyDescent="0.2">
      <c r="B27" s="3">
        <v>2034</v>
      </c>
      <c r="C27" s="3">
        <v>-8.8402838713553908E-2</v>
      </c>
      <c r="D27" s="3">
        <v>0.48017147009382793</v>
      </c>
      <c r="E27" s="3">
        <v>0.63172198766278187</v>
      </c>
      <c r="F27" s="3">
        <v>-3.1019594510472981E-2</v>
      </c>
      <c r="G27" s="3">
        <v>0.99247102453258296</v>
      </c>
      <c r="I27" s="3">
        <v>2034</v>
      </c>
      <c r="J27" s="3">
        <v>-8.8402838713553908E-2</v>
      </c>
      <c r="K27" s="3">
        <v>0.48017147009382793</v>
      </c>
      <c r="L27" s="3">
        <v>0.63172198766278187</v>
      </c>
      <c r="M27" s="3">
        <v>-3.1019594510472981E-2</v>
      </c>
      <c r="N27" s="3">
        <v>0.99247102453258296</v>
      </c>
    </row>
    <row r="28" spans="2:14" x14ac:dyDescent="0.2">
      <c r="B28" s="3">
        <v>2035</v>
      </c>
      <c r="C28" s="3">
        <v>-0.37250634712099279</v>
      </c>
      <c r="D28" s="3">
        <v>0.52386886134178046</v>
      </c>
      <c r="E28" s="3">
        <v>0.71935900351748749</v>
      </c>
      <c r="F28" s="3">
        <v>-5.5099729477214865E-2</v>
      </c>
      <c r="G28" s="3">
        <v>0.81562178826106035</v>
      </c>
      <c r="I28" s="3">
        <v>2035</v>
      </c>
      <c r="J28" s="3">
        <v>-0.37250634712099279</v>
      </c>
      <c r="K28" s="3">
        <v>0.52386886134178046</v>
      </c>
      <c r="L28" s="3">
        <v>0.71935900351748749</v>
      </c>
      <c r="M28" s="3">
        <v>-5.5099729477214865E-2</v>
      </c>
      <c r="N28" s="3">
        <v>0.81562178826106035</v>
      </c>
    </row>
    <row r="29" spans="2:14" x14ac:dyDescent="0.2">
      <c r="B29" s="3">
        <v>2036</v>
      </c>
      <c r="C29" s="3">
        <v>-0.5912114741820369</v>
      </c>
      <c r="D29" s="3">
        <v>5.4876283531222841E-2</v>
      </c>
      <c r="E29" s="3">
        <v>1.0073996634684013</v>
      </c>
      <c r="F29" s="3">
        <v>-8.338785466323051E-2</v>
      </c>
      <c r="G29" s="3">
        <v>0.38767661815435672</v>
      </c>
      <c r="I29" s="3">
        <v>2036</v>
      </c>
      <c r="J29" s="3">
        <v>-0.5912114741820369</v>
      </c>
      <c r="K29" s="3">
        <v>5.4876283531222841E-2</v>
      </c>
      <c r="L29" s="3">
        <v>1.0073996634684013</v>
      </c>
      <c r="M29" s="3">
        <v>-8.338785466323051E-2</v>
      </c>
      <c r="N29" s="3">
        <v>0.38767661815435672</v>
      </c>
    </row>
    <row r="30" spans="2:14" x14ac:dyDescent="0.2">
      <c r="B30" s="3">
        <v>2037</v>
      </c>
      <c r="C30" s="3">
        <v>-0.41226845442523774</v>
      </c>
      <c r="D30" s="3">
        <v>0.24877037864665316</v>
      </c>
      <c r="E30" s="3">
        <v>0.98259940915982924</v>
      </c>
      <c r="F30" s="3">
        <v>-0.11575624886569491</v>
      </c>
      <c r="G30" s="3">
        <v>0.70334508451554978</v>
      </c>
      <c r="I30" s="3">
        <v>2037</v>
      </c>
      <c r="J30" s="3">
        <v>-0.41226845442523774</v>
      </c>
      <c r="K30" s="3">
        <v>0.24877037864665316</v>
      </c>
      <c r="L30" s="3">
        <v>0.98259940915982924</v>
      </c>
      <c r="M30" s="3">
        <v>-0.11575624886569491</v>
      </c>
      <c r="N30" s="3">
        <v>0.70334508451554978</v>
      </c>
    </row>
    <row r="31" spans="2:14" x14ac:dyDescent="0.2">
      <c r="B31" s="3">
        <v>2038</v>
      </c>
      <c r="C31" s="3">
        <v>-0.29520883066595616</v>
      </c>
      <c r="D31" s="3">
        <v>0.48570724400790144</v>
      </c>
      <c r="E31" s="3">
        <v>0.89289281643842844</v>
      </c>
      <c r="F31" s="3">
        <v>-0.15208403113980973</v>
      </c>
      <c r="G31" s="3">
        <v>0.93130719864056388</v>
      </c>
      <c r="I31" s="3">
        <v>2038</v>
      </c>
      <c r="J31" s="3">
        <v>-0.29520883066595616</v>
      </c>
      <c r="K31" s="3">
        <v>0.48570724400790144</v>
      </c>
      <c r="L31" s="3">
        <v>0.89289281643842844</v>
      </c>
      <c r="M31" s="3">
        <v>-0.15208403113980973</v>
      </c>
      <c r="N31" s="3">
        <v>0.93130719864056388</v>
      </c>
    </row>
    <row r="32" spans="2:14" x14ac:dyDescent="0.2">
      <c r="B32" s="3">
        <v>2039</v>
      </c>
      <c r="C32" s="3">
        <v>-0.20153272898209471</v>
      </c>
      <c r="D32" s="3">
        <v>0.46039129704193704</v>
      </c>
      <c r="E32" s="3">
        <v>0.87545746878840758</v>
      </c>
      <c r="F32" s="3">
        <v>-0.19225405388022532</v>
      </c>
      <c r="G32" s="3">
        <v>0.94206198296802457</v>
      </c>
      <c r="I32" s="3">
        <v>2039</v>
      </c>
      <c r="J32" s="3">
        <v>-0.20153272898209471</v>
      </c>
      <c r="K32" s="3">
        <v>0.46039129704193704</v>
      </c>
      <c r="L32" s="3">
        <v>0.87545746878840758</v>
      </c>
      <c r="M32" s="3">
        <v>-0.19225405388022532</v>
      </c>
      <c r="N32" s="3">
        <v>0.94206198296802457</v>
      </c>
    </row>
    <row r="33" spans="2:14" x14ac:dyDescent="0.2">
      <c r="B33" s="3">
        <v>2040</v>
      </c>
      <c r="C33" s="3">
        <v>4.9297167667250383E-3</v>
      </c>
      <c r="D33" s="3">
        <v>0.5868673850245536</v>
      </c>
      <c r="E33" s="3">
        <v>0.76463945482960716</v>
      </c>
      <c r="F33" s="3">
        <v>-0.23615004020678398</v>
      </c>
      <c r="G33" s="3">
        <v>1.1202865164141018</v>
      </c>
      <c r="I33" s="3">
        <v>2040</v>
      </c>
      <c r="J33" s="3">
        <v>4.9297167667250383E-3</v>
      </c>
      <c r="K33" s="3">
        <v>0.5868673850245536</v>
      </c>
      <c r="L33" s="3">
        <v>0.76463945482960716</v>
      </c>
      <c r="M33" s="3">
        <v>-0.23615004020678398</v>
      </c>
      <c r="N33" s="3">
        <v>1.1202865164141018</v>
      </c>
    </row>
    <row r="34" spans="2:14" x14ac:dyDescent="0.2">
      <c r="B34" s="3">
        <v>2041</v>
      </c>
      <c r="C34" s="3">
        <v>8.3643504451245743E-2</v>
      </c>
      <c r="D34" s="3">
        <v>0.63375509049933254</v>
      </c>
      <c r="E34" s="3">
        <v>0.75997439943963363</v>
      </c>
      <c r="F34" s="3">
        <v>-0.28387292444146395</v>
      </c>
      <c r="G34" s="3">
        <v>1.1935000699487479</v>
      </c>
      <c r="I34" s="3">
        <v>2041</v>
      </c>
      <c r="J34" s="3">
        <v>8.3643504451245743E-2</v>
      </c>
      <c r="K34" s="3">
        <v>0.63375509049933254</v>
      </c>
      <c r="L34" s="3">
        <v>0.75997439943963363</v>
      </c>
      <c r="M34" s="3">
        <v>-0.28387292444146395</v>
      </c>
      <c r="N34" s="3">
        <v>1.1935000699487479</v>
      </c>
    </row>
    <row r="35" spans="2:14" x14ac:dyDescent="0.2">
      <c r="B35" s="3">
        <v>2042</v>
      </c>
      <c r="C35" s="3">
        <v>0.21094496718558411</v>
      </c>
      <c r="D35" s="3">
        <v>0.72639637075892927</v>
      </c>
      <c r="E35" s="3">
        <v>0.73644566733542249</v>
      </c>
      <c r="F35" s="3">
        <v>-0.33529686167378392</v>
      </c>
      <c r="G35" s="3">
        <v>1.338490143606152</v>
      </c>
      <c r="I35" s="3">
        <v>2042</v>
      </c>
      <c r="J35" s="3">
        <v>0.21094496718558411</v>
      </c>
      <c r="K35" s="3">
        <v>0.72639637075892927</v>
      </c>
      <c r="L35" s="3">
        <v>0.73644566733542249</v>
      </c>
      <c r="M35" s="3">
        <v>-0.33529686167378392</v>
      </c>
      <c r="N35" s="3">
        <v>1.338490143606152</v>
      </c>
    </row>
    <row r="36" spans="2:14" x14ac:dyDescent="0.2">
      <c r="B36" s="3">
        <v>2043</v>
      </c>
      <c r="C36" s="3">
        <v>-1.9628568280130702E-2</v>
      </c>
      <c r="D36" s="3">
        <v>0.51644384692072987</v>
      </c>
      <c r="E36" s="3">
        <v>0.90299386241222068</v>
      </c>
      <c r="F36" s="3">
        <v>-0.39030886457661618</v>
      </c>
      <c r="G36" s="3">
        <v>1.0095002764762038</v>
      </c>
      <c r="I36" s="3">
        <v>2043</v>
      </c>
      <c r="J36" s="3">
        <v>-1.9628568280130702E-2</v>
      </c>
      <c r="K36" s="3">
        <v>0.51644384692072987</v>
      </c>
      <c r="L36" s="3">
        <v>0.90299386241222068</v>
      </c>
      <c r="M36" s="3">
        <v>-0.39030886457661618</v>
      </c>
      <c r="N36" s="3">
        <v>1.0095002764762038</v>
      </c>
    </row>
    <row r="37" spans="2:14" x14ac:dyDescent="0.2">
      <c r="B37" s="3">
        <v>2044</v>
      </c>
      <c r="C37" s="3">
        <v>-5.8845456955403989E-2</v>
      </c>
      <c r="D37" s="3">
        <v>0.54340757798340267</v>
      </c>
      <c r="E37" s="3">
        <v>0.94586243779477019</v>
      </c>
      <c r="F37" s="3">
        <v>-0.44879850236133612</v>
      </c>
      <c r="G37" s="3">
        <v>0.98162605646143275</v>
      </c>
      <c r="I37" s="3">
        <v>2044</v>
      </c>
      <c r="J37" s="3">
        <v>-5.8845456955403989E-2</v>
      </c>
      <c r="K37" s="3">
        <v>0.54340757798340267</v>
      </c>
      <c r="L37" s="3">
        <v>0.94586243779477019</v>
      </c>
      <c r="M37" s="3">
        <v>-0.44879850236133612</v>
      </c>
      <c r="N37" s="3">
        <v>0.98162605646143275</v>
      </c>
    </row>
    <row r="38" spans="2:14" x14ac:dyDescent="0.2">
      <c r="B38" s="3">
        <v>2045</v>
      </c>
      <c r="C38" s="3">
        <v>-0.13221548859249224</v>
      </c>
      <c r="D38" s="3">
        <v>0.47963216694772159</v>
      </c>
      <c r="E38" s="3">
        <v>1.0207781665055771</v>
      </c>
      <c r="F38" s="3">
        <v>-0.51065653221665785</v>
      </c>
      <c r="G38" s="3">
        <v>0.8575383126441487</v>
      </c>
      <c r="I38" s="3">
        <v>2045</v>
      </c>
      <c r="J38" s="3">
        <v>-0.13221548859249224</v>
      </c>
      <c r="K38" s="3">
        <v>0.47963216694772159</v>
      </c>
      <c r="L38" s="3">
        <v>1.0207781665055771</v>
      </c>
      <c r="M38" s="3">
        <v>-0.51065653221665785</v>
      </c>
      <c r="N38" s="3">
        <v>0.8575383126441487</v>
      </c>
    </row>
    <row r="39" spans="2:14" x14ac:dyDescent="0.2">
      <c r="B39" s="3">
        <v>2046</v>
      </c>
      <c r="C39" s="3">
        <v>-7.8301070471111928E-2</v>
      </c>
      <c r="D39" s="3">
        <v>0.60096410979380899</v>
      </c>
      <c r="E39" s="3">
        <v>0.97354831691879984</v>
      </c>
      <c r="F39" s="3">
        <v>-0.57577689579655367</v>
      </c>
      <c r="G39" s="3">
        <v>0.92043446044494326</v>
      </c>
      <c r="I39" s="3">
        <v>2046</v>
      </c>
      <c r="J39" s="3">
        <v>-7.8301070471111928E-2</v>
      </c>
      <c r="K39" s="3">
        <v>0.60096410979380899</v>
      </c>
      <c r="L39" s="3">
        <v>0.97354831691879984</v>
      </c>
      <c r="M39" s="3">
        <v>-0.57577689579655367</v>
      </c>
      <c r="N39" s="3">
        <v>0.92043446044494326</v>
      </c>
    </row>
    <row r="40" spans="2:14" x14ac:dyDescent="0.2">
      <c r="B40" s="3">
        <v>2047</v>
      </c>
      <c r="C40" s="3">
        <v>-0.1369289427167284</v>
      </c>
      <c r="D40" s="3">
        <v>0.52263324948907797</v>
      </c>
      <c r="E40" s="3">
        <v>0.98467745585195177</v>
      </c>
      <c r="F40" s="3">
        <v>-0.64406295053913709</v>
      </c>
      <c r="G40" s="3">
        <v>0.72631881208516424</v>
      </c>
      <c r="I40" s="3">
        <v>2047</v>
      </c>
      <c r="J40" s="3">
        <v>-0.1369289427167284</v>
      </c>
      <c r="K40" s="3">
        <v>0.52263324948907797</v>
      </c>
      <c r="L40" s="3">
        <v>0.98467745585195177</v>
      </c>
      <c r="M40" s="3">
        <v>-0.64406295053913709</v>
      </c>
      <c r="N40" s="3">
        <v>0.72631881208516424</v>
      </c>
    </row>
    <row r="41" spans="2:14" x14ac:dyDescent="0.2">
      <c r="B41" s="3">
        <v>2048</v>
      </c>
      <c r="C41" s="3">
        <v>-0.18562726810501584</v>
      </c>
      <c r="D41" s="3">
        <v>0.52076668164116346</v>
      </c>
      <c r="E41" s="3">
        <v>1.040919050624759</v>
      </c>
      <c r="F41" s="3">
        <v>-0.71541424154265565</v>
      </c>
      <c r="G41" s="3">
        <v>0.66064422261825095</v>
      </c>
      <c r="I41" s="3">
        <v>2048</v>
      </c>
      <c r="J41" s="3">
        <v>-0.18562726810501584</v>
      </c>
      <c r="K41" s="3">
        <v>0.52076668164116346</v>
      </c>
      <c r="L41" s="3">
        <v>1.040919050624759</v>
      </c>
      <c r="M41" s="3">
        <v>-0.71541424154265565</v>
      </c>
      <c r="N41" s="3">
        <v>0.66064422261825095</v>
      </c>
    </row>
    <row r="42" spans="2:14" x14ac:dyDescent="0.2">
      <c r="B42" s="3">
        <v>2049</v>
      </c>
      <c r="C42" s="3">
        <v>-0.23433822936535431</v>
      </c>
      <c r="D42" s="3">
        <v>0.46303732237217732</v>
      </c>
      <c r="E42" s="3">
        <v>1.1060595244180531</v>
      </c>
      <c r="F42" s="3">
        <v>-0.78972749656275321</v>
      </c>
      <c r="G42" s="3">
        <v>0.5450311208621228</v>
      </c>
      <c r="I42" s="3">
        <v>2049</v>
      </c>
      <c r="J42" s="3">
        <v>-0.23433822936535431</v>
      </c>
      <c r="K42" s="3">
        <v>0.46303732237217732</v>
      </c>
      <c r="L42" s="3">
        <v>1.1060595244180531</v>
      </c>
      <c r="M42" s="3">
        <v>-0.78972749656275321</v>
      </c>
      <c r="N42" s="3">
        <v>0.5450311208621228</v>
      </c>
    </row>
    <row r="43" spans="2:14" x14ac:dyDescent="0.2">
      <c r="B43" s="3">
        <v>2050</v>
      </c>
      <c r="C43" s="3">
        <v>-0.26840625552935432</v>
      </c>
      <c r="D43" s="3">
        <v>0.45353802536982024</v>
      </c>
      <c r="E43" s="3">
        <v>1.1355286253328316</v>
      </c>
      <c r="F43" s="3">
        <v>-0.86690090584176094</v>
      </c>
      <c r="G43" s="3">
        <v>0.45375948933153665</v>
      </c>
      <c r="I43" s="3">
        <v>2050</v>
      </c>
      <c r="J43" s="3">
        <v>-0.26840625552935432</v>
      </c>
      <c r="K43" s="3">
        <v>0.45353802536982024</v>
      </c>
      <c r="L43" s="3">
        <v>1.1355286253328316</v>
      </c>
      <c r="M43" s="3">
        <v>-0.86690090584176094</v>
      </c>
      <c r="N43" s="3">
        <v>0.45375948933153665</v>
      </c>
    </row>
    <row r="45" spans="2:14" x14ac:dyDescent="0.2">
      <c r="D45" s="14"/>
    </row>
    <row r="46" spans="2:14" x14ac:dyDescent="0.2">
      <c r="D46" s="14"/>
    </row>
    <row r="47" spans="2:14" x14ac:dyDescent="0.2">
      <c r="D47" s="14"/>
    </row>
    <row r="48" spans="2:14" x14ac:dyDescent="0.2">
      <c r="D48" s="14"/>
    </row>
    <row r="49" spans="2:4" x14ac:dyDescent="0.2">
      <c r="B49" s="15"/>
      <c r="C49" s="16"/>
      <c r="D49" s="16"/>
    </row>
    <row r="74" spans="34:66" x14ac:dyDescent="0.2">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row>
    <row r="75" spans="34:66" x14ac:dyDescent="0.2">
      <c r="AH75" s="9"/>
      <c r="AI75" s="9"/>
      <c r="AJ75" s="9">
        <v>2020</v>
      </c>
      <c r="AK75" s="9">
        <v>2021</v>
      </c>
      <c r="AL75" s="9">
        <v>2022</v>
      </c>
      <c r="AM75" s="9">
        <v>2023</v>
      </c>
      <c r="AN75" s="9">
        <v>2024</v>
      </c>
      <c r="AO75" s="9">
        <v>2025</v>
      </c>
      <c r="AP75" s="9">
        <v>2026</v>
      </c>
      <c r="AQ75" s="9">
        <v>2027</v>
      </c>
      <c r="AR75" s="9">
        <v>2028</v>
      </c>
      <c r="AS75" s="9">
        <v>2029</v>
      </c>
      <c r="AT75" s="9">
        <v>2030</v>
      </c>
      <c r="AU75" s="9">
        <v>2031</v>
      </c>
      <c r="AV75" s="9">
        <v>2032</v>
      </c>
      <c r="AW75" s="9">
        <v>2033</v>
      </c>
      <c r="AX75" s="9">
        <v>2034</v>
      </c>
      <c r="AY75" s="9">
        <v>2035</v>
      </c>
      <c r="AZ75" s="9">
        <v>2036</v>
      </c>
      <c r="BA75" s="9">
        <v>2037</v>
      </c>
      <c r="BB75" s="9">
        <v>2038</v>
      </c>
      <c r="BC75" s="9">
        <v>2039</v>
      </c>
      <c r="BD75" s="9">
        <v>2040</v>
      </c>
      <c r="BE75" s="9">
        <v>2041</v>
      </c>
      <c r="BF75" s="9">
        <v>2042</v>
      </c>
      <c r="BG75" s="9">
        <v>2043</v>
      </c>
      <c r="BH75" s="9">
        <v>2044</v>
      </c>
      <c r="BI75" s="9">
        <v>2045</v>
      </c>
      <c r="BJ75" s="9">
        <v>2046</v>
      </c>
      <c r="BK75" s="9">
        <v>2047</v>
      </c>
      <c r="BL75" s="9">
        <v>2048</v>
      </c>
      <c r="BM75" s="9">
        <v>2049</v>
      </c>
      <c r="BN75" s="9">
        <v>2050</v>
      </c>
    </row>
    <row r="76" spans="34:66" x14ac:dyDescent="0.2">
      <c r="AH76" s="9" t="s">
        <v>144</v>
      </c>
      <c r="AI76" s="9" t="s">
        <v>150</v>
      </c>
      <c r="AJ76" s="11">
        <v>0</v>
      </c>
      <c r="AK76" s="12">
        <v>-0.19692020011118425</v>
      </c>
      <c r="AL76" s="9">
        <v>0.12000346618915264</v>
      </c>
      <c r="AM76" s="9">
        <v>0.11529932138280635</v>
      </c>
      <c r="AN76" s="9">
        <v>0.11535976371947676</v>
      </c>
      <c r="AO76" s="9">
        <v>5.277285772250797E-2</v>
      </c>
      <c r="AP76" s="9">
        <v>-8.1964023645525685E-2</v>
      </c>
      <c r="AQ76" s="9">
        <v>9.1770559323790024E-2</v>
      </c>
      <c r="AR76" s="9">
        <v>0.17357914289605475</v>
      </c>
      <c r="AS76" s="9">
        <v>0.17417071944117718</v>
      </c>
      <c r="AT76" s="9">
        <v>0.16081022463031125</v>
      </c>
      <c r="AU76" s="9">
        <v>0.22497491961497437</v>
      </c>
      <c r="AV76" s="9">
        <v>0.16701643324957066</v>
      </c>
      <c r="AW76" s="9">
        <v>8.8386936124400559E-2</v>
      </c>
      <c r="AX76" s="9">
        <v>-8.8402838713553908E-2</v>
      </c>
      <c r="AY76" s="9">
        <v>-0.37250634712099279</v>
      </c>
      <c r="AZ76" s="9">
        <v>-0.5912114741820369</v>
      </c>
      <c r="BA76" s="9">
        <v>-0.41226845442523774</v>
      </c>
      <c r="BB76" s="9">
        <v>-0.29520883066595616</v>
      </c>
      <c r="BC76" s="9">
        <v>-0.20153272898209471</v>
      </c>
      <c r="BD76" s="9">
        <v>4.9297167667250383E-3</v>
      </c>
      <c r="BE76" s="9">
        <v>8.3643504451245743E-2</v>
      </c>
      <c r="BF76" s="9">
        <v>0.21094496718558411</v>
      </c>
      <c r="BG76" s="9">
        <v>-1.9628568280130702E-2</v>
      </c>
      <c r="BH76" s="9">
        <v>-5.8845456955403989E-2</v>
      </c>
      <c r="BI76" s="9">
        <v>-0.13221548859249224</v>
      </c>
      <c r="BJ76" s="9">
        <v>-7.8301070471111928E-2</v>
      </c>
      <c r="BK76" s="9">
        <v>-0.1369289427167284</v>
      </c>
      <c r="BL76" s="9">
        <v>-0.18562726810501584</v>
      </c>
      <c r="BM76" s="9">
        <v>-0.23433822936535431</v>
      </c>
      <c r="BN76" s="9">
        <v>-0.26840625552935432</v>
      </c>
    </row>
    <row r="77" spans="34:66" x14ac:dyDescent="0.2">
      <c r="AH77" s="9"/>
      <c r="AI77" s="9" t="s">
        <v>151</v>
      </c>
      <c r="AJ77" s="11">
        <v>0</v>
      </c>
      <c r="AK77" s="12">
        <v>-0.39133532015576</v>
      </c>
      <c r="AL77" s="9">
        <v>0.36049292687695245</v>
      </c>
      <c r="AM77" s="9">
        <v>0.47269130088201788</v>
      </c>
      <c r="AN77" s="9">
        <v>0.8095537685222115</v>
      </c>
      <c r="AO77" s="9">
        <v>1.4384055236185045</v>
      </c>
      <c r="AP77" s="9">
        <v>-2.1313548879453092E-2</v>
      </c>
      <c r="AQ77" s="9">
        <v>0.1742250508905506</v>
      </c>
      <c r="AR77" s="9">
        <v>0.53457902929834866</v>
      </c>
      <c r="AS77" s="9">
        <v>0.44680880513080068</v>
      </c>
      <c r="AT77" s="9">
        <v>0.3468336631612261</v>
      </c>
      <c r="AU77" s="9">
        <v>0.79494603265298192</v>
      </c>
      <c r="AV77" s="9">
        <v>0.4296759436671207</v>
      </c>
      <c r="AW77" s="9">
        <v>0.59275362311825419</v>
      </c>
      <c r="AX77" s="9">
        <v>0.48017147009382793</v>
      </c>
      <c r="AY77" s="9">
        <v>0.52386886134178046</v>
      </c>
      <c r="AZ77" s="9">
        <v>5.4876283531222841E-2</v>
      </c>
      <c r="BA77" s="9">
        <v>0.24877037864665316</v>
      </c>
      <c r="BB77" s="9">
        <v>0.48570724400790144</v>
      </c>
      <c r="BC77" s="9">
        <v>0.46039129704193704</v>
      </c>
      <c r="BD77" s="9">
        <v>0.5868673850245536</v>
      </c>
      <c r="BE77" s="9">
        <v>0.63375509049933254</v>
      </c>
      <c r="BF77" s="9">
        <v>0.72639637075892927</v>
      </c>
      <c r="BG77" s="9">
        <v>0.51644384692072987</v>
      </c>
      <c r="BH77" s="9">
        <v>0.54340757798340267</v>
      </c>
      <c r="BI77" s="9">
        <v>0.47963216694772159</v>
      </c>
      <c r="BJ77" s="9">
        <v>0.60096410979380899</v>
      </c>
      <c r="BK77" s="9">
        <v>0.52263324948907797</v>
      </c>
      <c r="BL77" s="9">
        <v>0.52076668164116346</v>
      </c>
      <c r="BM77" s="9">
        <v>0.46303732237217732</v>
      </c>
      <c r="BN77" s="9">
        <v>0.45353802536982024</v>
      </c>
    </row>
    <row r="78" spans="34:66" x14ac:dyDescent="0.2">
      <c r="AH78" s="9"/>
      <c r="AI78" s="9" t="s">
        <v>152</v>
      </c>
      <c r="AJ78" s="11">
        <v>0</v>
      </c>
      <c r="AK78" s="12">
        <v>0.35922383741045993</v>
      </c>
      <c r="AL78" s="9">
        <v>0.1258118253193018</v>
      </c>
      <c r="AM78" s="9">
        <v>7.2906709843232442E-2</v>
      </c>
      <c r="AN78" s="9">
        <v>-3.1629011444033538E-2</v>
      </c>
      <c r="AO78" s="9">
        <v>-0.24309511347027024</v>
      </c>
      <c r="AP78" s="9">
        <v>0.376277139906526</v>
      </c>
      <c r="AQ78" s="9">
        <v>0.35385833134686617</v>
      </c>
      <c r="AR78" s="9">
        <v>0.2503887783669248</v>
      </c>
      <c r="AS78" s="9">
        <v>0.31366673679196111</v>
      </c>
      <c r="AT78" s="9">
        <v>0.38457777665504755</v>
      </c>
      <c r="AU78" s="9">
        <v>0.3089791538617922</v>
      </c>
      <c r="AV78" s="9">
        <v>0.48206397278530311</v>
      </c>
      <c r="AW78" s="9">
        <v>0.51284183469158429</v>
      </c>
      <c r="AX78" s="9">
        <v>0.63172198766278187</v>
      </c>
      <c r="AY78" s="9">
        <v>0.71935900351748749</v>
      </c>
      <c r="AZ78" s="9">
        <v>1.0073996634684013</v>
      </c>
      <c r="BA78" s="9">
        <v>0.98259940915982924</v>
      </c>
      <c r="BB78" s="9">
        <v>0.89289281643842844</v>
      </c>
      <c r="BC78" s="9">
        <v>0.87545746878840758</v>
      </c>
      <c r="BD78" s="9">
        <v>0.76463945482960716</v>
      </c>
      <c r="BE78" s="9">
        <v>0.75997439943963363</v>
      </c>
      <c r="BF78" s="9">
        <v>0.73644566733542249</v>
      </c>
      <c r="BG78" s="9">
        <v>0.90299386241222068</v>
      </c>
      <c r="BH78" s="9">
        <v>0.94586243779477019</v>
      </c>
      <c r="BI78" s="9">
        <v>1.0207781665055771</v>
      </c>
      <c r="BJ78" s="9">
        <v>0.97354831691879984</v>
      </c>
      <c r="BK78" s="9">
        <v>0.98467745585195177</v>
      </c>
      <c r="BL78" s="9">
        <v>1.040919050624759</v>
      </c>
      <c r="BM78" s="9">
        <v>1.1060595244180531</v>
      </c>
      <c r="BN78" s="9">
        <v>1.1355286253328316</v>
      </c>
    </row>
    <row r="79" spans="34:66" x14ac:dyDescent="0.2">
      <c r="AH79" s="9"/>
      <c r="AI79" s="9" t="s">
        <v>139</v>
      </c>
      <c r="AJ79" s="37">
        <v>0</v>
      </c>
      <c r="AK79" s="9">
        <v>1.4355902237372931E-2</v>
      </c>
      <c r="AL79" s="9">
        <v>2.3419632012533498E-2</v>
      </c>
      <c r="AM79" s="9">
        <v>3.0456434177539293E-2</v>
      </c>
      <c r="AN79" s="9">
        <v>3.5462673774699915E-2</v>
      </c>
      <c r="AO79" s="9">
        <v>3.8434844997969897E-2</v>
      </c>
      <c r="AP79" s="9">
        <v>3.9370264031246549E-2</v>
      </c>
      <c r="AQ79" s="9">
        <v>3.8262659426790968E-2</v>
      </c>
      <c r="AR79" s="9">
        <v>3.5105883008368366E-2</v>
      </c>
      <c r="AS79" s="9">
        <v>2.98939121334163E-2</v>
      </c>
      <c r="AT79" s="9">
        <v>2.2620849554622069E-2</v>
      </c>
      <c r="AU79" s="9">
        <v>1.4530722299932464E-2</v>
      </c>
      <c r="AV79" s="9">
        <v>3.9374461140218031E-3</v>
      </c>
      <c r="AW79" s="9">
        <v>-1.1294381964144229E-2</v>
      </c>
      <c r="AX79" s="9">
        <v>-3.1019594510472981E-2</v>
      </c>
      <c r="AY79" s="9">
        <v>-5.5099729477214865E-2</v>
      </c>
      <c r="AZ79" s="9">
        <v>-8.338785466323051E-2</v>
      </c>
      <c r="BA79" s="9">
        <v>-0.11575624886569491</v>
      </c>
      <c r="BB79" s="9">
        <v>-0.15208403113980973</v>
      </c>
      <c r="BC79" s="9">
        <v>-0.19225405388022532</v>
      </c>
      <c r="BD79" s="9">
        <v>-0.23615004020678398</v>
      </c>
      <c r="BE79" s="9">
        <v>-0.28387292444146395</v>
      </c>
      <c r="BF79" s="9">
        <v>-0.33529686167378392</v>
      </c>
      <c r="BG79" s="9">
        <v>-0.39030886457661618</v>
      </c>
      <c r="BH79" s="9">
        <v>-0.44879850236133612</v>
      </c>
      <c r="BI79" s="9">
        <v>-0.51065653221665785</v>
      </c>
      <c r="BJ79" s="9">
        <v>-0.57577689579655367</v>
      </c>
      <c r="BK79" s="9">
        <v>-0.64406295053913709</v>
      </c>
      <c r="BL79" s="9">
        <v>-0.71541424154265565</v>
      </c>
      <c r="BM79" s="9">
        <v>-0.78972749656275321</v>
      </c>
      <c r="BN79" s="9">
        <v>-0.86690090584176094</v>
      </c>
    </row>
    <row r="80" spans="34:66" x14ac:dyDescent="0.2">
      <c r="AH80" s="9"/>
      <c r="AI80" s="9" t="s">
        <v>153</v>
      </c>
      <c r="AJ80" s="37">
        <v>0</v>
      </c>
      <c r="AK80" s="9">
        <v>-0.21467578061911141</v>
      </c>
      <c r="AL80" s="9">
        <v>0.62972785039794044</v>
      </c>
      <c r="AM80" s="9">
        <v>0.69135376628559597</v>
      </c>
      <c r="AN80" s="9">
        <v>0.92874719457235466</v>
      </c>
      <c r="AO80" s="9">
        <v>1.2865181128687122</v>
      </c>
      <c r="AP80" s="9">
        <v>0.31236983141279379</v>
      </c>
      <c r="AQ80" s="9">
        <v>0.65811660098799774</v>
      </c>
      <c r="AR80" s="9">
        <v>0.99365283356969658</v>
      </c>
      <c r="AS80" s="9">
        <v>0.96454017349735521</v>
      </c>
      <c r="AT80" s="9">
        <v>0.91484251400120697</v>
      </c>
      <c r="AU80" s="9">
        <v>1.343430828429681</v>
      </c>
      <c r="AV80" s="9">
        <v>1.0826937958160163</v>
      </c>
      <c r="AW80" s="9">
        <v>1.1826880119700949</v>
      </c>
      <c r="AX80" s="9">
        <v>0.99247102453258296</v>
      </c>
      <c r="AY80" s="9">
        <v>0.81562178826106035</v>
      </c>
      <c r="AZ80" s="9">
        <v>0.38767661815435672</v>
      </c>
      <c r="BA80" s="9">
        <v>0.70334508451554978</v>
      </c>
      <c r="BB80" s="9">
        <v>0.93130719864056388</v>
      </c>
      <c r="BC80" s="9">
        <v>0.94206198296802457</v>
      </c>
      <c r="BD80" s="9">
        <v>1.1202865164141018</v>
      </c>
      <c r="BE80" s="9">
        <v>1.1935000699487479</v>
      </c>
      <c r="BF80" s="9">
        <v>1.338490143606152</v>
      </c>
      <c r="BG80" s="9">
        <v>1.0095002764762038</v>
      </c>
      <c r="BH80" s="9">
        <v>0.98162605646143275</v>
      </c>
      <c r="BI80" s="9">
        <v>0.8575383126441487</v>
      </c>
      <c r="BJ80" s="9">
        <v>0.92043446044494326</v>
      </c>
      <c r="BK80" s="9">
        <v>0.72631881208516424</v>
      </c>
      <c r="BL80" s="9">
        <v>0.66064422261825095</v>
      </c>
      <c r="BM80" s="9">
        <v>0.5450311208621228</v>
      </c>
      <c r="BN80" s="9">
        <v>0.45375948933153665</v>
      </c>
    </row>
    <row r="81" spans="34:66" x14ac:dyDescent="0.2">
      <c r="AH81" s="9" t="s">
        <v>142</v>
      </c>
      <c r="AI81" s="9" t="s">
        <v>143</v>
      </c>
      <c r="AJ81" s="11">
        <f>101600000000/1000000000</f>
        <v>101.6</v>
      </c>
      <c r="AK81" s="12">
        <f>328550000000/1000000000</f>
        <v>328.55</v>
      </c>
      <c r="AL81" s="9"/>
      <c r="AM81" s="9"/>
      <c r="AN81" s="9"/>
      <c r="AO81" s="9"/>
      <c r="AP81" s="9"/>
      <c r="AQ81" s="9"/>
      <c r="AR81" s="12"/>
      <c r="AS81" s="9"/>
      <c r="AT81" s="9"/>
      <c r="AU81" s="9"/>
      <c r="AV81" s="9"/>
      <c r="AW81" s="9"/>
      <c r="AX81" s="9"/>
      <c r="AY81" s="9"/>
      <c r="AZ81" s="9"/>
      <c r="BA81" s="9"/>
      <c r="BB81" s="9"/>
      <c r="BC81" s="9"/>
      <c r="BD81" s="9"/>
      <c r="BE81" s="9"/>
      <c r="BF81" s="9"/>
      <c r="BG81" s="9"/>
      <c r="BH81" s="9"/>
      <c r="BI81" s="9"/>
      <c r="BJ81" s="9"/>
      <c r="BK81" s="9"/>
      <c r="BL81" s="9"/>
      <c r="BM81" s="9"/>
      <c r="BN81" s="9"/>
    </row>
    <row r="82" spans="34:66" x14ac:dyDescent="0.2">
      <c r="AH82" s="9"/>
      <c r="AI82" s="9"/>
      <c r="AJ82" s="9">
        <v>2020</v>
      </c>
      <c r="AK82" s="9">
        <v>2021</v>
      </c>
      <c r="AL82" s="9">
        <v>2022</v>
      </c>
      <c r="AM82" s="9">
        <v>2023</v>
      </c>
      <c r="AN82" s="9">
        <v>2024</v>
      </c>
      <c r="AO82" s="9">
        <v>2025</v>
      </c>
      <c r="AP82" s="9">
        <v>2026</v>
      </c>
      <c r="AQ82" s="9">
        <v>2027</v>
      </c>
      <c r="AR82" s="9">
        <v>2028</v>
      </c>
      <c r="AS82" s="9">
        <v>2029</v>
      </c>
      <c r="AT82" s="9">
        <v>2030</v>
      </c>
      <c r="AU82" s="9">
        <v>2031</v>
      </c>
      <c r="AV82" s="9">
        <v>2032</v>
      </c>
      <c r="AW82" s="9">
        <v>2033</v>
      </c>
      <c r="AX82" s="9">
        <v>2034</v>
      </c>
      <c r="AY82" s="9">
        <v>2035</v>
      </c>
      <c r="AZ82" s="9">
        <v>2036</v>
      </c>
      <c r="BA82" s="9">
        <v>2037</v>
      </c>
      <c r="BB82" s="9">
        <v>2038</v>
      </c>
      <c r="BC82" s="9">
        <v>2039</v>
      </c>
      <c r="BD82" s="9">
        <v>2040</v>
      </c>
      <c r="BE82" s="9">
        <v>2041</v>
      </c>
      <c r="BF82" s="9">
        <v>2042</v>
      </c>
      <c r="BG82" s="9">
        <v>2043</v>
      </c>
      <c r="BH82" s="9">
        <v>2044</v>
      </c>
      <c r="BI82" s="9">
        <v>2045</v>
      </c>
      <c r="BJ82" s="9">
        <v>2046</v>
      </c>
      <c r="BK82" s="9">
        <v>2047</v>
      </c>
      <c r="BL82" s="9">
        <v>2048</v>
      </c>
      <c r="BM82" s="9">
        <v>2049</v>
      </c>
      <c r="BN82" s="9">
        <v>2050</v>
      </c>
    </row>
    <row r="83" spans="34:66" x14ac:dyDescent="0.2">
      <c r="AH83" s="9" t="s">
        <v>149</v>
      </c>
      <c r="AI83" s="9" t="s">
        <v>154</v>
      </c>
      <c r="AJ83" s="11">
        <v>0</v>
      </c>
      <c r="AK83" s="12">
        <v>-0.19692020011118425</v>
      </c>
      <c r="AL83" s="9">
        <v>0.12000346618915264</v>
      </c>
      <c r="AM83" s="9">
        <v>0.11529932138280635</v>
      </c>
      <c r="AN83" s="9">
        <v>0.11535976371947676</v>
      </c>
      <c r="AO83" s="9">
        <v>5.277285772250797E-2</v>
      </c>
      <c r="AP83" s="9">
        <v>-8.1964023645525685E-2</v>
      </c>
      <c r="AQ83" s="9">
        <v>9.1770559323790024E-2</v>
      </c>
      <c r="AR83" s="9">
        <v>0.17357914289605475</v>
      </c>
      <c r="AS83" s="9">
        <v>0.17417071944117718</v>
      </c>
      <c r="AT83" s="9">
        <v>0.16081022463031125</v>
      </c>
      <c r="AU83" s="9">
        <v>0.22497491961497437</v>
      </c>
      <c r="AV83" s="9">
        <v>0.16701643324957066</v>
      </c>
      <c r="AW83" s="9">
        <v>8.8386936124400559E-2</v>
      </c>
      <c r="AX83" s="9">
        <v>-8.8402838713553908E-2</v>
      </c>
      <c r="AY83" s="9">
        <v>-0.37250634712099279</v>
      </c>
      <c r="AZ83" s="9">
        <v>-0.5912114741820369</v>
      </c>
      <c r="BA83" s="9">
        <v>-0.41226845442523774</v>
      </c>
      <c r="BB83" s="9">
        <v>-0.29520883066595616</v>
      </c>
      <c r="BC83" s="9">
        <v>-0.20153272898209471</v>
      </c>
      <c r="BD83" s="9">
        <v>4.9297167667250383E-3</v>
      </c>
      <c r="BE83" s="9">
        <v>8.3643504451245743E-2</v>
      </c>
      <c r="BF83" s="9">
        <v>0.21094496718558411</v>
      </c>
      <c r="BG83" s="9">
        <v>-1.9628568280130702E-2</v>
      </c>
      <c r="BH83" s="9">
        <v>-5.8845456955403989E-2</v>
      </c>
      <c r="BI83" s="9">
        <v>-0.13221548859249224</v>
      </c>
      <c r="BJ83" s="9">
        <v>-7.8301070471111928E-2</v>
      </c>
      <c r="BK83" s="9">
        <v>-0.1369289427167284</v>
      </c>
      <c r="BL83" s="9">
        <v>-0.18562726810501584</v>
      </c>
      <c r="BM83" s="9">
        <v>-0.23433822936535431</v>
      </c>
      <c r="BN83" s="9">
        <v>-0.26840625552935432</v>
      </c>
    </row>
    <row r="84" spans="34:66" x14ac:dyDescent="0.2">
      <c r="AH84" s="9"/>
      <c r="AI84" s="9" t="s">
        <v>155</v>
      </c>
      <c r="AJ84" s="11">
        <v>0</v>
      </c>
      <c r="AK84" s="12">
        <v>-0.39133532015576</v>
      </c>
      <c r="AL84" s="9">
        <v>0.36049292687695245</v>
      </c>
      <c r="AM84" s="9">
        <v>0.47269130088201788</v>
      </c>
      <c r="AN84" s="9">
        <v>0.8095537685222115</v>
      </c>
      <c r="AO84" s="9">
        <v>1.4384055236185045</v>
      </c>
      <c r="AP84" s="9">
        <v>-2.1313548879453092E-2</v>
      </c>
      <c r="AQ84" s="9">
        <v>0.1742250508905506</v>
      </c>
      <c r="AR84" s="9">
        <v>0.53457902929834866</v>
      </c>
      <c r="AS84" s="9">
        <v>0.44680880513080068</v>
      </c>
      <c r="AT84" s="9">
        <v>0.3468336631612261</v>
      </c>
      <c r="AU84" s="9">
        <v>0.79494603265298192</v>
      </c>
      <c r="AV84" s="9">
        <v>0.4296759436671207</v>
      </c>
      <c r="AW84" s="9">
        <v>0.59275362311825419</v>
      </c>
      <c r="AX84" s="9">
        <v>0.48017147009382793</v>
      </c>
      <c r="AY84" s="9">
        <v>0.52386886134178046</v>
      </c>
      <c r="AZ84" s="9">
        <v>5.4876283531222841E-2</v>
      </c>
      <c r="BA84" s="9">
        <v>0.24877037864665316</v>
      </c>
      <c r="BB84" s="9">
        <v>0.48570724400790144</v>
      </c>
      <c r="BC84" s="9">
        <v>0.46039129704193704</v>
      </c>
      <c r="BD84" s="9">
        <v>0.5868673850245536</v>
      </c>
      <c r="BE84" s="9">
        <v>0.63375509049933254</v>
      </c>
      <c r="BF84" s="9">
        <v>0.72639637075892927</v>
      </c>
      <c r="BG84" s="9">
        <v>0.51644384692072987</v>
      </c>
      <c r="BH84" s="9">
        <v>0.54340757798340267</v>
      </c>
      <c r="BI84" s="9">
        <v>0.47963216694772159</v>
      </c>
      <c r="BJ84" s="9">
        <v>0.60096410979380899</v>
      </c>
      <c r="BK84" s="9">
        <v>0.52263324948907797</v>
      </c>
      <c r="BL84" s="9">
        <v>0.52076668164116346</v>
      </c>
      <c r="BM84" s="9">
        <v>0.46303732237217732</v>
      </c>
      <c r="BN84" s="9">
        <v>0.45353802536982024</v>
      </c>
    </row>
    <row r="85" spans="34:66" x14ac:dyDescent="0.2">
      <c r="AH85" s="9"/>
      <c r="AI85" s="9" t="s">
        <v>156</v>
      </c>
      <c r="AJ85" s="11">
        <v>0</v>
      </c>
      <c r="AK85" s="12">
        <v>0.35922383741045993</v>
      </c>
      <c r="AL85" s="9">
        <v>0.1258118253193018</v>
      </c>
      <c r="AM85" s="9">
        <v>7.2906709843232442E-2</v>
      </c>
      <c r="AN85" s="9">
        <v>-3.1629011444033538E-2</v>
      </c>
      <c r="AO85" s="9">
        <v>-0.24309511347027024</v>
      </c>
      <c r="AP85" s="9">
        <v>0.376277139906526</v>
      </c>
      <c r="AQ85" s="9">
        <v>0.35385833134686617</v>
      </c>
      <c r="AR85" s="9">
        <v>0.2503887783669248</v>
      </c>
      <c r="AS85" s="9">
        <v>0.31366673679196111</v>
      </c>
      <c r="AT85" s="9">
        <v>0.38457777665504755</v>
      </c>
      <c r="AU85" s="9">
        <v>0.3089791538617922</v>
      </c>
      <c r="AV85" s="9">
        <v>0.48206397278530311</v>
      </c>
      <c r="AW85" s="9">
        <v>0.51284183469158429</v>
      </c>
      <c r="AX85" s="9">
        <v>0.63172198766278187</v>
      </c>
      <c r="AY85" s="9">
        <v>0.71935900351748749</v>
      </c>
      <c r="AZ85" s="9">
        <v>1.0073996634684013</v>
      </c>
      <c r="BA85" s="9">
        <v>0.98259940915982924</v>
      </c>
      <c r="BB85" s="9">
        <v>0.89289281643842844</v>
      </c>
      <c r="BC85" s="9">
        <v>0.87545746878840758</v>
      </c>
      <c r="BD85" s="9">
        <v>0.76463945482960716</v>
      </c>
      <c r="BE85" s="9">
        <v>0.75997439943963363</v>
      </c>
      <c r="BF85" s="9">
        <v>0.73644566733542249</v>
      </c>
      <c r="BG85" s="9">
        <v>0.90299386241222068</v>
      </c>
      <c r="BH85" s="9">
        <v>0.94586243779477019</v>
      </c>
      <c r="BI85" s="9">
        <v>1.0207781665055771</v>
      </c>
      <c r="BJ85" s="9">
        <v>0.97354831691879984</v>
      </c>
      <c r="BK85" s="9">
        <v>0.98467745585195177</v>
      </c>
      <c r="BL85" s="9">
        <v>1.040919050624759</v>
      </c>
      <c r="BM85" s="9">
        <v>1.1060595244180531</v>
      </c>
      <c r="BN85" s="9">
        <v>1.1355286253328316</v>
      </c>
    </row>
    <row r="86" spans="34:66" x14ac:dyDescent="0.2">
      <c r="AH86" s="37"/>
      <c r="AI86" s="237" t="s">
        <v>146</v>
      </c>
      <c r="AJ86" s="37">
        <v>0</v>
      </c>
      <c r="AK86" s="9">
        <v>1.4355902237372931E-2</v>
      </c>
      <c r="AL86" s="9">
        <v>2.3419632012533498E-2</v>
      </c>
      <c r="AM86" s="9">
        <v>3.0456434177539293E-2</v>
      </c>
      <c r="AN86" s="9">
        <v>3.5462673774699915E-2</v>
      </c>
      <c r="AO86" s="9">
        <v>3.8434844997969897E-2</v>
      </c>
      <c r="AP86" s="9">
        <v>3.9370264031246549E-2</v>
      </c>
      <c r="AQ86" s="9">
        <v>3.8262659426790968E-2</v>
      </c>
      <c r="AR86" s="9">
        <v>3.5105883008368366E-2</v>
      </c>
      <c r="AS86" s="9">
        <v>2.98939121334163E-2</v>
      </c>
      <c r="AT86" s="9">
        <v>2.2620849554622069E-2</v>
      </c>
      <c r="AU86" s="9">
        <v>1.4530722299932464E-2</v>
      </c>
      <c r="AV86" s="9">
        <v>3.9374461140218031E-3</v>
      </c>
      <c r="AW86" s="9">
        <v>-1.1294381964144229E-2</v>
      </c>
      <c r="AX86" s="9">
        <v>-3.1019594510472981E-2</v>
      </c>
      <c r="AY86" s="9">
        <v>-5.5099729477214865E-2</v>
      </c>
      <c r="AZ86" s="9">
        <v>-8.338785466323051E-2</v>
      </c>
      <c r="BA86" s="9">
        <v>-0.11575624886569491</v>
      </c>
      <c r="BB86" s="9">
        <v>-0.15208403113980973</v>
      </c>
      <c r="BC86" s="9">
        <v>-0.19225405388022532</v>
      </c>
      <c r="BD86" s="9">
        <v>-0.23615004020678398</v>
      </c>
      <c r="BE86" s="9">
        <v>-0.28387292444146395</v>
      </c>
      <c r="BF86" s="9">
        <v>-0.33529686167378392</v>
      </c>
      <c r="BG86" s="9">
        <v>-0.39030886457661618</v>
      </c>
      <c r="BH86" s="9">
        <v>-0.44879850236133612</v>
      </c>
      <c r="BI86" s="9">
        <v>-0.51065653221665785</v>
      </c>
      <c r="BJ86" s="9">
        <v>-0.57577689579655367</v>
      </c>
      <c r="BK86" s="9">
        <v>-0.64406295053913709</v>
      </c>
      <c r="BL86" s="9">
        <v>-0.71541424154265565</v>
      </c>
      <c r="BM86" s="9">
        <v>-0.78972749656275321</v>
      </c>
      <c r="BN86" s="9">
        <v>-0.86690090584176094</v>
      </c>
    </row>
    <row r="87" spans="34:66" x14ac:dyDescent="0.2">
      <c r="AH87" s="37"/>
      <c r="AI87" s="237" t="s">
        <v>153</v>
      </c>
      <c r="AJ87" s="37">
        <v>0</v>
      </c>
      <c r="AK87" s="9">
        <v>-0.21467578061911141</v>
      </c>
      <c r="AL87" s="9">
        <v>0.62972785039794044</v>
      </c>
      <c r="AM87" s="9">
        <v>0.69135376628559597</v>
      </c>
      <c r="AN87" s="9">
        <v>0.92874719457235466</v>
      </c>
      <c r="AO87" s="9">
        <v>1.2865181128687122</v>
      </c>
      <c r="AP87" s="9">
        <v>0.31236983141279379</v>
      </c>
      <c r="AQ87" s="9">
        <v>0.65811660098799774</v>
      </c>
      <c r="AR87" s="9">
        <v>0.99365283356969658</v>
      </c>
      <c r="AS87" s="9">
        <v>0.96454017349735521</v>
      </c>
      <c r="AT87" s="9">
        <v>0.91484251400120697</v>
      </c>
      <c r="AU87" s="9">
        <v>1.343430828429681</v>
      </c>
      <c r="AV87" s="9">
        <v>1.0826937958160163</v>
      </c>
      <c r="AW87" s="9">
        <v>1.1826880119700949</v>
      </c>
      <c r="AX87" s="9">
        <v>0.99247102453258296</v>
      </c>
      <c r="AY87" s="9">
        <v>0.81562178826106035</v>
      </c>
      <c r="AZ87" s="9">
        <v>0.38767661815435672</v>
      </c>
      <c r="BA87" s="9">
        <v>0.70334508451554978</v>
      </c>
      <c r="BB87" s="9">
        <v>0.93130719864056388</v>
      </c>
      <c r="BC87" s="9">
        <v>0.94206198296802457</v>
      </c>
      <c r="BD87" s="9">
        <v>1.1202865164141018</v>
      </c>
      <c r="BE87" s="9">
        <v>1.1935000699487479</v>
      </c>
      <c r="BF87" s="9">
        <v>1.338490143606152</v>
      </c>
      <c r="BG87" s="9">
        <v>1.0095002764762038</v>
      </c>
      <c r="BH87" s="9">
        <v>0.98162605646143275</v>
      </c>
      <c r="BI87" s="9">
        <v>0.8575383126441487</v>
      </c>
      <c r="BJ87" s="9">
        <v>0.92043446044494326</v>
      </c>
      <c r="BK87" s="9">
        <v>0.72631881208516424</v>
      </c>
      <c r="BL87" s="9">
        <v>0.66064422261825095</v>
      </c>
      <c r="BM87" s="9">
        <v>0.5450311208621228</v>
      </c>
      <c r="BN87" s="9">
        <v>0.45375948933153665</v>
      </c>
    </row>
  </sheetData>
  <hyperlinks>
    <hyperlink ref="E1" location="Tartalom!A1" display="Vissza a tartalomjegyzékhez" xr:uid="{60E27E63-DC79-43C4-BC36-C69781C830BB}"/>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89B2A-67BB-4C20-8577-3DDC85368914}">
  <dimension ref="A1:AH49"/>
  <sheetViews>
    <sheetView showGridLines="0" zoomScale="70" zoomScaleNormal="70" workbookViewId="0">
      <selection activeCell="D1" sqref="D1"/>
    </sheetView>
  </sheetViews>
  <sheetFormatPr defaultColWidth="9.140625" defaultRowHeight="12.95" customHeight="1" x14ac:dyDescent="0.2"/>
  <cols>
    <col min="1" max="1" width="12.5703125" style="3" customWidth="1"/>
    <col min="2" max="2" width="20.5703125" style="3" customWidth="1"/>
    <col min="3" max="3" width="33.42578125" style="3" bestFit="1" customWidth="1"/>
    <col min="4" max="4" width="12.85546875" style="3" bestFit="1" customWidth="1"/>
    <col min="5" max="5" width="15.140625" style="3" bestFit="1" customWidth="1"/>
    <col min="6" max="11" width="6.140625" style="3" customWidth="1"/>
    <col min="12" max="12" width="12.5703125" style="3" customWidth="1"/>
    <col min="13" max="34" width="6.140625" style="3" customWidth="1"/>
    <col min="35" max="16384" width="9.140625" style="3"/>
  </cols>
  <sheetData>
    <row r="1" spans="1:34" ht="12.95" customHeight="1" x14ac:dyDescent="0.25">
      <c r="A1" s="1" t="s">
        <v>27</v>
      </c>
      <c r="B1" s="2" t="s">
        <v>157</v>
      </c>
      <c r="D1" s="166" t="s">
        <v>1242</v>
      </c>
      <c r="L1" s="1" t="s">
        <v>27</v>
      </c>
      <c r="M1" s="2" t="s">
        <v>158</v>
      </c>
    </row>
    <row r="2" spans="1:34" ht="12.95" customHeight="1" x14ac:dyDescent="0.2">
      <c r="A2" s="1" t="s">
        <v>25</v>
      </c>
      <c r="B2" s="2" t="s">
        <v>159</v>
      </c>
      <c r="L2" s="1" t="s">
        <v>25</v>
      </c>
      <c r="M2" s="2" t="s">
        <v>160</v>
      </c>
    </row>
    <row r="3" spans="1:34" ht="12.95" customHeight="1" x14ac:dyDescent="0.2">
      <c r="A3" s="4" t="s">
        <v>23</v>
      </c>
      <c r="B3" s="2" t="s">
        <v>21</v>
      </c>
      <c r="L3" s="4" t="s">
        <v>23</v>
      </c>
      <c r="M3" s="2" t="s">
        <v>21</v>
      </c>
    </row>
    <row r="4" spans="1:34" ht="12.95" customHeight="1" x14ac:dyDescent="0.2">
      <c r="A4" s="4" t="s">
        <v>22</v>
      </c>
      <c r="B4" s="2" t="s">
        <v>21</v>
      </c>
      <c r="L4" s="4" t="s">
        <v>22</v>
      </c>
      <c r="M4" s="2" t="s">
        <v>21</v>
      </c>
    </row>
    <row r="5" spans="1:34" ht="12.95" customHeight="1" x14ac:dyDescent="0.2">
      <c r="A5" s="1" t="s">
        <v>20</v>
      </c>
      <c r="B5" s="2" t="s">
        <v>161</v>
      </c>
      <c r="L5" s="1" t="s">
        <v>20</v>
      </c>
      <c r="M5" s="2" t="s">
        <v>132</v>
      </c>
    </row>
    <row r="6" spans="1:34" ht="12.95" customHeight="1" x14ac:dyDescent="0.2">
      <c r="A6" s="1" t="s">
        <v>18</v>
      </c>
      <c r="B6" s="2" t="s">
        <v>162</v>
      </c>
      <c r="L6" s="1" t="s">
        <v>18</v>
      </c>
      <c r="M6" s="2" t="s">
        <v>162</v>
      </c>
    </row>
    <row r="7" spans="1:34" ht="12.95" customHeight="1" x14ac:dyDescent="0.2">
      <c r="A7" s="1"/>
      <c r="B7" s="2"/>
      <c r="N7" s="18"/>
    </row>
    <row r="8" spans="1:34" ht="12.95" customHeight="1" x14ac:dyDescent="0.2">
      <c r="A8" s="1" t="s">
        <v>134</v>
      </c>
      <c r="B8" s="5" t="s">
        <v>163</v>
      </c>
      <c r="L8" s="1" t="s">
        <v>134</v>
      </c>
      <c r="M8" s="5" t="s">
        <v>164</v>
      </c>
      <c r="N8" s="18"/>
    </row>
    <row r="9" spans="1:34" ht="12.95" customHeight="1" x14ac:dyDescent="0.2">
      <c r="A9" s="1" t="s">
        <v>136</v>
      </c>
      <c r="B9" s="5" t="s">
        <v>165</v>
      </c>
      <c r="D9" s="6"/>
      <c r="E9" s="6"/>
      <c r="L9" s="1" t="s">
        <v>136</v>
      </c>
      <c r="M9" s="5" t="s">
        <v>166</v>
      </c>
    </row>
    <row r="10" spans="1:34" ht="12.95" customHeight="1" x14ac:dyDescent="0.2">
      <c r="A10" s="1"/>
      <c r="B10" s="2"/>
      <c r="D10" s="6"/>
      <c r="E10" s="6"/>
    </row>
    <row r="11" spans="1:34" ht="12.95" customHeight="1" x14ac:dyDescent="0.2">
      <c r="D11" s="3" t="s">
        <v>167</v>
      </c>
      <c r="E11" s="3" t="s">
        <v>168</v>
      </c>
      <c r="F11" s="3" t="s">
        <v>169</v>
      </c>
      <c r="H11" s="3" t="s">
        <v>167</v>
      </c>
      <c r="I11" s="3" t="s">
        <v>168</v>
      </c>
      <c r="J11" s="3" t="s">
        <v>169</v>
      </c>
    </row>
    <row r="12" spans="1:34" ht="12.95" customHeight="1" x14ac:dyDescent="0.2">
      <c r="B12" s="3" t="s">
        <v>170</v>
      </c>
      <c r="C12" s="3" t="s">
        <v>171</v>
      </c>
      <c r="D12" s="7">
        <v>1592702826.5941975</v>
      </c>
      <c r="E12" s="8">
        <v>4729020349.5905056</v>
      </c>
      <c r="F12" s="3">
        <v>5210180131.7520523</v>
      </c>
      <c r="H12" s="3">
        <v>0.43087999999999904</v>
      </c>
      <c r="I12" s="3">
        <v>1.2793600000000001</v>
      </c>
      <c r="J12" s="3">
        <v>1.4095299999999999</v>
      </c>
    </row>
    <row r="13" spans="1:34" ht="12.95" customHeight="1" x14ac:dyDescent="0.2">
      <c r="C13" s="3" t="s">
        <v>172</v>
      </c>
      <c r="D13" s="7">
        <v>18621859.399312157</v>
      </c>
      <c r="E13" s="8">
        <v>18869161.648970902</v>
      </c>
      <c r="F13" s="3">
        <v>34340165.567402333</v>
      </c>
      <c r="H13" s="3">
        <v>0.16566</v>
      </c>
      <c r="I13" s="3">
        <v>0.16785999999999898</v>
      </c>
      <c r="J13" s="3">
        <v>0.30549000000000004</v>
      </c>
    </row>
    <row r="14" spans="1:34" s="9" customFormat="1" ht="12.95" customHeight="1" x14ac:dyDescent="0.2">
      <c r="B14" s="3"/>
      <c r="C14" s="3" t="s">
        <v>173</v>
      </c>
      <c r="D14" s="10">
        <v>5406336048.4152975</v>
      </c>
      <c r="E14" s="13">
        <v>9860259915.8432732</v>
      </c>
      <c r="F14" s="3">
        <v>18106230045.838085</v>
      </c>
      <c r="H14" s="3">
        <v>0.8630499999999991</v>
      </c>
      <c r="I14" s="3">
        <v>1.57405999999999</v>
      </c>
      <c r="J14" s="3">
        <v>2.8904200000000002</v>
      </c>
      <c r="K14" s="3"/>
      <c r="L14" s="3"/>
      <c r="M14" s="3"/>
      <c r="N14" s="3"/>
      <c r="O14" s="3"/>
      <c r="P14" s="3"/>
      <c r="Q14" s="3"/>
      <c r="R14" s="3"/>
      <c r="S14" s="3"/>
      <c r="T14" s="3"/>
      <c r="U14" s="3"/>
      <c r="V14" s="3"/>
      <c r="W14" s="3"/>
      <c r="X14" s="3"/>
      <c r="Y14" s="3"/>
      <c r="Z14" s="3"/>
      <c r="AA14" s="3"/>
      <c r="AB14" s="3"/>
      <c r="AC14" s="3"/>
      <c r="AD14" s="3"/>
      <c r="AE14" s="3"/>
      <c r="AF14" s="3"/>
      <c r="AG14" s="3"/>
      <c r="AH14" s="3"/>
    </row>
    <row r="15" spans="1:34" s="9" customFormat="1" ht="12.95" customHeight="1" x14ac:dyDescent="0.2">
      <c r="B15" s="3"/>
      <c r="C15" s="3" t="s">
        <v>174</v>
      </c>
      <c r="D15" s="14">
        <v>2844729003.9400377</v>
      </c>
      <c r="E15" s="3">
        <v>4876514596.1575861</v>
      </c>
      <c r="F15" s="3">
        <v>6482335338.7576437</v>
      </c>
      <c r="H15" s="3">
        <v>5.5640667700000002</v>
      </c>
      <c r="I15" s="3">
        <v>9.5380800000000008</v>
      </c>
      <c r="J15" s="3">
        <v>12.678939400000001</v>
      </c>
      <c r="K15" s="3"/>
      <c r="L15" s="3"/>
      <c r="M15" s="3"/>
      <c r="N15" s="3"/>
      <c r="O15" s="3"/>
      <c r="P15" s="3"/>
      <c r="Q15" s="3"/>
      <c r="R15" s="3"/>
      <c r="S15" s="3"/>
      <c r="T15" s="3"/>
      <c r="U15" s="3"/>
      <c r="V15" s="3"/>
      <c r="W15" s="3"/>
      <c r="X15" s="3"/>
      <c r="Y15" s="3"/>
      <c r="Z15" s="3"/>
      <c r="AA15" s="3"/>
      <c r="AB15" s="3"/>
      <c r="AC15" s="3"/>
      <c r="AD15" s="3"/>
      <c r="AE15" s="3"/>
      <c r="AF15" s="3"/>
      <c r="AG15" s="3"/>
      <c r="AH15" s="3"/>
    </row>
    <row r="16" spans="1:34" s="9" customFormat="1" ht="12.95" customHeight="1" x14ac:dyDescent="0.2">
      <c r="B16" s="3"/>
      <c r="C16" s="3" t="s">
        <v>175</v>
      </c>
      <c r="D16" s="14">
        <v>4034911605.1040082</v>
      </c>
      <c r="E16" s="3">
        <v>4353684970.8267632</v>
      </c>
      <c r="F16" s="3">
        <v>6639849878.0767145</v>
      </c>
      <c r="H16" s="3">
        <v>0.78337999999999897</v>
      </c>
      <c r="I16" s="3">
        <v>0.84527000000000008</v>
      </c>
      <c r="J16" s="3">
        <v>1.2891299999999999</v>
      </c>
      <c r="K16" s="3"/>
      <c r="L16" s="3"/>
      <c r="M16" s="3"/>
      <c r="N16" s="3"/>
      <c r="O16" s="3"/>
      <c r="P16" s="3"/>
      <c r="Q16" s="3"/>
      <c r="R16" s="3"/>
      <c r="S16" s="3"/>
      <c r="T16" s="3"/>
      <c r="U16" s="3"/>
      <c r="V16" s="3"/>
      <c r="W16" s="3"/>
      <c r="X16" s="3"/>
      <c r="Y16" s="3"/>
      <c r="Z16" s="3"/>
      <c r="AA16" s="3"/>
      <c r="AB16" s="3"/>
      <c r="AC16" s="3"/>
      <c r="AD16" s="3"/>
      <c r="AE16" s="3"/>
      <c r="AF16" s="3"/>
      <c r="AG16" s="3"/>
      <c r="AH16" s="3"/>
    </row>
    <row r="17" spans="2:12" ht="12.95" customHeight="1" x14ac:dyDescent="0.2">
      <c r="B17" s="9" t="s">
        <v>142</v>
      </c>
      <c r="C17" s="3" t="s">
        <v>176</v>
      </c>
      <c r="D17" s="11">
        <v>5275443873.7634611</v>
      </c>
      <c r="E17" s="12">
        <v>10379025215.894236</v>
      </c>
      <c r="F17" s="3">
        <v>22359056510.017082</v>
      </c>
      <c r="H17" s="3">
        <v>1.8138100000000001</v>
      </c>
      <c r="I17" s="3">
        <v>3.5685300000000004</v>
      </c>
      <c r="J17" s="3">
        <v>7.6875200000000001</v>
      </c>
      <c r="L17" s="8"/>
    </row>
    <row r="18" spans="2:12" ht="12.95" customHeight="1" x14ac:dyDescent="0.2">
      <c r="C18" s="3" t="s">
        <v>177</v>
      </c>
      <c r="D18" s="3">
        <v>-1288158958.8491335</v>
      </c>
      <c r="E18" s="3">
        <v>-2019429995.9628944</v>
      </c>
      <c r="F18" s="3">
        <v>-2951621804.1883364</v>
      </c>
      <c r="H18" s="3">
        <v>-0.25580999999999998</v>
      </c>
      <c r="I18" s="3">
        <v>-0.40102999999999994</v>
      </c>
      <c r="J18" s="3">
        <v>-0.58614999999999895</v>
      </c>
    </row>
    <row r="19" spans="2:12" ht="12.95" customHeight="1" x14ac:dyDescent="0.2">
      <c r="C19" s="3" t="s">
        <v>178</v>
      </c>
      <c r="D19" s="3">
        <v>26991239.097084682</v>
      </c>
      <c r="E19" s="3">
        <v>140319699.95604259</v>
      </c>
      <c r="F19" s="3">
        <v>2866282846.6106062</v>
      </c>
      <c r="H19" s="3">
        <v>1.2430000000000002E-2</v>
      </c>
      <c r="I19" s="3">
        <v>6.46199999999999E-2</v>
      </c>
      <c r="J19" s="3">
        <v>1.3199799999999999</v>
      </c>
    </row>
    <row r="20" spans="2:12" ht="12.95" customHeight="1" x14ac:dyDescent="0.2">
      <c r="C20" s="3" t="s">
        <v>179</v>
      </c>
      <c r="D20" s="3">
        <v>-586188866.2660557</v>
      </c>
      <c r="E20" s="3">
        <v>5510215629.0650072</v>
      </c>
      <c r="F20" s="3">
        <v>10815525756.06081</v>
      </c>
      <c r="H20" s="3">
        <v>-0.23281000000000002</v>
      </c>
      <c r="I20" s="3">
        <v>2.1884299999999999</v>
      </c>
      <c r="J20" s="3">
        <v>4.2954800000000004</v>
      </c>
    </row>
    <row r="21" spans="2:12" ht="12.95" customHeight="1" x14ac:dyDescent="0.2">
      <c r="C21" s="3" t="s">
        <v>180</v>
      </c>
      <c r="D21" s="3">
        <v>8877661273.4500751</v>
      </c>
      <c r="E21" s="3">
        <v>14606630933.442289</v>
      </c>
      <c r="F21" s="3">
        <v>26867421775.967594</v>
      </c>
      <c r="H21" s="3">
        <v>2.0058599999999998</v>
      </c>
      <c r="I21" s="3">
        <v>3.3002900000000004</v>
      </c>
      <c r="J21" s="3">
        <v>6.0705499999999999</v>
      </c>
    </row>
    <row r="22" spans="2:12" ht="12.95" customHeight="1" x14ac:dyDescent="0.2">
      <c r="C22" s="3" t="s">
        <v>181</v>
      </c>
      <c r="D22" s="3">
        <v>3326387052.3302212</v>
      </c>
      <c r="E22" s="3">
        <v>7655781840.3134909</v>
      </c>
      <c r="F22" s="3">
        <v>10936496095.766415</v>
      </c>
      <c r="H22" s="3">
        <v>0.24107000000000001</v>
      </c>
      <c r="I22" s="3">
        <v>0.55482999999999905</v>
      </c>
      <c r="J22" s="3">
        <v>0.79258999999999991</v>
      </c>
    </row>
    <row r="23" spans="2:12" ht="12.95" customHeight="1" x14ac:dyDescent="0.2">
      <c r="C23" s="3" t="s">
        <v>182</v>
      </c>
      <c r="D23" s="3">
        <v>4998022295.4175797</v>
      </c>
      <c r="E23" s="3">
        <v>1789021200.4050581</v>
      </c>
      <c r="F23" s="3">
        <v>15280864406.764435</v>
      </c>
      <c r="H23" s="3">
        <v>0.97050999999999998</v>
      </c>
      <c r="I23" s="3">
        <v>0.34738999999999998</v>
      </c>
      <c r="J23" s="3">
        <v>2.9672199999999997</v>
      </c>
    </row>
    <row r="24" spans="2:12" ht="12.95" customHeight="1" x14ac:dyDescent="0.2">
      <c r="B24" s="14"/>
      <c r="C24" s="3" t="s">
        <v>183</v>
      </c>
      <c r="D24" s="14">
        <v>20985457049.157661</v>
      </c>
      <c r="E24" s="3">
        <v>32045051937.65258</v>
      </c>
      <c r="F24" s="3">
        <v>37823571663.480659</v>
      </c>
      <c r="H24" s="3">
        <v>10.616539999999999</v>
      </c>
      <c r="I24" s="3">
        <v>16.21158762</v>
      </c>
      <c r="J24" s="3">
        <v>19.13494</v>
      </c>
    </row>
    <row r="25" spans="2:12" ht="12.95" customHeight="1" x14ac:dyDescent="0.2">
      <c r="B25" s="14"/>
      <c r="C25" s="3" t="s">
        <v>184</v>
      </c>
      <c r="D25" s="14">
        <v>1125161875.2242374</v>
      </c>
      <c r="E25" s="3">
        <v>2663902334.5867271</v>
      </c>
      <c r="F25" s="3">
        <v>5334737462.2929983</v>
      </c>
      <c r="H25" s="3">
        <v>0.96079000000000003</v>
      </c>
      <c r="I25" s="3">
        <v>2.27474</v>
      </c>
      <c r="J25" s="3">
        <v>4.5553999999999997</v>
      </c>
    </row>
    <row r="26" spans="2:12" ht="12.95" customHeight="1" x14ac:dyDescent="0.2">
      <c r="B26" s="14"/>
      <c r="C26" s="3" t="s">
        <v>185</v>
      </c>
      <c r="D26" s="14">
        <v>80594549983.193512</v>
      </c>
      <c r="E26" s="3">
        <v>101860490595.15297</v>
      </c>
      <c r="F26" s="3">
        <v>222452965382.59555</v>
      </c>
      <c r="H26" s="3">
        <v>5.3052099999999998</v>
      </c>
      <c r="I26" s="3">
        <v>6.7050600000000005</v>
      </c>
      <c r="J26" s="3">
        <v>14.64317</v>
      </c>
    </row>
    <row r="27" spans="2:12" ht="12.95" customHeight="1" x14ac:dyDescent="0.2">
      <c r="B27" s="14"/>
      <c r="C27" s="3" t="s">
        <v>186</v>
      </c>
      <c r="D27" s="14">
        <v>9966510021.8274879</v>
      </c>
      <c r="E27" s="3">
        <v>33355289405.48737</v>
      </c>
      <c r="F27" s="3">
        <v>62389235744.222359</v>
      </c>
      <c r="H27" s="3">
        <v>1.1670800000000001</v>
      </c>
      <c r="I27" s="3">
        <v>3.90591</v>
      </c>
      <c r="J27" s="3">
        <v>7.3057899999999991</v>
      </c>
    </row>
    <row r="28" spans="2:12" ht="12.95" customHeight="1" x14ac:dyDescent="0.2">
      <c r="B28" s="14"/>
      <c r="C28" s="3" t="s">
        <v>187</v>
      </c>
      <c r="D28" s="14">
        <v>1705061154.1371663</v>
      </c>
      <c r="E28" s="3">
        <v>4254554924.9910936</v>
      </c>
      <c r="F28" s="3">
        <v>6241922321.3783455</v>
      </c>
      <c r="H28" s="3">
        <v>0.70640999999999998</v>
      </c>
      <c r="I28" s="3">
        <v>1.76267</v>
      </c>
      <c r="J28" s="3">
        <v>2.5860399999999997</v>
      </c>
    </row>
    <row r="29" spans="2:12" ht="12.95" customHeight="1" x14ac:dyDescent="0.2">
      <c r="B29" s="14"/>
      <c r="C29" s="3" t="s">
        <v>188</v>
      </c>
      <c r="D29" s="14">
        <v>1528269808.298166</v>
      </c>
      <c r="E29" s="3">
        <v>3901000832.4710798</v>
      </c>
      <c r="F29" s="3">
        <v>8640353030.0843697</v>
      </c>
      <c r="H29" s="3">
        <v>1.7609299999999901</v>
      </c>
      <c r="I29" s="3">
        <v>4.4948799999999993</v>
      </c>
      <c r="J29" s="3">
        <v>9.9557400000000005</v>
      </c>
    </row>
    <row r="30" spans="2:12" ht="12.95" customHeight="1" x14ac:dyDescent="0.2">
      <c r="B30" s="14"/>
      <c r="C30" s="14"/>
      <c r="D30" s="14"/>
    </row>
    <row r="31" spans="2:12" ht="12.95" customHeight="1" x14ac:dyDescent="0.2">
      <c r="D31" s="3" t="s">
        <v>167</v>
      </c>
      <c r="E31" s="3" t="s">
        <v>168</v>
      </c>
      <c r="F31" s="3" t="s">
        <v>169</v>
      </c>
      <c r="H31" s="3" t="s">
        <v>167</v>
      </c>
      <c r="I31" s="3" t="s">
        <v>168</v>
      </c>
      <c r="J31" s="3" t="s">
        <v>169</v>
      </c>
    </row>
    <row r="32" spans="2:12" ht="12.95" customHeight="1" x14ac:dyDescent="0.2">
      <c r="B32" s="3" t="s">
        <v>145</v>
      </c>
      <c r="C32" s="3" t="s">
        <v>189</v>
      </c>
      <c r="D32" s="7">
        <v>1592702826.5941975</v>
      </c>
      <c r="E32" s="8">
        <v>4729020349.5905056</v>
      </c>
      <c r="F32" s="3">
        <v>5210180131.7520523</v>
      </c>
      <c r="H32" s="3">
        <v>0.43087999999999904</v>
      </c>
      <c r="I32" s="3">
        <v>1.2793600000000001</v>
      </c>
      <c r="J32" s="3">
        <v>1.4095299999999999</v>
      </c>
    </row>
    <row r="33" spans="2:10" ht="12.95" customHeight="1" x14ac:dyDescent="0.2">
      <c r="C33" s="3" t="s">
        <v>190</v>
      </c>
      <c r="D33" s="7">
        <v>18621859.399312157</v>
      </c>
      <c r="E33" s="8">
        <v>18869161.648970902</v>
      </c>
      <c r="F33" s="3">
        <v>34340165.567402333</v>
      </c>
      <c r="H33" s="3">
        <v>0.16566</v>
      </c>
      <c r="I33" s="3">
        <v>0.16785999999999898</v>
      </c>
      <c r="J33" s="3">
        <v>0.30549000000000004</v>
      </c>
    </row>
    <row r="34" spans="2:10" ht="12.95" customHeight="1" x14ac:dyDescent="0.2">
      <c r="C34" s="3" t="s">
        <v>191</v>
      </c>
      <c r="D34" s="10">
        <v>5406336048.4152975</v>
      </c>
      <c r="E34" s="13">
        <v>9860259915.8432732</v>
      </c>
      <c r="F34" s="3">
        <v>18106230045.838085</v>
      </c>
      <c r="H34" s="3">
        <v>0.8630499999999991</v>
      </c>
      <c r="I34" s="3">
        <v>1.57405999999999</v>
      </c>
      <c r="J34" s="3">
        <v>2.8904200000000002</v>
      </c>
    </row>
    <row r="35" spans="2:10" ht="12.95" customHeight="1" x14ac:dyDescent="0.2">
      <c r="B35" s="14"/>
      <c r="C35" s="3" t="s">
        <v>192</v>
      </c>
      <c r="D35" s="14">
        <v>2844729003.9400377</v>
      </c>
      <c r="E35" s="3">
        <v>4876514596.1575861</v>
      </c>
      <c r="F35" s="3">
        <v>6482335338.7576437</v>
      </c>
      <c r="H35" s="3">
        <v>5.5640667700000002</v>
      </c>
      <c r="I35" s="3">
        <v>9.5380800000000008</v>
      </c>
      <c r="J35" s="3">
        <v>12.678939400000001</v>
      </c>
    </row>
    <row r="36" spans="2:10" ht="12.95" customHeight="1" x14ac:dyDescent="0.2">
      <c r="B36" s="14"/>
      <c r="C36" s="3" t="s">
        <v>193</v>
      </c>
      <c r="D36" s="14">
        <v>4034911605.1040082</v>
      </c>
      <c r="E36" s="3">
        <v>4353684970.8267632</v>
      </c>
      <c r="F36" s="3">
        <v>6639849878.0767145</v>
      </c>
      <c r="H36" s="3">
        <v>0.78337999999999897</v>
      </c>
      <c r="I36" s="3">
        <v>0.84527000000000008</v>
      </c>
      <c r="J36" s="3">
        <v>1.2891299999999999</v>
      </c>
    </row>
    <row r="37" spans="2:10" ht="12.95" customHeight="1" x14ac:dyDescent="0.2">
      <c r="C37" s="3" t="s">
        <v>194</v>
      </c>
      <c r="D37" s="11">
        <v>5275443873.7634611</v>
      </c>
      <c r="E37" s="12">
        <v>10379025215.894236</v>
      </c>
      <c r="F37" s="3">
        <v>22359056510.017082</v>
      </c>
      <c r="H37" s="3">
        <v>1.8138100000000001</v>
      </c>
      <c r="I37" s="3">
        <v>3.5685300000000004</v>
      </c>
      <c r="J37" s="3">
        <v>7.6875200000000001</v>
      </c>
    </row>
    <row r="38" spans="2:10" ht="12.95" customHeight="1" x14ac:dyDescent="0.2">
      <c r="C38" s="3" t="s">
        <v>195</v>
      </c>
      <c r="D38" s="3">
        <v>-1288158958.8491335</v>
      </c>
      <c r="E38" s="3">
        <v>-2019429995.9628944</v>
      </c>
      <c r="F38" s="3">
        <v>-2951621804.1883364</v>
      </c>
      <c r="H38" s="3">
        <v>-0.25580999999999998</v>
      </c>
      <c r="I38" s="3">
        <v>-0.40102999999999994</v>
      </c>
      <c r="J38" s="3">
        <v>-0.58614999999999895</v>
      </c>
    </row>
    <row r="39" spans="2:10" ht="12.95" customHeight="1" x14ac:dyDescent="0.2">
      <c r="C39" s="3" t="s">
        <v>196</v>
      </c>
      <c r="D39" s="3">
        <v>26991239.097084682</v>
      </c>
      <c r="E39" s="3">
        <v>140319699.95604259</v>
      </c>
      <c r="F39" s="3">
        <v>2866282846.6106062</v>
      </c>
      <c r="H39" s="3">
        <v>1.2430000000000002E-2</v>
      </c>
      <c r="I39" s="3">
        <v>6.46199999999999E-2</v>
      </c>
      <c r="J39" s="3">
        <v>1.3199799999999999</v>
      </c>
    </row>
    <row r="40" spans="2:10" ht="12.95" customHeight="1" x14ac:dyDescent="0.2">
      <c r="C40" s="3" t="s">
        <v>197</v>
      </c>
      <c r="D40" s="3">
        <v>-586188866.2660557</v>
      </c>
      <c r="E40" s="3">
        <v>5510215629.0650072</v>
      </c>
      <c r="F40" s="3">
        <v>10815525756.06081</v>
      </c>
      <c r="H40" s="3">
        <v>-0.23281000000000002</v>
      </c>
      <c r="I40" s="3">
        <v>2.1884299999999999</v>
      </c>
      <c r="J40" s="3">
        <v>4.2954800000000004</v>
      </c>
    </row>
    <row r="41" spans="2:10" ht="12.95" customHeight="1" x14ac:dyDescent="0.2">
      <c r="B41" s="15"/>
      <c r="C41" s="3" t="s">
        <v>198</v>
      </c>
      <c r="D41" s="3">
        <v>8877661273.4500751</v>
      </c>
      <c r="E41" s="3">
        <v>14606630933.442289</v>
      </c>
      <c r="F41" s="3">
        <v>26867421775.967594</v>
      </c>
      <c r="H41" s="3">
        <v>2.0058599999999998</v>
      </c>
      <c r="I41" s="3">
        <v>3.3002900000000004</v>
      </c>
      <c r="J41" s="3">
        <v>6.0705499999999999</v>
      </c>
    </row>
    <row r="42" spans="2:10" ht="12.95" customHeight="1" x14ac:dyDescent="0.2">
      <c r="C42" s="3" t="s">
        <v>199</v>
      </c>
      <c r="D42" s="3">
        <v>3326387052.3302212</v>
      </c>
      <c r="E42" s="3">
        <v>7655781840.3134909</v>
      </c>
      <c r="F42" s="3">
        <v>10936496095.766415</v>
      </c>
      <c r="H42" s="3">
        <v>0.24107000000000001</v>
      </c>
      <c r="I42" s="3">
        <v>0.55482999999999905</v>
      </c>
      <c r="J42" s="3">
        <v>0.79258999999999991</v>
      </c>
    </row>
    <row r="43" spans="2:10" ht="12.95" customHeight="1" x14ac:dyDescent="0.2">
      <c r="C43" s="3" t="s">
        <v>200</v>
      </c>
      <c r="D43" s="3">
        <v>4998022295.4175797</v>
      </c>
      <c r="E43" s="3">
        <v>1789021200.4050581</v>
      </c>
      <c r="F43" s="3">
        <v>15280864406.764435</v>
      </c>
      <c r="H43" s="3">
        <v>0.97050999999999998</v>
      </c>
      <c r="I43" s="3">
        <v>0.34738999999999998</v>
      </c>
      <c r="J43" s="3">
        <v>2.9672199999999997</v>
      </c>
    </row>
    <row r="44" spans="2:10" ht="12.95" customHeight="1" x14ac:dyDescent="0.2">
      <c r="C44" s="3" t="s">
        <v>201</v>
      </c>
      <c r="D44" s="14">
        <v>20985457049.157661</v>
      </c>
      <c r="E44" s="3">
        <v>32045051937.65258</v>
      </c>
      <c r="F44" s="3">
        <v>37823571663.480659</v>
      </c>
      <c r="H44" s="3">
        <v>10.616539999999999</v>
      </c>
      <c r="I44" s="3">
        <v>16.21158762</v>
      </c>
      <c r="J44" s="3">
        <v>19.13494</v>
      </c>
    </row>
    <row r="45" spans="2:10" ht="12.95" customHeight="1" x14ac:dyDescent="0.2">
      <c r="C45" s="3" t="s">
        <v>202</v>
      </c>
      <c r="D45" s="14">
        <v>1125161875.2242374</v>
      </c>
      <c r="E45" s="3">
        <v>2663902334.5867271</v>
      </c>
      <c r="F45" s="3">
        <v>5334737462.2929983</v>
      </c>
      <c r="H45" s="3">
        <v>0.96079000000000003</v>
      </c>
      <c r="I45" s="3">
        <v>2.27474</v>
      </c>
      <c r="J45" s="3">
        <v>4.5553999999999997</v>
      </c>
    </row>
    <row r="46" spans="2:10" ht="12.95" customHeight="1" x14ac:dyDescent="0.2">
      <c r="C46" s="3" t="s">
        <v>203</v>
      </c>
      <c r="D46" s="14">
        <v>80594549983.193512</v>
      </c>
      <c r="E46" s="3">
        <v>101860490595.15297</v>
      </c>
      <c r="F46" s="3">
        <v>222452965382.59555</v>
      </c>
      <c r="H46" s="3">
        <v>5.3052099999999998</v>
      </c>
      <c r="I46" s="3">
        <v>6.7050600000000005</v>
      </c>
      <c r="J46" s="3">
        <v>14.64317</v>
      </c>
    </row>
    <row r="47" spans="2:10" ht="12.95" customHeight="1" x14ac:dyDescent="0.2">
      <c r="C47" s="3" t="s">
        <v>204</v>
      </c>
      <c r="D47" s="14">
        <v>9966510021.8274879</v>
      </c>
      <c r="E47" s="3">
        <v>33355289405.48737</v>
      </c>
      <c r="F47" s="3">
        <v>62389235744.222359</v>
      </c>
      <c r="H47" s="3">
        <v>1.1670800000000001</v>
      </c>
      <c r="I47" s="3">
        <v>3.90591</v>
      </c>
      <c r="J47" s="3">
        <v>7.3057899999999991</v>
      </c>
    </row>
    <row r="48" spans="2:10" ht="12.95" customHeight="1" x14ac:dyDescent="0.2">
      <c r="C48" s="3" t="s">
        <v>205</v>
      </c>
      <c r="D48" s="14">
        <v>1705061154.1371663</v>
      </c>
      <c r="E48" s="3">
        <v>4254554924.9910936</v>
      </c>
      <c r="F48" s="3">
        <v>6241922321.3783455</v>
      </c>
      <c r="H48" s="3">
        <v>0.70640999999999998</v>
      </c>
      <c r="I48" s="3">
        <v>1.76267</v>
      </c>
      <c r="J48" s="3">
        <v>2.5860399999999997</v>
      </c>
    </row>
    <row r="49" spans="2:10" ht="12.95" customHeight="1" x14ac:dyDescent="0.2">
      <c r="B49" s="15"/>
      <c r="C49" s="3" t="s">
        <v>206</v>
      </c>
      <c r="D49" s="14">
        <v>1528269808.298166</v>
      </c>
      <c r="E49" s="3">
        <v>3901000832.4710798</v>
      </c>
      <c r="F49" s="3">
        <v>8640353030.0843697</v>
      </c>
      <c r="H49" s="3">
        <v>1.7609299999999901</v>
      </c>
      <c r="I49" s="3">
        <v>4.4948799999999993</v>
      </c>
      <c r="J49" s="3">
        <v>9.9557400000000005</v>
      </c>
    </row>
  </sheetData>
  <hyperlinks>
    <hyperlink ref="D1" location="Tartalom!A1" display="Vissza a tartalomjegyzékhez" xr:uid="{AC92BBD8-C8D6-47E9-9473-48EA4A617C04}"/>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31706-16D5-4FA4-A81F-534886884B73}">
  <dimension ref="A1:Q24"/>
  <sheetViews>
    <sheetView zoomScale="85" zoomScaleNormal="85" workbookViewId="0">
      <selection activeCell="E1" sqref="E1"/>
    </sheetView>
  </sheetViews>
  <sheetFormatPr defaultRowHeight="15" x14ac:dyDescent="0.25"/>
  <cols>
    <col min="1" max="1" width="12.5703125" style="19" bestFit="1" customWidth="1"/>
    <col min="2" max="2" width="62.5703125" style="19" customWidth="1"/>
    <col min="3" max="5" width="9.140625" style="19"/>
    <col min="6" max="6" width="15" style="19" bestFit="1" customWidth="1"/>
    <col min="7" max="7" width="15.28515625" style="19" bestFit="1" customWidth="1"/>
    <col min="8" max="8" width="16.85546875" style="19" bestFit="1" customWidth="1"/>
    <col min="9" max="9" width="21.5703125" style="19" bestFit="1" customWidth="1"/>
    <col min="10" max="16384" width="9.140625" style="19"/>
  </cols>
  <sheetData>
    <row r="1" spans="1:17" ht="15.75" x14ac:dyDescent="0.25">
      <c r="A1" s="38" t="s">
        <v>27</v>
      </c>
      <c r="B1" s="19" t="s">
        <v>26</v>
      </c>
      <c r="E1" s="166" t="s">
        <v>1242</v>
      </c>
    </row>
    <row r="2" spans="1:17" ht="15.75" x14ac:dyDescent="0.25">
      <c r="A2" s="38" t="s">
        <v>25</v>
      </c>
      <c r="B2" s="19" t="s">
        <v>24</v>
      </c>
    </row>
    <row r="3" spans="1:17" ht="15.75" x14ac:dyDescent="0.25">
      <c r="A3" s="38" t="s">
        <v>23</v>
      </c>
      <c r="B3" s="19" t="s">
        <v>21</v>
      </c>
    </row>
    <row r="4" spans="1:17" ht="15.75" x14ac:dyDescent="0.25">
      <c r="A4" s="38" t="s">
        <v>22</v>
      </c>
      <c r="B4" s="19" t="s">
        <v>21</v>
      </c>
    </row>
    <row r="5" spans="1:17" ht="15.75" x14ac:dyDescent="0.25">
      <c r="A5" s="38" t="s">
        <v>20</v>
      </c>
      <c r="B5" s="19" t="s">
        <v>19</v>
      </c>
    </row>
    <row r="6" spans="1:17" ht="15.75" x14ac:dyDescent="0.25">
      <c r="A6" s="38" t="s">
        <v>18</v>
      </c>
      <c r="B6" s="19" t="s">
        <v>17</v>
      </c>
    </row>
    <row r="9" spans="1:17" ht="45" x14ac:dyDescent="0.25">
      <c r="L9" s="28"/>
      <c r="M9" s="28" t="s">
        <v>16</v>
      </c>
      <c r="N9" s="28" t="s">
        <v>15</v>
      </c>
      <c r="O9" s="28" t="s">
        <v>14</v>
      </c>
      <c r="P9" s="28" t="s">
        <v>13</v>
      </c>
      <c r="Q9" s="39" t="s">
        <v>207</v>
      </c>
    </row>
    <row r="10" spans="1:17" x14ac:dyDescent="0.25">
      <c r="L10" s="28" t="s">
        <v>6</v>
      </c>
      <c r="M10" s="40">
        <v>4.8928571428571397</v>
      </c>
      <c r="N10" s="40">
        <v>5.71428571428571</v>
      </c>
      <c r="O10" s="40">
        <v>0</v>
      </c>
      <c r="P10" s="40">
        <v>0</v>
      </c>
      <c r="Q10" s="40">
        <v>4</v>
      </c>
    </row>
    <row r="11" spans="1:17" ht="30" x14ac:dyDescent="0.25">
      <c r="C11" s="19" t="s">
        <v>16</v>
      </c>
      <c r="D11" s="19" t="s">
        <v>15</v>
      </c>
      <c r="E11" s="19" t="s">
        <v>14</v>
      </c>
      <c r="F11" s="19" t="s">
        <v>13</v>
      </c>
      <c r="G11" s="41" t="s">
        <v>207</v>
      </c>
      <c r="L11" s="28" t="s">
        <v>5</v>
      </c>
      <c r="M11" s="40">
        <v>8.6927759740259596</v>
      </c>
      <c r="N11" s="40">
        <v>4.2857142857142918</v>
      </c>
      <c r="O11" s="40">
        <v>25.909090909090949</v>
      </c>
      <c r="P11" s="40">
        <v>11</v>
      </c>
      <c r="Q11" s="40">
        <v>0</v>
      </c>
    </row>
    <row r="12" spans="1:17" x14ac:dyDescent="0.25">
      <c r="B12" s="19" t="s">
        <v>6</v>
      </c>
      <c r="C12" s="42">
        <v>4.8928571428571397</v>
      </c>
      <c r="D12" s="42">
        <v>5.71428571428571</v>
      </c>
      <c r="E12" s="42">
        <v>0</v>
      </c>
      <c r="F12" s="42">
        <v>0</v>
      </c>
      <c r="G12" s="42">
        <v>4</v>
      </c>
      <c r="L12" s="28" t="s">
        <v>4</v>
      </c>
      <c r="M12" s="40">
        <v>11.98303571428575</v>
      </c>
      <c r="N12" s="40">
        <v>12.8571428571429</v>
      </c>
      <c r="O12" s="40">
        <v>5.9090909090908532</v>
      </c>
      <c r="P12" s="40">
        <v>13</v>
      </c>
      <c r="Q12" s="40">
        <v>6.0000000000000009</v>
      </c>
    </row>
    <row r="13" spans="1:17" x14ac:dyDescent="0.25">
      <c r="B13" s="19" t="s">
        <v>5</v>
      </c>
      <c r="C13" s="42">
        <v>13.585633116883098</v>
      </c>
      <c r="D13" s="42">
        <v>10.000000000000002</v>
      </c>
      <c r="E13" s="42">
        <v>25.909090909090949</v>
      </c>
      <c r="F13" s="42">
        <v>11</v>
      </c>
      <c r="G13" s="42">
        <v>4</v>
      </c>
      <c r="L13" s="28" t="s">
        <v>3</v>
      </c>
      <c r="M13" s="40">
        <v>8.6154220779220978</v>
      </c>
      <c r="N13" s="40">
        <v>10.714285714285673</v>
      </c>
      <c r="O13" s="40">
        <v>18.636363636363651</v>
      </c>
      <c r="P13" s="40">
        <v>8.0000000000000018</v>
      </c>
      <c r="Q13" s="40">
        <v>9.25</v>
      </c>
    </row>
    <row r="14" spans="1:17" x14ac:dyDescent="0.25">
      <c r="B14" s="19" t="s">
        <v>4</v>
      </c>
      <c r="C14" s="42">
        <v>25.56866883116885</v>
      </c>
      <c r="D14" s="42">
        <v>22.857142857142904</v>
      </c>
      <c r="E14" s="42">
        <v>31.818181818181802</v>
      </c>
      <c r="F14" s="42">
        <v>24</v>
      </c>
      <c r="G14" s="42">
        <v>10</v>
      </c>
      <c r="L14" s="28" t="s">
        <v>2</v>
      </c>
      <c r="M14" s="40">
        <v>13.863311688311653</v>
      </c>
      <c r="N14" s="40">
        <v>32.142857142857132</v>
      </c>
      <c r="O14" s="40">
        <v>16.818181818181841</v>
      </c>
      <c r="P14" s="40">
        <v>23.000000000000004</v>
      </c>
      <c r="Q14" s="40">
        <v>13.750000000000002</v>
      </c>
    </row>
    <row r="15" spans="1:17" x14ac:dyDescent="0.25">
      <c r="B15" s="19" t="s">
        <v>3</v>
      </c>
      <c r="C15" s="42">
        <v>34.184090909090948</v>
      </c>
      <c r="D15" s="42">
        <v>33.571428571428577</v>
      </c>
      <c r="E15" s="42">
        <v>50.454545454545453</v>
      </c>
      <c r="F15" s="42">
        <v>32</v>
      </c>
      <c r="G15" s="42">
        <v>19.25</v>
      </c>
      <c r="L15" s="28"/>
      <c r="M15" s="40">
        <v>13.863311688311653</v>
      </c>
      <c r="N15" s="40">
        <v>32.142857142857132</v>
      </c>
      <c r="O15" s="40">
        <v>16.818181818181841</v>
      </c>
      <c r="P15" s="40">
        <v>23.000000000000004</v>
      </c>
      <c r="Q15" s="40">
        <v>13.750000000000002</v>
      </c>
    </row>
    <row r="16" spans="1:17" x14ac:dyDescent="0.25">
      <c r="B16" s="19" t="s">
        <v>2</v>
      </c>
      <c r="C16" s="42">
        <v>48.047402597402602</v>
      </c>
      <c r="D16" s="42">
        <v>65.714285714285708</v>
      </c>
      <c r="E16" s="42">
        <v>67.272727272727295</v>
      </c>
      <c r="F16" s="42">
        <v>55</v>
      </c>
      <c r="G16" s="42">
        <v>33</v>
      </c>
      <c r="L16" s="28"/>
      <c r="M16" s="28"/>
      <c r="N16" s="28"/>
      <c r="O16" s="28"/>
      <c r="P16" s="28"/>
      <c r="Q16" s="28"/>
    </row>
    <row r="17" spans="2:17" x14ac:dyDescent="0.25">
      <c r="C17" s="40">
        <v>13.863311688311653</v>
      </c>
      <c r="D17" s="40">
        <v>32.142857142857132</v>
      </c>
      <c r="E17" s="40">
        <v>16.818181818181841</v>
      </c>
      <c r="F17" s="40">
        <v>23.000000000000004</v>
      </c>
      <c r="G17" s="40">
        <v>13.750000000000002</v>
      </c>
      <c r="L17" s="28"/>
      <c r="M17" s="28" t="s">
        <v>11</v>
      </c>
      <c r="N17" s="28" t="s">
        <v>10</v>
      </c>
      <c r="O17" s="28" t="s">
        <v>9</v>
      </c>
      <c r="P17" s="28" t="s">
        <v>8</v>
      </c>
      <c r="Q17" s="28" t="s">
        <v>7</v>
      </c>
    </row>
    <row r="18" spans="2:17" x14ac:dyDescent="0.25">
      <c r="L18" s="28" t="s">
        <v>6</v>
      </c>
      <c r="M18" s="40">
        <v>4.8928571428571397</v>
      </c>
      <c r="N18" s="40">
        <v>5.71428571428571</v>
      </c>
      <c r="O18" s="40">
        <v>0</v>
      </c>
      <c r="P18" s="40">
        <v>0</v>
      </c>
      <c r="Q18" s="40">
        <v>4</v>
      </c>
    </row>
    <row r="19" spans="2:17" x14ac:dyDescent="0.25">
      <c r="C19" s="19" t="s">
        <v>11</v>
      </c>
      <c r="D19" s="19" t="s">
        <v>10</v>
      </c>
      <c r="E19" s="19" t="s">
        <v>9</v>
      </c>
      <c r="F19" s="19" t="s">
        <v>8</v>
      </c>
      <c r="G19" s="19" t="s">
        <v>7</v>
      </c>
      <c r="L19" s="28" t="s">
        <v>5</v>
      </c>
      <c r="M19" s="40">
        <v>8.6927759740259596</v>
      </c>
      <c r="N19" s="40">
        <v>4.2857142857142918</v>
      </c>
      <c r="O19" s="40">
        <v>25.909090909090949</v>
      </c>
      <c r="P19" s="40">
        <v>11</v>
      </c>
      <c r="Q19" s="40">
        <v>0</v>
      </c>
    </row>
    <row r="20" spans="2:17" x14ac:dyDescent="0.25">
      <c r="B20" s="19" t="s">
        <v>6</v>
      </c>
      <c r="C20" s="42">
        <v>4.8928571428571397</v>
      </c>
      <c r="D20" s="42">
        <v>5.71428571428571</v>
      </c>
      <c r="E20" s="42">
        <v>0</v>
      </c>
      <c r="F20" s="42">
        <v>0</v>
      </c>
      <c r="G20" s="42">
        <v>4</v>
      </c>
      <c r="L20" s="28" t="s">
        <v>4</v>
      </c>
      <c r="M20" s="40">
        <v>11.98303571428575</v>
      </c>
      <c r="N20" s="40">
        <v>12.8571428571429</v>
      </c>
      <c r="O20" s="40">
        <v>5.9090909090908532</v>
      </c>
      <c r="P20" s="40">
        <v>13</v>
      </c>
      <c r="Q20" s="40">
        <v>6.0000000000000009</v>
      </c>
    </row>
    <row r="21" spans="2:17" x14ac:dyDescent="0.25">
      <c r="B21" s="19" t="s">
        <v>5</v>
      </c>
      <c r="C21" s="42">
        <v>13.585633116883098</v>
      </c>
      <c r="D21" s="42">
        <v>10.000000000000002</v>
      </c>
      <c r="E21" s="42">
        <v>25.909090909090949</v>
      </c>
      <c r="F21" s="42">
        <v>11</v>
      </c>
      <c r="G21" s="42">
        <v>4</v>
      </c>
      <c r="L21" s="28" t="s">
        <v>3</v>
      </c>
      <c r="M21" s="40">
        <v>8.6154220779220978</v>
      </c>
      <c r="N21" s="40">
        <v>10.714285714285673</v>
      </c>
      <c r="O21" s="40">
        <v>18.636363636363651</v>
      </c>
      <c r="P21" s="40">
        <v>8.0000000000000018</v>
      </c>
      <c r="Q21" s="40">
        <v>9.25</v>
      </c>
    </row>
    <row r="22" spans="2:17" x14ac:dyDescent="0.25">
      <c r="B22" s="19" t="s">
        <v>4</v>
      </c>
      <c r="C22" s="42">
        <v>25.56866883116885</v>
      </c>
      <c r="D22" s="42">
        <v>22.857142857142904</v>
      </c>
      <c r="E22" s="42">
        <v>31.818181818181802</v>
      </c>
      <c r="F22" s="42">
        <v>24</v>
      </c>
      <c r="G22" s="42">
        <v>10</v>
      </c>
      <c r="L22" s="28" t="s">
        <v>2</v>
      </c>
      <c r="M22" s="40">
        <v>13.863311688311653</v>
      </c>
      <c r="N22" s="40">
        <v>32.142857142857132</v>
      </c>
      <c r="O22" s="40">
        <v>16.818181818181841</v>
      </c>
      <c r="P22" s="40">
        <v>23.000000000000004</v>
      </c>
      <c r="Q22" s="40">
        <v>13.750000000000002</v>
      </c>
    </row>
    <row r="23" spans="2:17" x14ac:dyDescent="0.25">
      <c r="B23" s="19" t="s">
        <v>3</v>
      </c>
      <c r="C23" s="42">
        <v>34.184090909090948</v>
      </c>
      <c r="D23" s="42">
        <v>33.571428571428577</v>
      </c>
      <c r="E23" s="42">
        <v>50.454545454545453</v>
      </c>
      <c r="F23" s="42">
        <v>32</v>
      </c>
      <c r="G23" s="42">
        <v>19.25</v>
      </c>
      <c r="H23" s="40">
        <v>23.000000000000004</v>
      </c>
      <c r="I23" s="40">
        <v>13.750000000000002</v>
      </c>
    </row>
    <row r="24" spans="2:17" x14ac:dyDescent="0.25">
      <c r="B24" s="19" t="s">
        <v>2</v>
      </c>
      <c r="C24" s="42">
        <v>48.047402597402602</v>
      </c>
      <c r="D24" s="42">
        <v>65.714285714285708</v>
      </c>
      <c r="E24" s="42">
        <v>67.272727272727295</v>
      </c>
      <c r="F24" s="42">
        <v>55</v>
      </c>
      <c r="G24" s="42">
        <v>33</v>
      </c>
    </row>
  </sheetData>
  <hyperlinks>
    <hyperlink ref="E1" location="Tartalom!A1" display="Vissza a tartalomjegyzékhez" xr:uid="{79552B6E-705C-4AA8-A7B7-3E39AB2067D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9A37D-824F-40B9-AAAC-F86582D65EBE}">
  <dimension ref="A1:I26"/>
  <sheetViews>
    <sheetView workbookViewId="0">
      <selection activeCell="G1" sqref="G1"/>
    </sheetView>
  </sheetViews>
  <sheetFormatPr defaultRowHeight="15" x14ac:dyDescent="0.25"/>
  <cols>
    <col min="1" max="1" width="14.5703125" style="19" bestFit="1" customWidth="1"/>
    <col min="2" max="2" width="18.28515625" style="19" customWidth="1"/>
    <col min="3" max="3" width="19.5703125" style="19" customWidth="1"/>
    <col min="4" max="4" width="19.28515625" style="19" bestFit="1" customWidth="1"/>
    <col min="5" max="5" width="16.140625" style="19" customWidth="1"/>
    <col min="6" max="6" width="20.5703125" style="19" customWidth="1"/>
    <col min="7" max="8" width="21.5703125" style="19" bestFit="1" customWidth="1"/>
    <col min="9" max="9" width="19.28515625" style="19" bestFit="1" customWidth="1"/>
    <col min="10" max="10" width="15" style="19" bestFit="1" customWidth="1"/>
    <col min="11" max="11" width="15.28515625" style="19" bestFit="1" customWidth="1"/>
    <col min="12" max="12" width="16.85546875" style="19" bestFit="1" customWidth="1"/>
    <col min="13" max="13" width="21.5703125" style="19" bestFit="1" customWidth="1"/>
    <col min="14" max="16384" width="9.140625" style="19"/>
  </cols>
  <sheetData>
    <row r="1" spans="1:7" ht="15.75" x14ac:dyDescent="0.25">
      <c r="A1" s="38" t="s">
        <v>27</v>
      </c>
      <c r="B1" s="19" t="s">
        <v>28</v>
      </c>
      <c r="G1" s="166" t="s">
        <v>1242</v>
      </c>
    </row>
    <row r="2" spans="1:7" ht="15.75" x14ac:dyDescent="0.25">
      <c r="A2" s="38" t="s">
        <v>25</v>
      </c>
      <c r="B2" s="19" t="s">
        <v>29</v>
      </c>
    </row>
    <row r="3" spans="1:7" ht="15.75" x14ac:dyDescent="0.25">
      <c r="A3" s="38" t="s">
        <v>23</v>
      </c>
      <c r="B3" s="19" t="s">
        <v>21</v>
      </c>
    </row>
    <row r="4" spans="1:7" ht="15.75" x14ac:dyDescent="0.25">
      <c r="A4" s="38" t="s">
        <v>22</v>
      </c>
      <c r="B4" s="19" t="s">
        <v>21</v>
      </c>
    </row>
    <row r="5" spans="1:7" ht="15.75" x14ac:dyDescent="0.25">
      <c r="A5" s="38" t="s">
        <v>20</v>
      </c>
    </row>
    <row r="6" spans="1:7" ht="15.75" x14ac:dyDescent="0.25">
      <c r="A6" s="38" t="s">
        <v>18</v>
      </c>
    </row>
    <row r="7" spans="1:7" ht="15.75" x14ac:dyDescent="0.25">
      <c r="A7" s="38"/>
    </row>
    <row r="8" spans="1:7" x14ac:dyDescent="0.25">
      <c r="A8" s="19" t="s">
        <v>134</v>
      </c>
      <c r="B8" s="19" t="s">
        <v>212</v>
      </c>
    </row>
    <row r="9" spans="1:7" x14ac:dyDescent="0.25">
      <c r="A9" s="19" t="s">
        <v>136</v>
      </c>
      <c r="B9" s="19" t="s">
        <v>212</v>
      </c>
    </row>
    <row r="11" spans="1:7" x14ac:dyDescent="0.25">
      <c r="D11" s="19" t="s">
        <v>10</v>
      </c>
      <c r="E11" s="19" t="s">
        <v>9</v>
      </c>
      <c r="F11" s="19" t="s">
        <v>8</v>
      </c>
      <c r="G11" s="19" t="s">
        <v>7</v>
      </c>
    </row>
    <row r="12" spans="1:7" x14ac:dyDescent="0.25">
      <c r="D12" s="19" t="s">
        <v>15</v>
      </c>
      <c r="E12" s="19" t="s">
        <v>14</v>
      </c>
      <c r="F12" s="19" t="s">
        <v>13</v>
      </c>
      <c r="G12" s="19" t="s">
        <v>12</v>
      </c>
    </row>
    <row r="13" spans="1:7" x14ac:dyDescent="0.25">
      <c r="B13" s="19" t="s">
        <v>34</v>
      </c>
      <c r="C13" s="19" t="s">
        <v>30</v>
      </c>
      <c r="D13" s="42">
        <v>13.333</v>
      </c>
      <c r="E13" s="42">
        <v>23.03</v>
      </c>
      <c r="F13" s="42">
        <v>11.583</v>
      </c>
      <c r="G13" s="42">
        <v>6.6660000000000004</v>
      </c>
    </row>
    <row r="14" spans="1:7" x14ac:dyDescent="0.25">
      <c r="B14" s="19" t="s">
        <v>35</v>
      </c>
      <c r="C14" s="19" t="s">
        <v>31</v>
      </c>
      <c r="D14" s="42">
        <v>18.285</v>
      </c>
      <c r="E14" s="42">
        <v>23.999999999999993</v>
      </c>
      <c r="F14" s="42">
        <v>20.5</v>
      </c>
      <c r="G14" s="42">
        <v>16.8</v>
      </c>
    </row>
    <row r="15" spans="1:7" x14ac:dyDescent="0.25">
      <c r="B15" s="19" t="s">
        <v>36</v>
      </c>
      <c r="C15" s="19" t="s">
        <v>32</v>
      </c>
      <c r="D15" s="42">
        <v>32</v>
      </c>
      <c r="E15" s="42">
        <v>52.363</v>
      </c>
      <c r="F15" s="42">
        <v>31.1</v>
      </c>
      <c r="G15" s="42">
        <v>15.7</v>
      </c>
    </row>
    <row r="16" spans="1:7" x14ac:dyDescent="0.25">
      <c r="B16" s="19" t="s">
        <v>1187</v>
      </c>
      <c r="C16" s="19" t="s">
        <v>33</v>
      </c>
      <c r="D16" s="42">
        <v>40.951999999999998</v>
      </c>
      <c r="E16" s="42">
        <v>40.000000000000021</v>
      </c>
      <c r="F16" s="42">
        <v>33.5</v>
      </c>
      <c r="G16" s="42">
        <v>14.249999999999998</v>
      </c>
    </row>
    <row r="17" spans="3:9" x14ac:dyDescent="0.25">
      <c r="D17" s="40">
        <v>40.951999999999998</v>
      </c>
      <c r="E17" s="40">
        <v>40.000000000000021</v>
      </c>
      <c r="F17" s="40">
        <v>33.5</v>
      </c>
      <c r="G17" s="40">
        <v>14.249999999999998</v>
      </c>
    </row>
    <row r="18" spans="3:9" x14ac:dyDescent="0.25">
      <c r="C18" s="28"/>
      <c r="D18" s="28" t="s">
        <v>10</v>
      </c>
      <c r="E18" s="28" t="s">
        <v>9</v>
      </c>
      <c r="F18" s="28" t="s">
        <v>8</v>
      </c>
      <c r="G18" s="28" t="s">
        <v>7</v>
      </c>
      <c r="I18" s="28"/>
    </row>
    <row r="19" spans="3:9" x14ac:dyDescent="0.25">
      <c r="C19" s="28" t="s">
        <v>34</v>
      </c>
      <c r="D19" s="40">
        <v>13.333</v>
      </c>
      <c r="E19" s="40">
        <v>23.03</v>
      </c>
      <c r="F19" s="40">
        <v>11.583</v>
      </c>
      <c r="G19" s="40">
        <v>6.6660000000000004</v>
      </c>
      <c r="I19" s="28"/>
    </row>
    <row r="20" spans="3:9" x14ac:dyDescent="0.25">
      <c r="C20" s="28" t="s">
        <v>35</v>
      </c>
      <c r="D20" s="40">
        <v>18.285</v>
      </c>
      <c r="E20" s="40">
        <v>23.999999999999993</v>
      </c>
      <c r="F20" s="40">
        <v>20.5</v>
      </c>
      <c r="G20" s="40">
        <v>16.8</v>
      </c>
      <c r="I20" s="28"/>
    </row>
    <row r="21" spans="3:9" x14ac:dyDescent="0.25">
      <c r="C21" s="28" t="s">
        <v>36</v>
      </c>
      <c r="D21" s="40">
        <v>32</v>
      </c>
      <c r="E21" s="40">
        <v>52.363</v>
      </c>
      <c r="F21" s="40">
        <v>31.1</v>
      </c>
      <c r="G21" s="40">
        <v>15.7</v>
      </c>
      <c r="I21" s="28"/>
    </row>
    <row r="22" spans="3:9" x14ac:dyDescent="0.25">
      <c r="C22" s="28" t="s">
        <v>37</v>
      </c>
      <c r="D22" s="40">
        <v>40.951999999999998</v>
      </c>
      <c r="E22" s="40">
        <v>40.000000000000021</v>
      </c>
      <c r="F22" s="40">
        <v>33.5</v>
      </c>
      <c r="G22" s="40">
        <v>14.249999999999998</v>
      </c>
      <c r="I22" s="28"/>
    </row>
    <row r="23" spans="3:9" x14ac:dyDescent="0.25">
      <c r="C23" s="28"/>
      <c r="D23" s="40">
        <v>40.951999999999998</v>
      </c>
      <c r="E23" s="40">
        <v>40.000000000000021</v>
      </c>
      <c r="F23" s="40">
        <v>33.5</v>
      </c>
      <c r="G23" s="40">
        <v>14.249999999999998</v>
      </c>
      <c r="I23" s="28"/>
    </row>
    <row r="24" spans="3:9" x14ac:dyDescent="0.25">
      <c r="C24" s="28"/>
      <c r="D24" s="28"/>
      <c r="E24" s="28"/>
      <c r="F24" s="28"/>
      <c r="G24" s="28"/>
      <c r="I24" s="28"/>
    </row>
    <row r="25" spans="3:9" x14ac:dyDescent="0.25">
      <c r="C25" s="28"/>
      <c r="D25" s="28"/>
      <c r="E25" s="28"/>
      <c r="F25" s="28"/>
      <c r="G25" s="28"/>
      <c r="I25" s="28"/>
    </row>
    <row r="26" spans="3:9" x14ac:dyDescent="0.25">
      <c r="C26" s="28"/>
      <c r="D26" s="28"/>
      <c r="E26" s="28"/>
      <c r="F26" s="28"/>
      <c r="G26" s="28"/>
      <c r="I26" s="28"/>
    </row>
  </sheetData>
  <hyperlinks>
    <hyperlink ref="G1" location="Tartalom!A1" display="Vissza a tartalomjegyzékhez" xr:uid="{A709C873-819D-4ABD-BA40-2E12C81EF847}"/>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C4981-5AA9-43BD-9B67-00D0D9BC20ED}">
  <dimension ref="A1:L25"/>
  <sheetViews>
    <sheetView workbookViewId="0">
      <selection activeCell="L1" sqref="L1"/>
    </sheetView>
  </sheetViews>
  <sheetFormatPr defaultRowHeight="15" x14ac:dyDescent="0.25"/>
  <cols>
    <col min="1" max="1" width="9.140625" style="19"/>
    <col min="2" max="2" width="11.140625" style="19" customWidth="1"/>
    <col min="3" max="3" width="13.140625" style="19" customWidth="1"/>
    <col min="4" max="5" width="10" style="19" bestFit="1" customWidth="1"/>
    <col min="6" max="16384" width="9.140625" style="19"/>
  </cols>
  <sheetData>
    <row r="1" spans="1:12" ht="15.75" x14ac:dyDescent="0.25">
      <c r="A1" s="38" t="s">
        <v>27</v>
      </c>
      <c r="B1" s="19" t="s">
        <v>38</v>
      </c>
      <c r="L1" s="166" t="s">
        <v>1242</v>
      </c>
    </row>
    <row r="2" spans="1:12" ht="15.75" x14ac:dyDescent="0.25">
      <c r="A2" s="38" t="s">
        <v>25</v>
      </c>
      <c r="B2" s="19" t="s">
        <v>39</v>
      </c>
    </row>
    <row r="3" spans="1:12" ht="15.75" x14ac:dyDescent="0.25">
      <c r="A3" s="38" t="s">
        <v>23</v>
      </c>
      <c r="B3" s="19" t="s">
        <v>21</v>
      </c>
    </row>
    <row r="4" spans="1:12" ht="15.75" x14ac:dyDescent="0.25">
      <c r="A4" s="38" t="s">
        <v>22</v>
      </c>
      <c r="B4" s="19" t="s">
        <v>21</v>
      </c>
    </row>
    <row r="5" spans="1:12" ht="15.75" x14ac:dyDescent="0.25">
      <c r="A5" s="38" t="s">
        <v>20</v>
      </c>
    </row>
    <row r="6" spans="1:12" ht="15.75" x14ac:dyDescent="0.25">
      <c r="A6" s="38" t="s">
        <v>18</v>
      </c>
    </row>
    <row r="7" spans="1:12" ht="15.75" x14ac:dyDescent="0.25">
      <c r="A7" s="38"/>
    </row>
    <row r="11" spans="1:12" x14ac:dyDescent="0.25">
      <c r="B11" s="19" t="s">
        <v>44</v>
      </c>
      <c r="C11" s="19" t="s">
        <v>40</v>
      </c>
      <c r="D11" s="43">
        <v>4.5454545454545456E-2</v>
      </c>
    </row>
    <row r="12" spans="1:12" x14ac:dyDescent="0.25">
      <c r="B12" s="19" t="s">
        <v>45</v>
      </c>
      <c r="C12" s="19" t="s">
        <v>41</v>
      </c>
      <c r="D12" s="43">
        <v>0.18181818181818182</v>
      </c>
    </row>
    <row r="13" spans="1:12" x14ac:dyDescent="0.25">
      <c r="B13" s="19" t="s">
        <v>46</v>
      </c>
      <c r="C13" s="19" t="s">
        <v>42</v>
      </c>
      <c r="D13" s="43">
        <v>0.40909090909090912</v>
      </c>
    </row>
    <row r="14" spans="1:12" x14ac:dyDescent="0.25">
      <c r="B14" s="19" t="s">
        <v>47</v>
      </c>
      <c r="C14" s="19" t="s">
        <v>43</v>
      </c>
      <c r="D14" s="43">
        <v>0.36363636363636365</v>
      </c>
    </row>
    <row r="17" spans="3:5" x14ac:dyDescent="0.25">
      <c r="E17" s="43"/>
    </row>
    <row r="18" spans="3:5" x14ac:dyDescent="0.25">
      <c r="E18" s="43"/>
    </row>
    <row r="19" spans="3:5" x14ac:dyDescent="0.25">
      <c r="E19" s="43"/>
    </row>
    <row r="20" spans="3:5" x14ac:dyDescent="0.25">
      <c r="E20" s="43"/>
    </row>
    <row r="22" spans="3:5" x14ac:dyDescent="0.25">
      <c r="C22" s="43"/>
    </row>
    <row r="23" spans="3:5" x14ac:dyDescent="0.25">
      <c r="C23" s="43"/>
    </row>
    <row r="24" spans="3:5" x14ac:dyDescent="0.25">
      <c r="C24" s="43"/>
    </row>
    <row r="25" spans="3:5" x14ac:dyDescent="0.25">
      <c r="C25" s="43"/>
    </row>
  </sheetData>
  <hyperlinks>
    <hyperlink ref="L1" location="Tartalom!A1" display="Vissza a tartalomjegyzékhez" xr:uid="{983A643A-28D4-4B91-A0A3-E7D599FB4A54}"/>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6DBAE-34EB-4723-9AB3-E288A7FDECB8}">
  <dimension ref="A1:G19"/>
  <sheetViews>
    <sheetView workbookViewId="0">
      <selection activeCell="G1" sqref="G1"/>
    </sheetView>
  </sheetViews>
  <sheetFormatPr defaultRowHeight="15" x14ac:dyDescent="0.25"/>
  <cols>
    <col min="1" max="1" width="9.140625" style="19"/>
    <col min="2" max="2" width="24" style="19" customWidth="1"/>
    <col min="3" max="3" width="9.140625" style="19"/>
    <col min="4" max="4" width="34.140625" style="19" bestFit="1" customWidth="1"/>
    <col min="5" max="5" width="9.140625" style="19"/>
    <col min="6" max="6" width="34.140625" style="19" bestFit="1" customWidth="1"/>
    <col min="7" max="16384" width="9.140625" style="19"/>
  </cols>
  <sheetData>
    <row r="1" spans="1:7" ht="15.75" x14ac:dyDescent="0.25">
      <c r="A1" s="38" t="s">
        <v>27</v>
      </c>
      <c r="B1" s="19" t="s">
        <v>48</v>
      </c>
      <c r="G1" s="166" t="s">
        <v>1242</v>
      </c>
    </row>
    <row r="2" spans="1:7" ht="15.75" x14ac:dyDescent="0.25">
      <c r="A2" s="38" t="s">
        <v>25</v>
      </c>
      <c r="B2" s="19" t="s">
        <v>49</v>
      </c>
    </row>
    <row r="3" spans="1:7" ht="15.75" x14ac:dyDescent="0.25">
      <c r="A3" s="38" t="s">
        <v>23</v>
      </c>
      <c r="B3" s="19" t="s">
        <v>21</v>
      </c>
    </row>
    <row r="4" spans="1:7" ht="15.75" x14ac:dyDescent="0.25">
      <c r="A4" s="38" t="s">
        <v>22</v>
      </c>
      <c r="B4" s="19" t="s">
        <v>21</v>
      </c>
    </row>
    <row r="5" spans="1:7" ht="15.75" x14ac:dyDescent="0.25">
      <c r="A5" s="38" t="s">
        <v>20</v>
      </c>
    </row>
    <row r="6" spans="1:7" ht="15.75" x14ac:dyDescent="0.25">
      <c r="A6" s="38" t="s">
        <v>18</v>
      </c>
    </row>
    <row r="11" spans="1:7" x14ac:dyDescent="0.25">
      <c r="B11" s="19" t="s">
        <v>51</v>
      </c>
      <c r="C11" s="19" t="s">
        <v>50</v>
      </c>
      <c r="D11" s="43">
        <v>0</v>
      </c>
    </row>
    <row r="12" spans="1:7" x14ac:dyDescent="0.25">
      <c r="B12" s="19" t="s">
        <v>52</v>
      </c>
      <c r="C12" s="19" t="s">
        <v>481</v>
      </c>
      <c r="D12" s="43">
        <v>0.18181818181818182</v>
      </c>
    </row>
    <row r="13" spans="1:7" x14ac:dyDescent="0.25">
      <c r="B13" s="19" t="s">
        <v>486</v>
      </c>
      <c r="C13" s="19" t="s">
        <v>482</v>
      </c>
      <c r="D13" s="43">
        <v>0.36363636363636365</v>
      </c>
    </row>
    <row r="14" spans="1:7" x14ac:dyDescent="0.25">
      <c r="B14" s="19" t="s">
        <v>94</v>
      </c>
      <c r="C14" s="19" t="s">
        <v>483</v>
      </c>
      <c r="D14" s="43">
        <v>0.45454545454545453</v>
      </c>
    </row>
    <row r="16" spans="1:7" x14ac:dyDescent="0.25">
      <c r="C16" s="43"/>
    </row>
    <row r="17" spans="3:3" x14ac:dyDescent="0.25">
      <c r="C17" s="43"/>
    </row>
    <row r="18" spans="3:3" x14ac:dyDescent="0.25">
      <c r="C18" s="43"/>
    </row>
    <row r="19" spans="3:3" x14ac:dyDescent="0.25">
      <c r="C19" s="43"/>
    </row>
  </sheetData>
  <hyperlinks>
    <hyperlink ref="G1" location="Tartalom!A1" display="Vissza a tartalomjegyzékhez" xr:uid="{286B71C8-6F1A-43D7-AA78-7C7698F776B5}"/>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FD0F2-5C01-40F5-8D73-DF3485E7F2FF}">
  <dimension ref="A1:G21"/>
  <sheetViews>
    <sheetView workbookViewId="0">
      <selection activeCell="G1" sqref="G1"/>
    </sheetView>
  </sheetViews>
  <sheetFormatPr defaultRowHeight="15" x14ac:dyDescent="0.25"/>
  <cols>
    <col min="1" max="1" width="9.140625" style="19"/>
    <col min="2" max="2" width="16.42578125" style="19" customWidth="1"/>
    <col min="3" max="3" width="19.7109375" style="19" customWidth="1"/>
    <col min="4" max="4" width="9.42578125" style="19" customWidth="1"/>
    <col min="5" max="6" width="9.140625" style="19"/>
    <col min="7" max="7" width="30.28515625" style="19" customWidth="1"/>
    <col min="8" max="16384" width="9.140625" style="19"/>
  </cols>
  <sheetData>
    <row r="1" spans="1:7" ht="15.75" x14ac:dyDescent="0.25">
      <c r="A1" s="38" t="s">
        <v>27</v>
      </c>
      <c r="B1" s="19" t="s">
        <v>484</v>
      </c>
      <c r="G1" s="166" t="s">
        <v>1242</v>
      </c>
    </row>
    <row r="2" spans="1:7" ht="15.75" x14ac:dyDescent="0.25">
      <c r="A2" s="38" t="s">
        <v>25</v>
      </c>
      <c r="B2" s="19" t="s">
        <v>485</v>
      </c>
    </row>
    <row r="3" spans="1:7" ht="15.75" x14ac:dyDescent="0.25">
      <c r="A3" s="38" t="s">
        <v>23</v>
      </c>
      <c r="B3" s="19" t="s">
        <v>21</v>
      </c>
    </row>
    <row r="4" spans="1:7" ht="15.75" x14ac:dyDescent="0.25">
      <c r="A4" s="38" t="s">
        <v>22</v>
      </c>
      <c r="B4" s="19" t="s">
        <v>21</v>
      </c>
    </row>
    <row r="5" spans="1:7" ht="15.75" x14ac:dyDescent="0.25">
      <c r="A5" s="38" t="s">
        <v>20</v>
      </c>
    </row>
    <row r="6" spans="1:7" ht="15.75" x14ac:dyDescent="0.25">
      <c r="A6" s="38" t="s">
        <v>18</v>
      </c>
    </row>
    <row r="11" spans="1:7" x14ac:dyDescent="0.25">
      <c r="D11" s="238" t="s">
        <v>44</v>
      </c>
      <c r="E11" s="238" t="s">
        <v>47</v>
      </c>
    </row>
    <row r="12" spans="1:7" x14ac:dyDescent="0.25">
      <c r="D12" s="238" t="s">
        <v>40</v>
      </c>
      <c r="E12" s="238" t="s">
        <v>43</v>
      </c>
      <c r="F12" s="28"/>
    </row>
    <row r="13" spans="1:7" x14ac:dyDescent="0.25">
      <c r="B13" s="19" t="s">
        <v>53</v>
      </c>
      <c r="C13" s="19" t="s">
        <v>53</v>
      </c>
      <c r="D13" s="42">
        <v>36.363636363636367</v>
      </c>
      <c r="E13" s="42">
        <v>63.636363636363633</v>
      </c>
      <c r="F13" s="40">
        <v>63.636363636363633</v>
      </c>
    </row>
    <row r="14" spans="1:7" x14ac:dyDescent="0.25">
      <c r="B14" s="19" t="s">
        <v>54</v>
      </c>
      <c r="C14" s="19" t="s">
        <v>54</v>
      </c>
      <c r="D14" s="42">
        <v>31.818181818181817</v>
      </c>
      <c r="E14" s="42">
        <v>68.181818181818173</v>
      </c>
      <c r="F14" s="40">
        <v>68.181818181818173</v>
      </c>
    </row>
    <row r="15" spans="1:7" ht="30" x14ac:dyDescent="0.25">
      <c r="B15" s="41" t="s">
        <v>57</v>
      </c>
      <c r="C15" s="41" t="s">
        <v>55</v>
      </c>
      <c r="D15" s="42">
        <v>9.0909090909090917</v>
      </c>
      <c r="E15" s="42">
        <v>90.909090909090907</v>
      </c>
      <c r="F15" s="40">
        <v>90.909090909090907</v>
      </c>
    </row>
    <row r="16" spans="1:7" ht="30" x14ac:dyDescent="0.25">
      <c r="B16" s="41" t="s">
        <v>58</v>
      </c>
      <c r="C16" s="41" t="s">
        <v>56</v>
      </c>
      <c r="D16" s="42">
        <v>4.5454545454545459</v>
      </c>
      <c r="E16" s="42">
        <v>95.454545454545453</v>
      </c>
      <c r="F16" s="40">
        <v>95.454545454545453</v>
      </c>
    </row>
    <row r="17" spans="2:7" x14ac:dyDescent="0.25">
      <c r="E17" s="28"/>
    </row>
    <row r="18" spans="2:7" x14ac:dyDescent="0.25">
      <c r="C18" s="42"/>
      <c r="D18" s="42"/>
      <c r="E18" s="40">
        <v>63.636363636363633</v>
      </c>
    </row>
    <row r="19" spans="2:7" x14ac:dyDescent="0.25">
      <c r="C19" s="42"/>
      <c r="D19" s="42"/>
      <c r="E19" s="40">
        <v>68.181818181818173</v>
      </c>
    </row>
    <row r="20" spans="2:7" x14ac:dyDescent="0.25">
      <c r="B20" s="41"/>
      <c r="C20" s="42"/>
      <c r="D20" s="42"/>
      <c r="E20" s="40">
        <v>90.909090909090907</v>
      </c>
      <c r="G20" s="28"/>
    </row>
    <row r="21" spans="2:7" x14ac:dyDescent="0.25">
      <c r="B21" s="41"/>
      <c r="C21" s="42"/>
      <c r="D21" s="42"/>
      <c r="E21" s="40">
        <v>95.454545454545453</v>
      </c>
    </row>
  </sheetData>
  <hyperlinks>
    <hyperlink ref="G1" location="Tartalom!A1" display="Vissza a tartalomjegyzékhez" xr:uid="{35AAE5FF-61B6-439B-8404-7EE253566D4B}"/>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F7E8D-2CA9-45F4-A8D0-ABA56F6B59EE}">
  <dimension ref="A1:H17"/>
  <sheetViews>
    <sheetView zoomScaleNormal="100" workbookViewId="0">
      <selection activeCell="T36" sqref="T36"/>
    </sheetView>
  </sheetViews>
  <sheetFormatPr defaultRowHeight="15" x14ac:dyDescent="0.25"/>
  <cols>
    <col min="1" max="1" width="9.140625" style="19"/>
    <col min="2" max="2" width="15.5703125" style="19" customWidth="1"/>
    <col min="3" max="3" width="17.5703125" style="19" customWidth="1"/>
    <col min="4" max="4" width="22.28515625" style="19" customWidth="1"/>
    <col min="5" max="16384" width="9.140625" style="19"/>
  </cols>
  <sheetData>
    <row r="1" spans="1:8" ht="15.75" x14ac:dyDescent="0.25">
      <c r="A1" s="38" t="s">
        <v>27</v>
      </c>
      <c r="B1" s="19" t="s">
        <v>59</v>
      </c>
      <c r="H1" s="166" t="s">
        <v>1242</v>
      </c>
    </row>
    <row r="2" spans="1:8" ht="15.75" x14ac:dyDescent="0.25">
      <c r="A2" s="38" t="s">
        <v>25</v>
      </c>
      <c r="B2" s="19" t="s">
        <v>60</v>
      </c>
    </row>
    <row r="3" spans="1:8" ht="15.75" x14ac:dyDescent="0.25">
      <c r="A3" s="38" t="s">
        <v>23</v>
      </c>
      <c r="B3" s="19" t="s">
        <v>21</v>
      </c>
    </row>
    <row r="4" spans="1:8" ht="15.75" x14ac:dyDescent="0.25">
      <c r="A4" s="38" t="s">
        <v>22</v>
      </c>
      <c r="B4" s="19" t="s">
        <v>21</v>
      </c>
    </row>
    <row r="5" spans="1:8" ht="15.75" x14ac:dyDescent="0.25">
      <c r="A5" s="38" t="s">
        <v>20</v>
      </c>
    </row>
    <row r="6" spans="1:8" ht="15.75" x14ac:dyDescent="0.25">
      <c r="A6" s="38" t="s">
        <v>18</v>
      </c>
    </row>
    <row r="11" spans="1:8" x14ac:dyDescent="0.25">
      <c r="B11" s="19" t="s">
        <v>51</v>
      </c>
      <c r="C11" s="19" t="s">
        <v>50</v>
      </c>
      <c r="D11" s="19">
        <v>0</v>
      </c>
    </row>
    <row r="12" spans="1:8" x14ac:dyDescent="0.25">
      <c r="B12" s="19" t="s">
        <v>52</v>
      </c>
      <c r="C12" s="19" t="s">
        <v>481</v>
      </c>
      <c r="D12" s="43">
        <v>4.5454550000000003E-2</v>
      </c>
    </row>
    <row r="13" spans="1:8" x14ac:dyDescent="0.25">
      <c r="B13" s="19" t="s">
        <v>486</v>
      </c>
      <c r="C13" s="19" t="s">
        <v>482</v>
      </c>
      <c r="D13" s="43">
        <v>0.18181818</v>
      </c>
    </row>
    <row r="14" spans="1:8" x14ac:dyDescent="0.25">
      <c r="B14" s="19" t="s">
        <v>94</v>
      </c>
      <c r="C14" s="19" t="s">
        <v>483</v>
      </c>
      <c r="D14" s="43">
        <v>0.77272726999999997</v>
      </c>
    </row>
    <row r="15" spans="1:8" x14ac:dyDescent="0.25">
      <c r="E15" s="43"/>
    </row>
    <row r="16" spans="1:8" x14ac:dyDescent="0.25">
      <c r="E16" s="43"/>
    </row>
    <row r="17" spans="5:5" x14ac:dyDescent="0.25">
      <c r="E17" s="43"/>
    </row>
  </sheetData>
  <hyperlinks>
    <hyperlink ref="H1" location="Tartalom!A1" display="Vissza a tartalomjegyzékhez" xr:uid="{EFA0FEAF-167F-4DFB-8E80-AA5F50B41C17}"/>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06F00-016F-45E1-A554-47315E087C56}">
  <dimension ref="A1:G25"/>
  <sheetViews>
    <sheetView workbookViewId="0">
      <selection activeCell="E1" sqref="E1"/>
    </sheetView>
  </sheetViews>
  <sheetFormatPr defaultRowHeight="15" x14ac:dyDescent="0.25"/>
  <cols>
    <col min="1" max="1" width="9.140625" style="19"/>
    <col min="2" max="2" width="21" style="19" customWidth="1"/>
    <col min="3" max="3" width="22.5703125" style="19" customWidth="1"/>
    <col min="4" max="4" width="23.5703125" style="19" customWidth="1"/>
    <col min="5" max="16384" width="9.140625" style="19"/>
  </cols>
  <sheetData>
    <row r="1" spans="1:7" ht="15.75" x14ac:dyDescent="0.25">
      <c r="A1" s="38" t="s">
        <v>27</v>
      </c>
      <c r="B1" s="19" t="s">
        <v>61</v>
      </c>
      <c r="E1" s="166" t="s">
        <v>1242</v>
      </c>
    </row>
    <row r="2" spans="1:7" ht="15.75" x14ac:dyDescent="0.25">
      <c r="A2" s="38" t="s">
        <v>25</v>
      </c>
      <c r="B2" s="19" t="s">
        <v>62</v>
      </c>
    </row>
    <row r="3" spans="1:7" ht="15.75" x14ac:dyDescent="0.25">
      <c r="A3" s="38" t="s">
        <v>23</v>
      </c>
      <c r="B3" s="19" t="s">
        <v>21</v>
      </c>
    </row>
    <row r="4" spans="1:7" ht="15.75" x14ac:dyDescent="0.25">
      <c r="A4" s="38" t="s">
        <v>22</v>
      </c>
      <c r="B4" s="19" t="s">
        <v>21</v>
      </c>
    </row>
    <row r="5" spans="1:7" ht="15.75" x14ac:dyDescent="0.25">
      <c r="A5" s="38" t="s">
        <v>20</v>
      </c>
    </row>
    <row r="6" spans="1:7" ht="15.75" x14ac:dyDescent="0.25">
      <c r="A6" s="38" t="s">
        <v>18</v>
      </c>
    </row>
    <row r="8" spans="1:7" x14ac:dyDescent="0.25">
      <c r="G8" s="43"/>
    </row>
    <row r="9" spans="1:7" x14ac:dyDescent="0.25">
      <c r="G9" s="43"/>
    </row>
    <row r="11" spans="1:7" x14ac:dyDescent="0.25">
      <c r="B11" s="19" t="s">
        <v>69</v>
      </c>
      <c r="C11" s="19" t="s">
        <v>13</v>
      </c>
      <c r="D11" s="44">
        <v>0.13636363636363635</v>
      </c>
    </row>
    <row r="12" spans="1:7" x14ac:dyDescent="0.25">
      <c r="B12" s="19" t="s">
        <v>70</v>
      </c>
      <c r="C12" s="19" t="s">
        <v>63</v>
      </c>
      <c r="D12" s="44">
        <v>0.13636363636363635</v>
      </c>
    </row>
    <row r="13" spans="1:7" x14ac:dyDescent="0.25">
      <c r="B13" s="19" t="s">
        <v>71</v>
      </c>
      <c r="C13" s="19" t="s">
        <v>14</v>
      </c>
      <c r="D13" s="44">
        <v>9.0909090909090898E-2</v>
      </c>
    </row>
    <row r="14" spans="1:7" x14ac:dyDescent="0.25">
      <c r="B14" s="19" t="s">
        <v>64</v>
      </c>
      <c r="C14" s="19" t="s">
        <v>64</v>
      </c>
      <c r="D14" s="44">
        <v>9.0909090909090898E-2</v>
      </c>
    </row>
    <row r="15" spans="1:7" x14ac:dyDescent="0.25">
      <c r="B15" s="19" t="s">
        <v>65</v>
      </c>
      <c r="C15" s="19" t="s">
        <v>65</v>
      </c>
      <c r="D15" s="44">
        <v>4.5454545454545449E-2</v>
      </c>
    </row>
    <row r="16" spans="1:7" x14ac:dyDescent="0.25">
      <c r="B16" s="19" t="s">
        <v>72</v>
      </c>
      <c r="C16" s="19" t="s">
        <v>66</v>
      </c>
      <c r="D16" s="44">
        <v>9.0909090909090898E-2</v>
      </c>
    </row>
    <row r="17" spans="2:5" x14ac:dyDescent="0.25">
      <c r="B17" s="19" t="s">
        <v>73</v>
      </c>
      <c r="C17" s="19" t="s">
        <v>67</v>
      </c>
      <c r="D17" s="44">
        <v>4.5454545454545449E-2</v>
      </c>
      <c r="E17" s="44"/>
    </row>
    <row r="18" spans="2:5" x14ac:dyDescent="0.25">
      <c r="B18" s="19" t="s">
        <v>74</v>
      </c>
      <c r="C18" s="19" t="s">
        <v>68</v>
      </c>
      <c r="D18" s="44">
        <v>0.36363636363636365</v>
      </c>
      <c r="E18" s="44"/>
    </row>
    <row r="19" spans="2:5" x14ac:dyDescent="0.25">
      <c r="E19" s="44"/>
    </row>
    <row r="20" spans="2:5" x14ac:dyDescent="0.25">
      <c r="E20" s="44"/>
    </row>
    <row r="21" spans="2:5" x14ac:dyDescent="0.25">
      <c r="E21" s="44"/>
    </row>
    <row r="22" spans="2:5" x14ac:dyDescent="0.25">
      <c r="E22" s="44"/>
    </row>
    <row r="23" spans="2:5" x14ac:dyDescent="0.25">
      <c r="E23" s="44"/>
    </row>
    <row r="24" spans="2:5" x14ac:dyDescent="0.25">
      <c r="E24" s="44"/>
    </row>
    <row r="25" spans="2:5" x14ac:dyDescent="0.25">
      <c r="E25" s="44"/>
    </row>
  </sheetData>
  <hyperlinks>
    <hyperlink ref="E1" location="Tartalom!A1" display="Vissza a tartalomjegyzékhez" xr:uid="{D1CE23B1-BDF8-407D-A91A-2148DAEA00F1}"/>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58032-E0C3-406B-BBF8-5E8D4CCEF66E}">
  <dimension ref="A1:I22"/>
  <sheetViews>
    <sheetView workbookViewId="0">
      <selection activeCell="E1" sqref="E1"/>
    </sheetView>
  </sheetViews>
  <sheetFormatPr defaultRowHeight="15" x14ac:dyDescent="0.25"/>
  <cols>
    <col min="1" max="1" width="9.140625" style="19"/>
    <col min="2" max="2" width="26.42578125" style="19" customWidth="1"/>
    <col min="3" max="3" width="26.85546875" style="19" customWidth="1"/>
    <col min="4" max="4" width="19.42578125" style="19" customWidth="1"/>
    <col min="5" max="7" width="9.140625" style="19"/>
    <col min="8" max="9" width="9.5703125" style="19" bestFit="1" customWidth="1"/>
    <col min="10" max="16384" width="9.140625" style="19"/>
  </cols>
  <sheetData>
    <row r="1" spans="1:9" ht="15.75" x14ac:dyDescent="0.25">
      <c r="A1" s="38" t="s">
        <v>27</v>
      </c>
      <c r="B1" s="19" t="s">
        <v>75</v>
      </c>
      <c r="E1" s="166" t="s">
        <v>1242</v>
      </c>
    </row>
    <row r="2" spans="1:9" ht="15.75" x14ac:dyDescent="0.25">
      <c r="A2" s="38" t="s">
        <v>25</v>
      </c>
      <c r="B2" s="19" t="s">
        <v>76</v>
      </c>
    </row>
    <row r="3" spans="1:9" ht="15.75" x14ac:dyDescent="0.25">
      <c r="A3" s="38" t="s">
        <v>23</v>
      </c>
      <c r="B3" s="19" t="s">
        <v>21</v>
      </c>
    </row>
    <row r="4" spans="1:9" ht="15.75" x14ac:dyDescent="0.25">
      <c r="A4" s="38" t="s">
        <v>22</v>
      </c>
      <c r="B4" s="19" t="s">
        <v>21</v>
      </c>
    </row>
    <row r="5" spans="1:9" ht="15.75" x14ac:dyDescent="0.25">
      <c r="A5" s="38" t="s">
        <v>20</v>
      </c>
    </row>
    <row r="6" spans="1:9" ht="15.75" x14ac:dyDescent="0.25">
      <c r="A6" s="38" t="s">
        <v>18</v>
      </c>
    </row>
    <row r="8" spans="1:9" x14ac:dyDescent="0.25">
      <c r="A8" s="19" t="s">
        <v>134</v>
      </c>
      <c r="B8" s="19" t="s">
        <v>212</v>
      </c>
    </row>
    <row r="9" spans="1:9" x14ac:dyDescent="0.25">
      <c r="A9" s="19" t="s">
        <v>136</v>
      </c>
      <c r="B9" s="19" t="s">
        <v>212</v>
      </c>
      <c r="F9" s="45"/>
      <c r="H9" s="46"/>
      <c r="I9" s="46"/>
    </row>
    <row r="10" spans="1:9" x14ac:dyDescent="0.25">
      <c r="F10" s="45"/>
      <c r="H10" s="46"/>
      <c r="I10" s="46"/>
    </row>
    <row r="11" spans="1:9" x14ac:dyDescent="0.25">
      <c r="B11" s="19" t="s">
        <v>79</v>
      </c>
      <c r="C11" s="19" t="s">
        <v>488</v>
      </c>
      <c r="D11" s="45">
        <v>39.069767441860456</v>
      </c>
      <c r="F11" s="45"/>
      <c r="H11" s="46"/>
      <c r="I11" s="46"/>
    </row>
    <row r="12" spans="1:9" x14ac:dyDescent="0.25">
      <c r="B12" s="19" t="s">
        <v>490</v>
      </c>
      <c r="C12" s="19" t="s">
        <v>77</v>
      </c>
      <c r="D12" s="45">
        <v>30.69767441860467</v>
      </c>
      <c r="F12" s="45"/>
      <c r="H12" s="46"/>
      <c r="I12" s="46"/>
    </row>
    <row r="13" spans="1:9" x14ac:dyDescent="0.25">
      <c r="B13" s="19" t="s">
        <v>80</v>
      </c>
      <c r="C13" s="19" t="s">
        <v>78</v>
      </c>
      <c r="D13" s="45">
        <v>10.232558139534881</v>
      </c>
      <c r="F13" s="45"/>
      <c r="H13" s="46"/>
      <c r="I13" s="46"/>
    </row>
    <row r="14" spans="1:9" x14ac:dyDescent="0.25">
      <c r="B14" s="19" t="s">
        <v>491</v>
      </c>
      <c r="C14" s="19" t="s">
        <v>487</v>
      </c>
      <c r="D14" s="45">
        <v>9.7674418604651141</v>
      </c>
      <c r="F14" s="44"/>
    </row>
    <row r="15" spans="1:9" x14ac:dyDescent="0.25">
      <c r="B15" s="19" t="s">
        <v>81</v>
      </c>
      <c r="C15" s="19" t="s">
        <v>489</v>
      </c>
      <c r="D15" s="45">
        <v>10.232558139534881</v>
      </c>
    </row>
    <row r="16" spans="1:9" x14ac:dyDescent="0.25">
      <c r="D16" s="47">
        <v>1</v>
      </c>
    </row>
    <row r="17" spans="2:5" x14ac:dyDescent="0.25">
      <c r="B17" s="28"/>
      <c r="C17" s="28" t="s">
        <v>79</v>
      </c>
      <c r="D17" s="40">
        <v>39.069767441860456</v>
      </c>
      <c r="E17" s="28"/>
    </row>
    <row r="18" spans="2:5" x14ac:dyDescent="0.25">
      <c r="B18" s="28"/>
      <c r="C18" s="28" t="s">
        <v>490</v>
      </c>
      <c r="D18" s="40">
        <v>30.69767441860467</v>
      </c>
      <c r="E18" s="28"/>
    </row>
    <row r="19" spans="2:5" x14ac:dyDescent="0.25">
      <c r="B19" s="28"/>
      <c r="C19" s="28" t="s">
        <v>80</v>
      </c>
      <c r="D19" s="40">
        <v>10.232558139534881</v>
      </c>
      <c r="E19" s="28"/>
    </row>
    <row r="20" spans="2:5" x14ac:dyDescent="0.25">
      <c r="B20" s="28"/>
      <c r="C20" s="28" t="s">
        <v>491</v>
      </c>
      <c r="D20" s="40">
        <v>9.7674418604651141</v>
      </c>
      <c r="E20" s="28"/>
    </row>
    <row r="21" spans="2:5" x14ac:dyDescent="0.25">
      <c r="B21" s="28"/>
      <c r="C21" s="28" t="s">
        <v>81</v>
      </c>
      <c r="D21" s="40">
        <v>10.232558139534881</v>
      </c>
      <c r="E21" s="28"/>
    </row>
    <row r="22" spans="2:5" x14ac:dyDescent="0.25">
      <c r="D22" s="47">
        <v>1</v>
      </c>
    </row>
  </sheetData>
  <hyperlinks>
    <hyperlink ref="E1" location="Tartalom!A1" display="Vissza a tartalomjegyzékhez" xr:uid="{7B678564-886D-494D-8DBE-27530141C351}"/>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EA21-E892-41FB-9E4C-61C54477D3A4}">
  <dimension ref="A1:P26"/>
  <sheetViews>
    <sheetView zoomScale="70" zoomScaleNormal="70" workbookViewId="0">
      <selection activeCell="H1" sqref="H1"/>
    </sheetView>
  </sheetViews>
  <sheetFormatPr defaultColWidth="9.140625" defaultRowHeight="12.75" x14ac:dyDescent="0.2"/>
  <cols>
    <col min="1" max="1" width="13.140625" style="64" bestFit="1" customWidth="1"/>
    <col min="2" max="2" width="11.7109375" style="64" bestFit="1" customWidth="1"/>
    <col min="3" max="5" width="11.5703125" style="64" bestFit="1" customWidth="1"/>
    <col min="6" max="7" width="9.28515625" style="64" bestFit="1" customWidth="1"/>
    <col min="8" max="8" width="11.5703125" style="64" bestFit="1" customWidth="1"/>
    <col min="9" max="13" width="9.28515625" style="64" bestFit="1" customWidth="1"/>
    <col min="14" max="14" width="9.28515625" style="64" customWidth="1"/>
    <col min="15" max="16384" width="9.140625" style="64"/>
  </cols>
  <sheetData>
    <row r="1" spans="1:15" ht="15" x14ac:dyDescent="0.25">
      <c r="A1" s="63" t="s">
        <v>0</v>
      </c>
      <c r="B1" s="63" t="s">
        <v>509</v>
      </c>
      <c r="H1" s="166" t="s">
        <v>1242</v>
      </c>
    </row>
    <row r="2" spans="1:15" ht="15" x14ac:dyDescent="0.25">
      <c r="A2" s="63" t="s">
        <v>1</v>
      </c>
      <c r="B2" s="63" t="s">
        <v>619</v>
      </c>
    </row>
    <row r="3" spans="1:15" ht="15" x14ac:dyDescent="0.25">
      <c r="A3" s="63" t="s">
        <v>511</v>
      </c>
      <c r="B3" s="63" t="s">
        <v>21</v>
      </c>
    </row>
    <row r="4" spans="1:15" ht="15" x14ac:dyDescent="0.25">
      <c r="A4" s="63" t="s">
        <v>614</v>
      </c>
      <c r="B4" s="63" t="s">
        <v>21</v>
      </c>
    </row>
    <row r="6" spans="1:15" x14ac:dyDescent="0.2">
      <c r="A6" s="251" t="s">
        <v>512</v>
      </c>
      <c r="B6" s="251"/>
      <c r="C6" s="251"/>
      <c r="D6" s="251"/>
      <c r="E6" s="251"/>
      <c r="F6" s="251"/>
      <c r="G6" s="251"/>
      <c r="H6" s="251"/>
      <c r="I6" s="251"/>
      <c r="J6" s="251"/>
      <c r="K6" s="251"/>
      <c r="L6" s="251"/>
      <c r="M6" s="251"/>
      <c r="N6" s="251"/>
      <c r="O6" s="251"/>
    </row>
    <row r="8" spans="1:15" ht="163.5" x14ac:dyDescent="0.2">
      <c r="A8" s="65" t="s">
        <v>513</v>
      </c>
      <c r="B8" s="66" t="s">
        <v>514</v>
      </c>
      <c r="C8" s="66" t="s">
        <v>515</v>
      </c>
      <c r="D8" s="66" t="s">
        <v>516</v>
      </c>
      <c r="E8" s="66" t="s">
        <v>517</v>
      </c>
      <c r="F8" s="66" t="s">
        <v>518</v>
      </c>
      <c r="G8" s="66" t="s">
        <v>519</v>
      </c>
      <c r="H8" s="66" t="s">
        <v>520</v>
      </c>
      <c r="I8" s="66" t="s">
        <v>521</v>
      </c>
      <c r="J8" s="66" t="s">
        <v>522</v>
      </c>
      <c r="K8" s="66" t="s">
        <v>523</v>
      </c>
      <c r="L8" s="66" t="s">
        <v>524</v>
      </c>
      <c r="M8" s="66" t="s">
        <v>525</v>
      </c>
      <c r="N8" s="66" t="s">
        <v>526</v>
      </c>
      <c r="O8" s="66" t="s">
        <v>527</v>
      </c>
    </row>
    <row r="9" spans="1:15" x14ac:dyDescent="0.2">
      <c r="A9" s="64" t="s">
        <v>528</v>
      </c>
      <c r="B9" s="67">
        <v>42.97521692906161</v>
      </c>
      <c r="C9" s="67">
        <v>48.243178354333672</v>
      </c>
      <c r="D9" s="67">
        <v>51.426330540567243</v>
      </c>
      <c r="E9" s="67">
        <v>43.887036443112592</v>
      </c>
      <c r="F9" s="67">
        <v>62.079308139009115</v>
      </c>
      <c r="G9" s="67">
        <v>70.432847655694403</v>
      </c>
      <c r="H9" s="67">
        <v>41.65312274804571</v>
      </c>
      <c r="I9" s="67">
        <v>39.912615659379256</v>
      </c>
      <c r="J9" s="67">
        <v>31.066363934796378</v>
      </c>
      <c r="K9" s="67">
        <v>32.293185119037894</v>
      </c>
      <c r="L9" s="67">
        <v>58.784253182317315</v>
      </c>
      <c r="M9" s="67">
        <v>56.333758611140155</v>
      </c>
      <c r="N9" s="67">
        <v>37.515371919862872</v>
      </c>
      <c r="O9" s="67">
        <v>49.327354171817859</v>
      </c>
    </row>
    <row r="10" spans="1:15" x14ac:dyDescent="0.2">
      <c r="A10" s="64" t="s">
        <v>529</v>
      </c>
      <c r="B10" s="67">
        <v>55.393939163700125</v>
      </c>
      <c r="C10" s="67">
        <v>38.115781770256909</v>
      </c>
      <c r="D10" s="67">
        <v>53.028011190175178</v>
      </c>
      <c r="E10" s="67">
        <v>46.242876982048919</v>
      </c>
      <c r="F10" s="67">
        <v>62.933709125942286</v>
      </c>
      <c r="G10" s="67">
        <v>59.408284504923806</v>
      </c>
      <c r="H10" s="67">
        <v>47.885882761898138</v>
      </c>
      <c r="I10" s="67">
        <v>59.155163788143462</v>
      </c>
      <c r="J10" s="67">
        <v>47.55345873705113</v>
      </c>
      <c r="K10" s="67">
        <v>42.764321596590023</v>
      </c>
      <c r="L10" s="67">
        <v>66.124172682550082</v>
      </c>
      <c r="M10" s="67">
        <v>52.594495690418483</v>
      </c>
      <c r="N10" s="67">
        <v>44.676173539727444</v>
      </c>
      <c r="O10" s="67">
        <v>50.015927822686066</v>
      </c>
    </row>
    <row r="11" spans="1:15" x14ac:dyDescent="0.2">
      <c r="A11" s="64" t="s">
        <v>530</v>
      </c>
      <c r="B11" s="67">
        <v>52.061935347510484</v>
      </c>
      <c r="C11" s="67">
        <v>25.076501117977099</v>
      </c>
      <c r="D11" s="67">
        <v>49.03395616624146</v>
      </c>
      <c r="E11" s="67">
        <v>43.237990124798749</v>
      </c>
      <c r="F11" s="67">
        <v>59.952435788417553</v>
      </c>
      <c r="G11" s="67">
        <v>66.834315285421113</v>
      </c>
      <c r="H11" s="67">
        <v>43.492237169669188</v>
      </c>
      <c r="I11" s="67">
        <v>46.686577477590902</v>
      </c>
      <c r="J11" s="67">
        <v>44.958588754164943</v>
      </c>
      <c r="K11" s="67">
        <v>29.297868059636489</v>
      </c>
      <c r="L11" s="67">
        <v>58.009050993520987</v>
      </c>
      <c r="M11" s="67">
        <v>51.665492946743434</v>
      </c>
      <c r="N11" s="67">
        <v>29.780796271826187</v>
      </c>
      <c r="O11" s="67">
        <v>39.626804570799671</v>
      </c>
    </row>
    <row r="12" spans="1:15" x14ac:dyDescent="0.2">
      <c r="B12" s="67"/>
      <c r="C12" s="67"/>
      <c r="D12" s="67"/>
      <c r="E12" s="67"/>
      <c r="F12" s="67"/>
      <c r="G12" s="67"/>
      <c r="H12" s="67"/>
      <c r="I12" s="67"/>
      <c r="J12" s="67"/>
      <c r="K12" s="67"/>
      <c r="L12" s="67"/>
      <c r="M12" s="67"/>
      <c r="N12" s="67"/>
      <c r="O12" s="67"/>
    </row>
    <row r="13" spans="1:15" x14ac:dyDescent="0.2">
      <c r="A13" s="53" t="s">
        <v>531</v>
      </c>
      <c r="B13" s="54">
        <f>B9-B10</f>
        <v>-12.418722234638516</v>
      </c>
      <c r="C13" s="55">
        <f t="shared" ref="C13:O13" si="0">C9-C10</f>
        <v>10.127396584076763</v>
      </c>
      <c r="D13" s="56">
        <f t="shared" si="0"/>
        <v>-1.6016806496079354</v>
      </c>
      <c r="E13" s="56">
        <f t="shared" si="0"/>
        <v>-2.3558405389363273</v>
      </c>
      <c r="F13" s="56">
        <f t="shared" si="0"/>
        <v>-0.85440098693317168</v>
      </c>
      <c r="G13" s="55">
        <f t="shared" si="0"/>
        <v>11.024563150770597</v>
      </c>
      <c r="H13" s="56">
        <f t="shared" si="0"/>
        <v>-6.2327600138524275</v>
      </c>
      <c r="I13" s="54">
        <f t="shared" si="0"/>
        <v>-19.242548128764206</v>
      </c>
      <c r="J13" s="54">
        <f t="shared" si="0"/>
        <v>-16.487094802254752</v>
      </c>
      <c r="K13" s="54">
        <f t="shared" si="0"/>
        <v>-10.471136477552129</v>
      </c>
      <c r="L13" s="56">
        <f t="shared" si="0"/>
        <v>-7.3399195002327673</v>
      </c>
      <c r="M13" s="57">
        <f t="shared" si="0"/>
        <v>3.7392629207216714</v>
      </c>
      <c r="N13" s="56">
        <f t="shared" si="0"/>
        <v>-7.1608016198645714</v>
      </c>
      <c r="O13" s="56">
        <f t="shared" si="0"/>
        <v>-0.68857365086820721</v>
      </c>
    </row>
    <row r="14" spans="1:15" x14ac:dyDescent="0.2">
      <c r="A14" s="53" t="s">
        <v>532</v>
      </c>
      <c r="B14" s="56">
        <f t="shared" ref="B14:O14" si="1">B9-B11</f>
        <v>-9.086718418448875</v>
      </c>
      <c r="C14" s="55">
        <f t="shared" si="1"/>
        <v>23.166677236356573</v>
      </c>
      <c r="D14" s="57">
        <f t="shared" si="1"/>
        <v>2.392374374325783</v>
      </c>
      <c r="E14" s="57">
        <f t="shared" si="1"/>
        <v>0.64904631831384307</v>
      </c>
      <c r="F14" s="57">
        <f t="shared" si="1"/>
        <v>2.1268723505915617</v>
      </c>
      <c r="G14" s="57">
        <f t="shared" si="1"/>
        <v>3.5985323702732899</v>
      </c>
      <c r="H14" s="56">
        <f t="shared" si="1"/>
        <v>-1.8391144216234778</v>
      </c>
      <c r="I14" s="56">
        <f t="shared" si="1"/>
        <v>-6.7739618182116459</v>
      </c>
      <c r="J14" s="54">
        <f t="shared" si="1"/>
        <v>-13.892224819368565</v>
      </c>
      <c r="K14" s="57">
        <f t="shared" si="1"/>
        <v>2.9953170594014047</v>
      </c>
      <c r="L14" s="57">
        <f t="shared" si="1"/>
        <v>0.77520218879632807</v>
      </c>
      <c r="M14" s="57">
        <f t="shared" si="1"/>
        <v>4.6682656643967206</v>
      </c>
      <c r="N14" s="57">
        <f t="shared" si="1"/>
        <v>7.7345756480366852</v>
      </c>
      <c r="O14" s="57">
        <f t="shared" si="1"/>
        <v>9.7005496010181886</v>
      </c>
    </row>
    <row r="17" spans="1:16" x14ac:dyDescent="0.2">
      <c r="B17" s="58" t="s">
        <v>533</v>
      </c>
    </row>
    <row r="18" spans="1:16" x14ac:dyDescent="0.2">
      <c r="B18" s="59" t="s">
        <v>534</v>
      </c>
    </row>
    <row r="19" spans="1:16" x14ac:dyDescent="0.2">
      <c r="B19" s="60" t="s">
        <v>535</v>
      </c>
    </row>
    <row r="20" spans="1:16" x14ac:dyDescent="0.2">
      <c r="B20" s="61" t="s">
        <v>536</v>
      </c>
    </row>
    <row r="22" spans="1:16" x14ac:dyDescent="0.2">
      <c r="A22" s="68"/>
      <c r="B22" s="68"/>
      <c r="C22" s="68"/>
      <c r="D22" s="68"/>
      <c r="E22" s="68"/>
      <c r="F22" s="68"/>
      <c r="G22" s="68"/>
      <c r="H22" s="68"/>
      <c r="I22" s="68"/>
      <c r="J22" s="68"/>
      <c r="K22" s="68"/>
      <c r="L22" s="68"/>
      <c r="M22" s="68"/>
      <c r="N22" s="68"/>
      <c r="O22" s="68"/>
      <c r="P22" s="68"/>
    </row>
    <row r="23" spans="1:16" ht="183.75" x14ac:dyDescent="0.2">
      <c r="A23" s="68" t="s">
        <v>620</v>
      </c>
      <c r="B23" s="68" t="s">
        <v>621</v>
      </c>
      <c r="C23" s="68" t="s">
        <v>622</v>
      </c>
      <c r="D23" s="68" t="s">
        <v>623</v>
      </c>
      <c r="E23" s="68" t="s">
        <v>624</v>
      </c>
      <c r="F23" s="68" t="s">
        <v>625</v>
      </c>
      <c r="G23" s="68" t="s">
        <v>626</v>
      </c>
      <c r="H23" s="68" t="s">
        <v>627</v>
      </c>
      <c r="I23" s="68" t="s">
        <v>628</v>
      </c>
      <c r="J23" s="68" t="s">
        <v>629</v>
      </c>
      <c r="K23" s="68" t="s">
        <v>630</v>
      </c>
      <c r="L23" s="68" t="s">
        <v>631</v>
      </c>
      <c r="M23" s="68" t="s">
        <v>632</v>
      </c>
      <c r="N23" s="68" t="s">
        <v>633</v>
      </c>
      <c r="O23" s="68" t="s">
        <v>634</v>
      </c>
      <c r="P23" s="68"/>
    </row>
    <row r="24" spans="1:16" x14ac:dyDescent="0.2">
      <c r="A24" s="64" t="s">
        <v>586</v>
      </c>
      <c r="B24" s="67">
        <v>42.97521692906161</v>
      </c>
      <c r="C24" s="67">
        <v>48.243178354333672</v>
      </c>
      <c r="D24" s="67">
        <v>51.426330540567243</v>
      </c>
      <c r="E24" s="67">
        <v>43.887036443112592</v>
      </c>
      <c r="F24" s="67">
        <v>62.079308139009115</v>
      </c>
      <c r="G24" s="67">
        <v>70.432847655694403</v>
      </c>
      <c r="H24" s="67">
        <v>41.65312274804571</v>
      </c>
      <c r="I24" s="67">
        <v>39.912615659379256</v>
      </c>
      <c r="J24" s="67">
        <v>31.066363934796378</v>
      </c>
      <c r="K24" s="67">
        <v>32.293185119037894</v>
      </c>
      <c r="L24" s="67">
        <v>58.784253182317315</v>
      </c>
      <c r="M24" s="67">
        <v>56.333758611140155</v>
      </c>
      <c r="N24" s="67">
        <v>37.515371919862872</v>
      </c>
      <c r="O24" s="67">
        <v>49.327354171817859</v>
      </c>
    </row>
    <row r="25" spans="1:16" x14ac:dyDescent="0.2">
      <c r="A25" s="64" t="s">
        <v>587</v>
      </c>
      <c r="B25" s="67">
        <v>55.393939163700125</v>
      </c>
      <c r="C25" s="67">
        <v>38.115781770256909</v>
      </c>
      <c r="D25" s="67">
        <v>53.028011190175178</v>
      </c>
      <c r="E25" s="67">
        <v>46.242876982048919</v>
      </c>
      <c r="F25" s="67">
        <v>62.933709125942286</v>
      </c>
      <c r="G25" s="67">
        <v>59.408284504923806</v>
      </c>
      <c r="H25" s="67">
        <v>47.885882761898138</v>
      </c>
      <c r="I25" s="67">
        <v>59.155163788143462</v>
      </c>
      <c r="J25" s="67">
        <v>47.55345873705113</v>
      </c>
      <c r="K25" s="67">
        <v>42.764321596590023</v>
      </c>
      <c r="L25" s="67">
        <v>66.124172682550082</v>
      </c>
      <c r="M25" s="67">
        <v>52.594495690418483</v>
      </c>
      <c r="N25" s="67">
        <v>44.676173539727444</v>
      </c>
      <c r="O25" s="67">
        <v>50.015927822686066</v>
      </c>
    </row>
    <row r="26" spans="1:16" x14ac:dyDescent="0.2">
      <c r="A26" s="64" t="s">
        <v>588</v>
      </c>
      <c r="B26" s="67">
        <v>52.061935347510484</v>
      </c>
      <c r="C26" s="67">
        <v>25.076501117977099</v>
      </c>
      <c r="D26" s="67">
        <v>49.03395616624146</v>
      </c>
      <c r="E26" s="67">
        <v>43.237990124798749</v>
      </c>
      <c r="F26" s="67">
        <v>59.952435788417553</v>
      </c>
      <c r="G26" s="67">
        <v>66.834315285421113</v>
      </c>
      <c r="H26" s="67">
        <v>43.492237169669188</v>
      </c>
      <c r="I26" s="67">
        <v>46.686577477590902</v>
      </c>
      <c r="J26" s="67">
        <v>44.958588754164943</v>
      </c>
      <c r="K26" s="67">
        <v>29.297868059636489</v>
      </c>
      <c r="L26" s="67">
        <v>58.009050993520987</v>
      </c>
      <c r="M26" s="67">
        <v>51.665492946743434</v>
      </c>
      <c r="N26" s="67">
        <v>29.780796271826187</v>
      </c>
      <c r="O26" s="67">
        <v>39.626804570799671</v>
      </c>
    </row>
  </sheetData>
  <mergeCells count="1">
    <mergeCell ref="A6:O6"/>
  </mergeCells>
  <hyperlinks>
    <hyperlink ref="H1" location="Tartalom!A1" display="Vissza a tartalomjegyzékhez" xr:uid="{49D14C79-2B5D-480C-8F47-7031273E7AE1}"/>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ADEE3-2F1C-4387-B2A5-F8F0025BC71E}">
  <dimension ref="A1:G22"/>
  <sheetViews>
    <sheetView workbookViewId="0">
      <selection activeCell="G1" sqref="G1"/>
    </sheetView>
  </sheetViews>
  <sheetFormatPr defaultRowHeight="15.75" customHeight="1" x14ac:dyDescent="0.25"/>
  <cols>
    <col min="1" max="1" width="9.140625" style="19"/>
    <col min="2" max="2" width="18.7109375" style="19" customWidth="1"/>
    <col min="3" max="3" width="16.85546875" style="19" customWidth="1"/>
    <col min="4" max="4" width="11.42578125" style="19" customWidth="1"/>
    <col min="5" max="5" width="9.85546875" style="19" customWidth="1"/>
    <col min="6" max="16384" width="9.140625" style="19"/>
  </cols>
  <sheetData>
    <row r="1" spans="1:7" ht="15.75" customHeight="1" x14ac:dyDescent="0.25">
      <c r="A1" s="38" t="s">
        <v>27</v>
      </c>
      <c r="B1" s="19" t="s">
        <v>495</v>
      </c>
      <c r="G1" s="166" t="s">
        <v>1242</v>
      </c>
    </row>
    <row r="2" spans="1:7" ht="15.75" customHeight="1" x14ac:dyDescent="0.25">
      <c r="A2" s="38" t="s">
        <v>25</v>
      </c>
      <c r="B2" s="19" t="s">
        <v>82</v>
      </c>
    </row>
    <row r="3" spans="1:7" ht="15.75" customHeight="1" x14ac:dyDescent="0.25">
      <c r="A3" s="38" t="s">
        <v>23</v>
      </c>
      <c r="B3" s="19" t="s">
        <v>21</v>
      </c>
    </row>
    <row r="4" spans="1:7" ht="15.75" customHeight="1" x14ac:dyDescent="0.25">
      <c r="A4" s="38" t="s">
        <v>22</v>
      </c>
      <c r="B4" s="19" t="s">
        <v>21</v>
      </c>
    </row>
    <row r="5" spans="1:7" ht="15.75" customHeight="1" x14ac:dyDescent="0.25">
      <c r="A5" s="38" t="s">
        <v>20</v>
      </c>
    </row>
    <row r="6" spans="1:7" ht="15.75" customHeight="1" x14ac:dyDescent="0.25">
      <c r="A6" s="38" t="s">
        <v>18</v>
      </c>
      <c r="G6" s="28"/>
    </row>
    <row r="7" spans="1:7" ht="15.75" customHeight="1" x14ac:dyDescent="0.25">
      <c r="G7" s="28"/>
    </row>
    <row r="8" spans="1:7" ht="15.75" customHeight="1" x14ac:dyDescent="0.25">
      <c r="A8" s="19" t="s">
        <v>134</v>
      </c>
      <c r="B8" s="19" t="s">
        <v>212</v>
      </c>
    </row>
    <row r="9" spans="1:7" ht="15.75" customHeight="1" x14ac:dyDescent="0.25">
      <c r="A9" s="19" t="s">
        <v>136</v>
      </c>
      <c r="B9" s="19" t="s">
        <v>212</v>
      </c>
    </row>
    <row r="11" spans="1:7" ht="15.75" customHeight="1" x14ac:dyDescent="0.25">
      <c r="D11" s="238" t="s">
        <v>44</v>
      </c>
      <c r="E11" s="238" t="s">
        <v>47</v>
      </c>
      <c r="F11" s="28"/>
    </row>
    <row r="12" spans="1:7" ht="15.75" customHeight="1" x14ac:dyDescent="0.25">
      <c r="D12" s="238" t="s">
        <v>40</v>
      </c>
      <c r="E12" s="238" t="s">
        <v>43</v>
      </c>
      <c r="F12" s="48"/>
    </row>
    <row r="13" spans="1:7" ht="30" x14ac:dyDescent="0.25">
      <c r="B13" s="19" t="s">
        <v>83</v>
      </c>
      <c r="C13" s="41" t="s">
        <v>492</v>
      </c>
      <c r="D13" s="42">
        <v>72.727272727272734</v>
      </c>
      <c r="E13" s="42">
        <v>27.27272727272727</v>
      </c>
      <c r="F13" s="40">
        <v>27.27272727272727</v>
      </c>
    </row>
    <row r="14" spans="1:7" ht="15.75" customHeight="1" x14ac:dyDescent="0.25">
      <c r="B14" s="19" t="s">
        <v>8</v>
      </c>
      <c r="C14" s="19" t="s">
        <v>494</v>
      </c>
      <c r="D14" s="42">
        <v>72.727272727272734</v>
      </c>
      <c r="E14" s="42">
        <v>27.27272727272727</v>
      </c>
      <c r="F14" s="40">
        <v>27.27272727272727</v>
      </c>
    </row>
    <row r="15" spans="1:7" ht="15.75" customHeight="1" x14ac:dyDescent="0.25">
      <c r="B15" s="49" t="s">
        <v>84</v>
      </c>
      <c r="C15" s="19" t="s">
        <v>493</v>
      </c>
      <c r="D15" s="42">
        <v>68.181818181818187</v>
      </c>
      <c r="E15" s="42">
        <v>31.818181818181813</v>
      </c>
      <c r="F15" s="40">
        <v>31.818181818181813</v>
      </c>
    </row>
    <row r="16" spans="1:7" ht="15.75" customHeight="1" x14ac:dyDescent="0.25">
      <c r="E16" s="43"/>
      <c r="F16" s="28"/>
    </row>
    <row r="17" spans="3:7" ht="15.75" customHeight="1" x14ac:dyDescent="0.25">
      <c r="C17" s="28"/>
      <c r="D17" s="28" t="s">
        <v>44</v>
      </c>
      <c r="E17" s="28" t="s">
        <v>47</v>
      </c>
      <c r="F17" s="28"/>
    </row>
    <row r="18" spans="3:7" ht="15.75" customHeight="1" x14ac:dyDescent="0.25">
      <c r="C18" s="28" t="s">
        <v>83</v>
      </c>
      <c r="D18" s="40">
        <v>72.727272727272734</v>
      </c>
      <c r="E18" s="40">
        <v>27.27272727272727</v>
      </c>
      <c r="F18" s="40">
        <v>27.27272727272727</v>
      </c>
    </row>
    <row r="19" spans="3:7" ht="15.75" customHeight="1" x14ac:dyDescent="0.25">
      <c r="C19" s="28" t="s">
        <v>8</v>
      </c>
      <c r="D19" s="40">
        <v>72.727272727272734</v>
      </c>
      <c r="E19" s="40">
        <v>27.27272727272727</v>
      </c>
      <c r="F19" s="40">
        <v>27.27272727272727</v>
      </c>
    </row>
    <row r="20" spans="3:7" ht="15.75" customHeight="1" x14ac:dyDescent="0.25">
      <c r="C20" s="39" t="s">
        <v>84</v>
      </c>
      <c r="D20" s="40">
        <v>68.181818181818187</v>
      </c>
      <c r="E20" s="40">
        <v>31.818181818181813</v>
      </c>
      <c r="F20" s="40">
        <v>31.818181818181813</v>
      </c>
      <c r="G20" s="28"/>
    </row>
    <row r="21" spans="3:7" ht="15.75" customHeight="1" x14ac:dyDescent="0.25">
      <c r="C21" s="28"/>
      <c r="D21" s="28"/>
      <c r="E21" s="48"/>
      <c r="F21" s="28"/>
    </row>
    <row r="22" spans="3:7" ht="15.75" customHeight="1" x14ac:dyDescent="0.25">
      <c r="F22" s="28"/>
    </row>
  </sheetData>
  <hyperlinks>
    <hyperlink ref="G1" location="Tartalom!A1" display="Vissza a tartalomjegyzékhez" xr:uid="{7B6C4448-E034-42C6-BCAC-905FF2EAA9D8}"/>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8B3B3-E35B-4EE3-A32A-EE368430C430}">
  <dimension ref="A1:J29"/>
  <sheetViews>
    <sheetView workbookViewId="0">
      <selection activeCell="J1" sqref="J1"/>
    </sheetView>
  </sheetViews>
  <sheetFormatPr defaultRowHeight="15" x14ac:dyDescent="0.25"/>
  <cols>
    <col min="1" max="1" width="9.140625" style="19"/>
    <col min="2" max="2" width="17.7109375" style="19" customWidth="1"/>
    <col min="3" max="3" width="21.28515625" style="19" customWidth="1"/>
    <col min="4" max="4" width="11.42578125" style="19" customWidth="1"/>
    <col min="5" max="16384" width="9.140625" style="19"/>
  </cols>
  <sheetData>
    <row r="1" spans="1:10" ht="15.75" x14ac:dyDescent="0.25">
      <c r="A1" s="38" t="s">
        <v>27</v>
      </c>
      <c r="B1" s="19" t="s">
        <v>85</v>
      </c>
      <c r="J1" s="166" t="s">
        <v>1242</v>
      </c>
    </row>
    <row r="2" spans="1:10" ht="15.75" x14ac:dyDescent="0.25">
      <c r="A2" s="38" t="s">
        <v>25</v>
      </c>
      <c r="B2" s="19" t="s">
        <v>86</v>
      </c>
    </row>
    <row r="3" spans="1:10" ht="15.75" x14ac:dyDescent="0.25">
      <c r="A3" s="38" t="s">
        <v>23</v>
      </c>
      <c r="B3" s="19" t="s">
        <v>21</v>
      </c>
    </row>
    <row r="4" spans="1:10" ht="15.75" x14ac:dyDescent="0.25">
      <c r="A4" s="38" t="s">
        <v>22</v>
      </c>
      <c r="B4" s="19" t="s">
        <v>21</v>
      </c>
    </row>
    <row r="5" spans="1:10" ht="15.75" x14ac:dyDescent="0.25">
      <c r="A5" s="38" t="s">
        <v>20</v>
      </c>
    </row>
    <row r="6" spans="1:10" ht="15.75" x14ac:dyDescent="0.25">
      <c r="A6" s="38" t="s">
        <v>18</v>
      </c>
    </row>
    <row r="8" spans="1:10" x14ac:dyDescent="0.25">
      <c r="A8" s="19" t="s">
        <v>134</v>
      </c>
      <c r="B8" s="19" t="s">
        <v>212</v>
      </c>
    </row>
    <row r="9" spans="1:10" x14ac:dyDescent="0.25">
      <c r="A9" s="19" t="s">
        <v>136</v>
      </c>
      <c r="B9" s="19" t="s">
        <v>212</v>
      </c>
    </row>
    <row r="10" spans="1:10" x14ac:dyDescent="0.25">
      <c r="H10" s="46"/>
      <c r="I10" s="46"/>
    </row>
    <row r="11" spans="1:10" x14ac:dyDescent="0.25">
      <c r="D11" s="238" t="s">
        <v>44</v>
      </c>
      <c r="E11" s="238" t="s">
        <v>47</v>
      </c>
      <c r="H11" s="46"/>
      <c r="I11" s="46"/>
    </row>
    <row r="12" spans="1:10" x14ac:dyDescent="0.25">
      <c r="D12" s="238" t="s">
        <v>40</v>
      </c>
      <c r="E12" s="238" t="s">
        <v>43</v>
      </c>
      <c r="H12" s="46"/>
      <c r="I12" s="46"/>
    </row>
    <row r="13" spans="1:10" x14ac:dyDescent="0.25">
      <c r="B13" s="19" t="s">
        <v>87</v>
      </c>
      <c r="C13" s="19" t="s">
        <v>496</v>
      </c>
      <c r="D13" s="42">
        <v>40.909090909090914</v>
      </c>
      <c r="E13" s="42">
        <v>59.090909090909093</v>
      </c>
      <c r="F13" s="40">
        <v>59.090909090909093</v>
      </c>
      <c r="H13" s="46"/>
      <c r="I13" s="46"/>
    </row>
    <row r="14" spans="1:10" x14ac:dyDescent="0.25">
      <c r="B14" s="19" t="s">
        <v>88</v>
      </c>
      <c r="C14" s="19" t="s">
        <v>497</v>
      </c>
      <c r="D14" s="42">
        <v>40.909090909090914</v>
      </c>
      <c r="E14" s="42">
        <v>59.090909090909093</v>
      </c>
      <c r="F14" s="40">
        <v>59.090909090909093</v>
      </c>
      <c r="H14" s="46"/>
      <c r="I14" s="46"/>
    </row>
    <row r="15" spans="1:10" x14ac:dyDescent="0.25">
      <c r="B15" s="19" t="s">
        <v>89</v>
      </c>
      <c r="C15" s="19" t="s">
        <v>498</v>
      </c>
      <c r="D15" s="42">
        <v>18.181818181818183</v>
      </c>
      <c r="E15" s="42">
        <v>81.818181818181827</v>
      </c>
      <c r="F15" s="40">
        <v>81.818181818181827</v>
      </c>
      <c r="H15" s="46"/>
      <c r="I15" s="46"/>
    </row>
    <row r="16" spans="1:10" x14ac:dyDescent="0.25">
      <c r="B16" s="19" t="s">
        <v>90</v>
      </c>
      <c r="C16" s="19" t="s">
        <v>499</v>
      </c>
      <c r="D16" s="42">
        <v>4.5454545454545459</v>
      </c>
      <c r="E16" s="42">
        <v>95.454545454545453</v>
      </c>
      <c r="F16" s="40">
        <v>95.454545454545453</v>
      </c>
    </row>
    <row r="17" spans="2:6" x14ac:dyDescent="0.25">
      <c r="B17" s="19" t="s">
        <v>91</v>
      </c>
      <c r="C17" s="19" t="s">
        <v>500</v>
      </c>
      <c r="D17" s="42">
        <v>27.27272727272727</v>
      </c>
      <c r="E17" s="42">
        <v>72.727272727272734</v>
      </c>
      <c r="F17" s="40">
        <v>72.727272727272734</v>
      </c>
    </row>
    <row r="18" spans="2:6" x14ac:dyDescent="0.25">
      <c r="B18" s="19" t="s">
        <v>92</v>
      </c>
      <c r="C18" s="19" t="s">
        <v>501</v>
      </c>
      <c r="D18" s="42">
        <v>18.181818181818183</v>
      </c>
      <c r="E18" s="42">
        <v>81.818181818181827</v>
      </c>
      <c r="F18" s="40">
        <v>81.818181818181827</v>
      </c>
    </row>
    <row r="19" spans="2:6" x14ac:dyDescent="0.25">
      <c r="F19" s="28"/>
    </row>
    <row r="20" spans="2:6" x14ac:dyDescent="0.25">
      <c r="C20" s="28"/>
      <c r="D20" s="28" t="s">
        <v>44</v>
      </c>
      <c r="E20" s="28" t="s">
        <v>47</v>
      </c>
      <c r="F20" s="28"/>
    </row>
    <row r="21" spans="2:6" x14ac:dyDescent="0.25">
      <c r="C21" s="28" t="s">
        <v>87</v>
      </c>
      <c r="D21" s="40">
        <v>40.909090909090914</v>
      </c>
      <c r="E21" s="40">
        <v>59.090909090909093</v>
      </c>
      <c r="F21" s="40">
        <v>59.090909090909093</v>
      </c>
    </row>
    <row r="22" spans="2:6" x14ac:dyDescent="0.25">
      <c r="C22" s="28" t="s">
        <v>88</v>
      </c>
      <c r="D22" s="40">
        <v>40.909090909090914</v>
      </c>
      <c r="E22" s="40">
        <v>59.090909090909093</v>
      </c>
      <c r="F22" s="40">
        <v>59.090909090909093</v>
      </c>
    </row>
    <row r="23" spans="2:6" x14ac:dyDescent="0.25">
      <c r="C23" s="28" t="s">
        <v>89</v>
      </c>
      <c r="D23" s="40">
        <v>18.181818181818183</v>
      </c>
      <c r="E23" s="40">
        <v>81.818181818181827</v>
      </c>
      <c r="F23" s="40">
        <v>81.818181818181827</v>
      </c>
    </row>
    <row r="24" spans="2:6" x14ac:dyDescent="0.25">
      <c r="C24" s="28" t="s">
        <v>90</v>
      </c>
      <c r="D24" s="40">
        <v>4.5454545454545459</v>
      </c>
      <c r="E24" s="40">
        <v>95.454545454545453</v>
      </c>
      <c r="F24" s="40">
        <v>95.454545454545453</v>
      </c>
    </row>
    <row r="25" spans="2:6" x14ac:dyDescent="0.25">
      <c r="C25" s="28" t="s">
        <v>91</v>
      </c>
      <c r="D25" s="40">
        <v>27.27272727272727</v>
      </c>
      <c r="E25" s="40">
        <v>72.727272727272734</v>
      </c>
      <c r="F25" s="40">
        <v>72.727272727272734</v>
      </c>
    </row>
    <row r="26" spans="2:6" x14ac:dyDescent="0.25">
      <c r="C26" s="28" t="s">
        <v>92</v>
      </c>
      <c r="D26" s="40">
        <v>18.181818181818183</v>
      </c>
      <c r="E26" s="40">
        <v>81.818181818181827</v>
      </c>
      <c r="F26" s="40">
        <v>81.818181818181827</v>
      </c>
    </row>
    <row r="27" spans="2:6" x14ac:dyDescent="0.25">
      <c r="C27" s="28"/>
      <c r="D27" s="28"/>
      <c r="E27" s="28"/>
    </row>
    <row r="28" spans="2:6" x14ac:dyDescent="0.25">
      <c r="C28" s="28"/>
      <c r="D28" s="28"/>
      <c r="E28" s="28"/>
    </row>
    <row r="29" spans="2:6" x14ac:dyDescent="0.25">
      <c r="C29" s="28"/>
      <c r="D29" s="28"/>
      <c r="E29" s="28"/>
    </row>
  </sheetData>
  <hyperlinks>
    <hyperlink ref="J1" location="Tartalom!A1" display="Vissza a tartalomjegyzékhez" xr:uid="{B2E0DDE1-D9F0-47E9-9EB3-04CE781217C7}"/>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41AEC-F68A-4866-9426-8DFB42EF124A}">
  <dimension ref="A1:J22"/>
  <sheetViews>
    <sheetView workbookViewId="0">
      <selection activeCell="J1" sqref="J1"/>
    </sheetView>
  </sheetViews>
  <sheetFormatPr defaultRowHeight="15" x14ac:dyDescent="0.25"/>
  <cols>
    <col min="1" max="1" width="9.140625" style="19"/>
    <col min="2" max="2" width="15" style="19" customWidth="1"/>
    <col min="3" max="3" width="18.28515625" style="19" customWidth="1"/>
    <col min="4" max="4" width="17.140625" style="19" customWidth="1"/>
    <col min="5" max="16384" width="9.140625" style="19"/>
  </cols>
  <sheetData>
    <row r="1" spans="1:10" ht="15.75" x14ac:dyDescent="0.25">
      <c r="A1" s="38" t="s">
        <v>27</v>
      </c>
      <c r="B1" s="19" t="s">
        <v>502</v>
      </c>
      <c r="J1" s="166" t="s">
        <v>1242</v>
      </c>
    </row>
    <row r="2" spans="1:10" ht="15.75" x14ac:dyDescent="0.25">
      <c r="A2" s="38" t="s">
        <v>25</v>
      </c>
      <c r="B2" s="19" t="s">
        <v>93</v>
      </c>
    </row>
    <row r="3" spans="1:10" ht="15.75" x14ac:dyDescent="0.25">
      <c r="A3" s="38" t="s">
        <v>23</v>
      </c>
      <c r="B3" s="19" t="s">
        <v>21</v>
      </c>
    </row>
    <row r="4" spans="1:10" ht="15.75" x14ac:dyDescent="0.25">
      <c r="A4" s="38" t="s">
        <v>22</v>
      </c>
      <c r="B4" s="19" t="s">
        <v>21</v>
      </c>
    </row>
    <row r="5" spans="1:10" ht="15.75" x14ac:dyDescent="0.25">
      <c r="A5" s="38" t="s">
        <v>20</v>
      </c>
    </row>
    <row r="6" spans="1:10" ht="15.75" x14ac:dyDescent="0.25">
      <c r="A6" s="38" t="s">
        <v>18</v>
      </c>
    </row>
    <row r="9" spans="1:10" x14ac:dyDescent="0.25">
      <c r="D9" s="19" t="s">
        <v>137</v>
      </c>
    </row>
    <row r="10" spans="1:10" x14ac:dyDescent="0.25">
      <c r="D10" s="19" t="s">
        <v>135</v>
      </c>
    </row>
    <row r="11" spans="1:10" x14ac:dyDescent="0.25">
      <c r="B11" s="50" t="s">
        <v>51</v>
      </c>
      <c r="C11" s="19" t="s">
        <v>50</v>
      </c>
      <c r="D11" s="42">
        <v>4.5454545454545459</v>
      </c>
    </row>
    <row r="12" spans="1:10" x14ac:dyDescent="0.25">
      <c r="B12" s="19" t="s">
        <v>52</v>
      </c>
      <c r="C12" s="19" t="s">
        <v>481</v>
      </c>
      <c r="D12" s="42">
        <v>4.5454545454545459</v>
      </c>
    </row>
    <row r="13" spans="1:10" x14ac:dyDescent="0.25">
      <c r="B13" s="19" t="s">
        <v>486</v>
      </c>
      <c r="C13" s="19" t="s">
        <v>482</v>
      </c>
      <c r="D13" s="42">
        <v>63.636363636363633</v>
      </c>
    </row>
    <row r="14" spans="1:10" x14ac:dyDescent="0.25">
      <c r="B14" s="19" t="s">
        <v>94</v>
      </c>
      <c r="C14" s="19" t="s">
        <v>483</v>
      </c>
      <c r="D14" s="42">
        <v>27.27272727272727</v>
      </c>
    </row>
    <row r="15" spans="1:10" x14ac:dyDescent="0.25">
      <c r="D15" s="47">
        <v>2</v>
      </c>
    </row>
    <row r="16" spans="1:10" x14ac:dyDescent="0.25">
      <c r="B16" s="28"/>
      <c r="C16" s="28" t="s">
        <v>51</v>
      </c>
      <c r="D16" s="40">
        <v>4.5454545454545459</v>
      </c>
    </row>
    <row r="17" spans="2:6" x14ac:dyDescent="0.25">
      <c r="B17" s="28"/>
      <c r="C17" s="28" t="s">
        <v>52</v>
      </c>
      <c r="D17" s="40">
        <v>4.5454545454545459</v>
      </c>
    </row>
    <row r="18" spans="2:6" x14ac:dyDescent="0.25">
      <c r="B18" s="28"/>
      <c r="C18" s="28" t="s">
        <v>486</v>
      </c>
      <c r="D18" s="40">
        <v>63.636363636363633</v>
      </c>
    </row>
    <row r="19" spans="2:6" x14ac:dyDescent="0.25">
      <c r="B19" s="28"/>
      <c r="C19" s="28" t="s">
        <v>94</v>
      </c>
      <c r="D19" s="40">
        <v>27.27272727272727</v>
      </c>
      <c r="F19" s="43"/>
    </row>
    <row r="20" spans="2:6" x14ac:dyDescent="0.25">
      <c r="B20" s="28"/>
      <c r="C20" s="28"/>
      <c r="D20" s="47">
        <v>2</v>
      </c>
    </row>
    <row r="21" spans="2:6" x14ac:dyDescent="0.25">
      <c r="B21" s="28"/>
      <c r="C21" s="28"/>
      <c r="D21" s="28"/>
    </row>
    <row r="22" spans="2:6" x14ac:dyDescent="0.25">
      <c r="B22" s="28"/>
      <c r="C22" s="28"/>
      <c r="D22" s="28"/>
    </row>
  </sheetData>
  <hyperlinks>
    <hyperlink ref="J1" location="Tartalom!A1" display="Vissza a tartalomjegyzékhez" xr:uid="{E342275C-9F2B-4091-86FA-2A4EB61A21EC}"/>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0C543-308E-4194-9028-33F3B8AF940B}">
  <dimension ref="A1:G23"/>
  <sheetViews>
    <sheetView workbookViewId="0">
      <selection activeCell="F1" sqref="F1"/>
    </sheetView>
  </sheetViews>
  <sheetFormatPr defaultRowHeight="15" x14ac:dyDescent="0.25"/>
  <cols>
    <col min="1" max="1" width="9.140625" style="19"/>
    <col min="2" max="2" width="16.28515625" style="19" customWidth="1"/>
    <col min="3" max="3" width="37.5703125" style="19" customWidth="1"/>
    <col min="4" max="4" width="11.5703125" style="19" customWidth="1"/>
    <col min="5" max="16384" width="9.140625" style="19"/>
  </cols>
  <sheetData>
    <row r="1" spans="1:6" ht="15.75" x14ac:dyDescent="0.25">
      <c r="A1" s="38" t="s">
        <v>27</v>
      </c>
      <c r="B1" s="51" t="s">
        <v>95</v>
      </c>
      <c r="F1" s="166" t="s">
        <v>1242</v>
      </c>
    </row>
    <row r="2" spans="1:6" ht="15.75" x14ac:dyDescent="0.25">
      <c r="A2" s="38" t="s">
        <v>25</v>
      </c>
      <c r="B2" s="19" t="s">
        <v>96</v>
      </c>
    </row>
    <row r="3" spans="1:6" ht="15.75" x14ac:dyDescent="0.25">
      <c r="A3" s="38" t="s">
        <v>23</v>
      </c>
      <c r="B3" s="19" t="s">
        <v>21</v>
      </c>
    </row>
    <row r="4" spans="1:6" ht="15.75" x14ac:dyDescent="0.25">
      <c r="A4" s="38" t="s">
        <v>22</v>
      </c>
      <c r="B4" s="19" t="s">
        <v>21</v>
      </c>
    </row>
    <row r="5" spans="1:6" ht="15.75" x14ac:dyDescent="0.25">
      <c r="A5" s="38" t="s">
        <v>20</v>
      </c>
      <c r="B5" s="19" t="s">
        <v>97</v>
      </c>
    </row>
    <row r="6" spans="1:6" ht="15.75" x14ac:dyDescent="0.25">
      <c r="A6" s="38" t="s">
        <v>18</v>
      </c>
      <c r="B6" s="19" t="s">
        <v>98</v>
      </c>
    </row>
    <row r="11" spans="1:6" x14ac:dyDescent="0.25">
      <c r="D11" s="19" t="s">
        <v>99</v>
      </c>
      <c r="E11" s="19" t="s">
        <v>100</v>
      </c>
    </row>
    <row r="12" spans="1:6" ht="20.25" customHeight="1" x14ac:dyDescent="0.25">
      <c r="B12" s="19" t="s">
        <v>102</v>
      </c>
      <c r="C12" s="41" t="s">
        <v>503</v>
      </c>
      <c r="D12" s="42">
        <v>14.285714285714285</v>
      </c>
      <c r="E12" s="42">
        <v>23.809523809523807</v>
      </c>
    </row>
    <row r="13" spans="1:6" x14ac:dyDescent="0.25">
      <c r="B13" s="19" t="s">
        <v>47</v>
      </c>
      <c r="C13" s="19" t="s">
        <v>43</v>
      </c>
      <c r="D13" s="42">
        <v>38.095238095238095</v>
      </c>
      <c r="E13" s="42">
        <v>28.571428571428569</v>
      </c>
    </row>
    <row r="14" spans="1:6" ht="16.5" customHeight="1" x14ac:dyDescent="0.25">
      <c r="B14" s="19" t="s">
        <v>103</v>
      </c>
      <c r="C14" s="41" t="s">
        <v>101</v>
      </c>
      <c r="D14" s="42">
        <v>4.7619047619047619</v>
      </c>
      <c r="E14" s="42">
        <v>4.7619047619047619</v>
      </c>
    </row>
    <row r="15" spans="1:6" x14ac:dyDescent="0.25">
      <c r="B15" s="19" t="s">
        <v>44</v>
      </c>
      <c r="C15" s="19" t="s">
        <v>40</v>
      </c>
      <c r="D15" s="42">
        <v>42.857142857142854</v>
      </c>
      <c r="E15" s="42">
        <v>42.857142857142854</v>
      </c>
    </row>
    <row r="16" spans="1:6" x14ac:dyDescent="0.25">
      <c r="D16" s="40">
        <v>42.857142857142854</v>
      </c>
      <c r="E16" s="40">
        <v>42.857142857142854</v>
      </c>
    </row>
    <row r="17" spans="3:7" x14ac:dyDescent="0.25">
      <c r="C17" s="28"/>
      <c r="D17" s="28" t="s">
        <v>99</v>
      </c>
      <c r="E17" s="28" t="s">
        <v>100</v>
      </c>
      <c r="F17" s="28"/>
      <c r="G17" s="28"/>
    </row>
    <row r="18" spans="3:7" x14ac:dyDescent="0.25">
      <c r="C18" s="28" t="s">
        <v>102</v>
      </c>
      <c r="D18" s="40">
        <v>14.285714285714285</v>
      </c>
      <c r="E18" s="40">
        <v>23.809523809523807</v>
      </c>
      <c r="F18" s="28"/>
      <c r="G18" s="28"/>
    </row>
    <row r="19" spans="3:7" x14ac:dyDescent="0.25">
      <c r="C19" s="28" t="s">
        <v>47</v>
      </c>
      <c r="D19" s="40">
        <v>38.095238095238095</v>
      </c>
      <c r="E19" s="40">
        <v>28.571428571428569</v>
      </c>
      <c r="F19" s="28"/>
      <c r="G19" s="28"/>
    </row>
    <row r="20" spans="3:7" x14ac:dyDescent="0.25">
      <c r="C20" s="28" t="s">
        <v>103</v>
      </c>
      <c r="D20" s="40">
        <v>4.7619047619047619</v>
      </c>
      <c r="E20" s="40">
        <v>4.7619047619047619</v>
      </c>
      <c r="F20" s="28"/>
      <c r="G20" s="28"/>
    </row>
    <row r="21" spans="3:7" x14ac:dyDescent="0.25">
      <c r="C21" s="28" t="s">
        <v>44</v>
      </c>
      <c r="D21" s="40">
        <v>42.857142857142854</v>
      </c>
      <c r="E21" s="40">
        <v>42.857142857142854</v>
      </c>
      <c r="F21" s="28"/>
      <c r="G21" s="28"/>
    </row>
    <row r="22" spans="3:7" x14ac:dyDescent="0.25">
      <c r="C22" s="28"/>
      <c r="D22" s="40">
        <v>42.857142857142854</v>
      </c>
      <c r="E22" s="40">
        <v>42.857142857142854</v>
      </c>
      <c r="F22" s="28"/>
      <c r="G22" s="28"/>
    </row>
    <row r="23" spans="3:7" x14ac:dyDescent="0.25">
      <c r="C23" s="28"/>
      <c r="D23" s="28"/>
      <c r="E23" s="28"/>
      <c r="F23" s="28"/>
      <c r="G23" s="28"/>
    </row>
  </sheetData>
  <hyperlinks>
    <hyperlink ref="F1" location="Tartalom!A1" display="Vissza a tartalomjegyzékhez" xr:uid="{EEC4B7CC-566C-4B32-BAB7-4665336F78F5}"/>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D522E-DFAA-4A8F-AD42-730649AD26CC}">
  <dimension ref="A1:L17"/>
  <sheetViews>
    <sheetView workbookViewId="0">
      <selection activeCell="L1" sqref="L1"/>
    </sheetView>
  </sheetViews>
  <sheetFormatPr defaultRowHeight="15" x14ac:dyDescent="0.25"/>
  <cols>
    <col min="1" max="1" width="9.140625" style="19"/>
    <col min="2" max="2" width="12.5703125" style="19" customWidth="1"/>
    <col min="3" max="3" width="14" style="19" customWidth="1"/>
    <col min="4" max="4" width="10" style="19" bestFit="1" customWidth="1"/>
    <col min="5" max="16384" width="9.140625" style="19"/>
  </cols>
  <sheetData>
    <row r="1" spans="1:12" ht="15.75" x14ac:dyDescent="0.25">
      <c r="A1" s="38" t="s">
        <v>27</v>
      </c>
      <c r="B1" s="19" t="s">
        <v>104</v>
      </c>
      <c r="L1" s="166" t="s">
        <v>1242</v>
      </c>
    </row>
    <row r="2" spans="1:12" ht="15.75" x14ac:dyDescent="0.25">
      <c r="A2" s="38" t="s">
        <v>25</v>
      </c>
      <c r="B2" s="19" t="s">
        <v>105</v>
      </c>
    </row>
    <row r="3" spans="1:12" ht="15.75" x14ac:dyDescent="0.25">
      <c r="A3" s="38" t="s">
        <v>23</v>
      </c>
      <c r="B3" s="19" t="s">
        <v>21</v>
      </c>
    </row>
    <row r="4" spans="1:12" ht="15.75" x14ac:dyDescent="0.25">
      <c r="A4" s="38" t="s">
        <v>22</v>
      </c>
      <c r="B4" s="19" t="s">
        <v>21</v>
      </c>
    </row>
    <row r="5" spans="1:12" ht="15.75" x14ac:dyDescent="0.25">
      <c r="A5" s="38" t="s">
        <v>20</v>
      </c>
    </row>
    <row r="6" spans="1:12" ht="15.75" x14ac:dyDescent="0.25">
      <c r="A6" s="38" t="s">
        <v>18</v>
      </c>
    </row>
    <row r="11" spans="1:12" x14ac:dyDescent="0.25">
      <c r="B11" s="19" t="s">
        <v>44</v>
      </c>
      <c r="C11" s="19" t="s">
        <v>40</v>
      </c>
      <c r="D11" s="19">
        <v>0</v>
      </c>
    </row>
    <row r="12" spans="1:12" x14ac:dyDescent="0.25">
      <c r="B12" s="19" t="s">
        <v>45</v>
      </c>
      <c r="C12" s="19" t="s">
        <v>41</v>
      </c>
      <c r="D12" s="19">
        <v>0</v>
      </c>
    </row>
    <row r="13" spans="1:12" x14ac:dyDescent="0.25">
      <c r="B13" s="19" t="s">
        <v>46</v>
      </c>
      <c r="C13" s="19" t="s">
        <v>42</v>
      </c>
      <c r="D13" s="43">
        <v>0.22727272727272727</v>
      </c>
    </row>
    <row r="14" spans="1:12" x14ac:dyDescent="0.25">
      <c r="B14" s="19" t="s">
        <v>47</v>
      </c>
      <c r="C14" s="19" t="s">
        <v>43</v>
      </c>
      <c r="D14" s="43">
        <v>0.77272727272727271</v>
      </c>
    </row>
    <row r="16" spans="1:12" x14ac:dyDescent="0.25">
      <c r="E16" s="43"/>
    </row>
    <row r="17" spans="5:5" x14ac:dyDescent="0.25">
      <c r="E17" s="43"/>
    </row>
  </sheetData>
  <hyperlinks>
    <hyperlink ref="L1" location="Tartalom!A1" display="Vissza a tartalomjegyzékhez" xr:uid="{1DCD4811-EB6F-43DC-A845-BCC8EDC06358}"/>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F6E9B-0D12-4406-B697-7B4C1DBCF712}">
  <dimension ref="A1:E30"/>
  <sheetViews>
    <sheetView workbookViewId="0">
      <selection activeCell="E1" sqref="E1"/>
    </sheetView>
  </sheetViews>
  <sheetFormatPr defaultRowHeight="15" x14ac:dyDescent="0.25"/>
  <cols>
    <col min="1" max="1" width="9.140625" style="19"/>
    <col min="2" max="2" width="22.85546875" style="19" customWidth="1"/>
    <col min="3" max="3" width="25.28515625" style="19" customWidth="1"/>
    <col min="4" max="4" width="36" style="19" customWidth="1"/>
    <col min="5" max="16384" width="9.140625" style="19"/>
  </cols>
  <sheetData>
    <row r="1" spans="1:5" ht="15.75" x14ac:dyDescent="0.25">
      <c r="A1" s="38" t="s">
        <v>27</v>
      </c>
      <c r="B1" s="19" t="s">
        <v>504</v>
      </c>
      <c r="E1" s="166" t="s">
        <v>1242</v>
      </c>
    </row>
    <row r="2" spans="1:5" ht="15.75" x14ac:dyDescent="0.25">
      <c r="A2" s="38" t="s">
        <v>25</v>
      </c>
      <c r="B2" s="19" t="s">
        <v>505</v>
      </c>
    </row>
    <row r="3" spans="1:5" ht="15.75" x14ac:dyDescent="0.25">
      <c r="A3" s="38" t="s">
        <v>23</v>
      </c>
      <c r="B3" s="19" t="s">
        <v>21</v>
      </c>
    </row>
    <row r="4" spans="1:5" ht="15.75" x14ac:dyDescent="0.25">
      <c r="A4" s="38" t="s">
        <v>22</v>
      </c>
      <c r="B4" s="19" t="s">
        <v>21</v>
      </c>
    </row>
    <row r="5" spans="1:5" ht="15.75" x14ac:dyDescent="0.25">
      <c r="A5" s="38" t="s">
        <v>20</v>
      </c>
    </row>
    <row r="6" spans="1:5" ht="15.75" x14ac:dyDescent="0.25">
      <c r="A6" s="38" t="s">
        <v>18</v>
      </c>
    </row>
    <row r="11" spans="1:5" x14ac:dyDescent="0.25">
      <c r="D11" s="19" t="s">
        <v>112</v>
      </c>
    </row>
    <row r="12" spans="1:5" x14ac:dyDescent="0.25">
      <c r="D12" s="19" t="s">
        <v>106</v>
      </c>
    </row>
    <row r="13" spans="1:5" ht="15" customHeight="1" x14ac:dyDescent="0.25">
      <c r="B13" s="19" t="s">
        <v>113</v>
      </c>
      <c r="C13" s="19" t="s">
        <v>107</v>
      </c>
      <c r="D13" s="42">
        <v>2</v>
      </c>
      <c r="E13" s="40">
        <v>2</v>
      </c>
    </row>
    <row r="14" spans="1:5" ht="15" customHeight="1" x14ac:dyDescent="0.25">
      <c r="B14" s="19" t="s">
        <v>114</v>
      </c>
      <c r="C14" s="19" t="s">
        <v>506</v>
      </c>
      <c r="D14" s="42">
        <v>4</v>
      </c>
      <c r="E14" s="40">
        <v>4</v>
      </c>
    </row>
    <row r="15" spans="1:5" x14ac:dyDescent="0.25">
      <c r="B15" s="19" t="s">
        <v>115</v>
      </c>
      <c r="C15" s="19" t="s">
        <v>507</v>
      </c>
      <c r="D15" s="42">
        <v>3</v>
      </c>
      <c r="E15" s="40">
        <v>3</v>
      </c>
    </row>
    <row r="16" spans="1:5" ht="15.75" customHeight="1" x14ac:dyDescent="0.25">
      <c r="B16" s="41" t="s">
        <v>116</v>
      </c>
      <c r="C16" s="41" t="s">
        <v>108</v>
      </c>
      <c r="D16" s="42">
        <v>2</v>
      </c>
      <c r="E16" s="40">
        <v>2</v>
      </c>
    </row>
    <row r="17" spans="2:5" x14ac:dyDescent="0.25">
      <c r="B17" s="19" t="s">
        <v>117</v>
      </c>
      <c r="C17" s="19" t="s">
        <v>109</v>
      </c>
      <c r="D17" s="42">
        <v>0</v>
      </c>
      <c r="E17" s="40">
        <v>0</v>
      </c>
    </row>
    <row r="18" spans="2:5" x14ac:dyDescent="0.25">
      <c r="B18" s="19" t="s">
        <v>118</v>
      </c>
      <c r="C18" s="19" t="s">
        <v>508</v>
      </c>
      <c r="D18" s="42">
        <v>0</v>
      </c>
      <c r="E18" s="40">
        <v>0</v>
      </c>
    </row>
    <row r="19" spans="2:5" x14ac:dyDescent="0.25">
      <c r="B19" s="19" t="s">
        <v>119</v>
      </c>
      <c r="C19" s="19" t="s">
        <v>110</v>
      </c>
      <c r="D19" s="42">
        <v>0</v>
      </c>
      <c r="E19" s="40">
        <v>0</v>
      </c>
    </row>
    <row r="20" spans="2:5" x14ac:dyDescent="0.25">
      <c r="B20" s="19" t="s">
        <v>120</v>
      </c>
      <c r="C20" s="19" t="s">
        <v>111</v>
      </c>
      <c r="D20" s="42">
        <v>0</v>
      </c>
      <c r="E20" s="40">
        <v>0</v>
      </c>
    </row>
    <row r="22" spans="2:5" x14ac:dyDescent="0.25">
      <c r="C22" s="28"/>
      <c r="D22" s="28" t="s">
        <v>112</v>
      </c>
    </row>
    <row r="23" spans="2:5" x14ac:dyDescent="0.25">
      <c r="C23" s="28" t="s">
        <v>113</v>
      </c>
      <c r="D23" s="40">
        <v>2</v>
      </c>
      <c r="E23" s="40">
        <v>2</v>
      </c>
    </row>
    <row r="24" spans="2:5" x14ac:dyDescent="0.25">
      <c r="C24" s="28" t="s">
        <v>114</v>
      </c>
      <c r="D24" s="40">
        <v>4</v>
      </c>
      <c r="E24" s="40">
        <v>4</v>
      </c>
    </row>
    <row r="25" spans="2:5" x14ac:dyDescent="0.25">
      <c r="C25" s="28" t="s">
        <v>115</v>
      </c>
      <c r="D25" s="40">
        <v>3</v>
      </c>
      <c r="E25" s="40">
        <v>3</v>
      </c>
    </row>
    <row r="26" spans="2:5" x14ac:dyDescent="0.25">
      <c r="C26" s="39" t="s">
        <v>116</v>
      </c>
      <c r="D26" s="40">
        <v>2</v>
      </c>
      <c r="E26" s="40">
        <v>2</v>
      </c>
    </row>
    <row r="27" spans="2:5" x14ac:dyDescent="0.25">
      <c r="C27" s="28" t="s">
        <v>117</v>
      </c>
      <c r="D27" s="40">
        <v>0</v>
      </c>
      <c r="E27" s="40">
        <v>0</v>
      </c>
    </row>
    <row r="28" spans="2:5" x14ac:dyDescent="0.25">
      <c r="C28" s="28" t="s">
        <v>118</v>
      </c>
      <c r="D28" s="40">
        <v>0</v>
      </c>
      <c r="E28" s="40">
        <v>0</v>
      </c>
    </row>
    <row r="29" spans="2:5" x14ac:dyDescent="0.25">
      <c r="C29" s="28" t="s">
        <v>119</v>
      </c>
      <c r="D29" s="40">
        <v>0</v>
      </c>
      <c r="E29" s="40">
        <v>0</v>
      </c>
    </row>
    <row r="30" spans="2:5" x14ac:dyDescent="0.25">
      <c r="C30" s="28" t="s">
        <v>120</v>
      </c>
      <c r="D30" s="40">
        <v>0</v>
      </c>
      <c r="E30" s="40">
        <v>0</v>
      </c>
    </row>
  </sheetData>
  <hyperlinks>
    <hyperlink ref="E1" location="Tartalom!A1" display="Vissza a tartalomjegyzékhez" xr:uid="{1194E0A4-A588-497A-A495-5682A437F186}"/>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498FA-BDFC-4751-84A2-14C3AD9A3F37}">
  <dimension ref="A1:D54"/>
  <sheetViews>
    <sheetView workbookViewId="0">
      <selection activeCell="D1" sqref="D1"/>
    </sheetView>
  </sheetViews>
  <sheetFormatPr defaultRowHeight="15" x14ac:dyDescent="0.25"/>
  <cols>
    <col min="1" max="1" width="9.140625" style="19"/>
    <col min="2" max="2" width="31.140625" style="19" customWidth="1"/>
    <col min="3" max="3" width="9.140625" style="19"/>
    <col min="4" max="4" width="15" style="19" customWidth="1"/>
    <col min="5" max="5" width="14.28515625" style="19" bestFit="1" customWidth="1"/>
    <col min="6" max="6" width="9.140625" style="19"/>
    <col min="7" max="7" width="33.42578125" style="19" bestFit="1" customWidth="1"/>
    <col min="8" max="16384" width="9.140625" style="19"/>
  </cols>
  <sheetData>
    <row r="1" spans="1:4" ht="15.75" x14ac:dyDescent="0.25">
      <c r="A1" s="38" t="s">
        <v>27</v>
      </c>
      <c r="B1" s="19" t="s">
        <v>121</v>
      </c>
      <c r="D1" s="166" t="s">
        <v>1242</v>
      </c>
    </row>
    <row r="2" spans="1:4" ht="15.75" x14ac:dyDescent="0.25">
      <c r="A2" s="38" t="s">
        <v>25</v>
      </c>
      <c r="B2" s="19" t="s">
        <v>122</v>
      </c>
    </row>
    <row r="3" spans="1:4" ht="15.75" x14ac:dyDescent="0.25">
      <c r="A3" s="38" t="s">
        <v>23</v>
      </c>
      <c r="B3" s="19" t="s">
        <v>21</v>
      </c>
    </row>
    <row r="4" spans="1:4" ht="15.75" x14ac:dyDescent="0.25">
      <c r="A4" s="38" t="s">
        <v>22</v>
      </c>
      <c r="B4" s="19" t="s">
        <v>21</v>
      </c>
    </row>
    <row r="5" spans="1:4" ht="15.75" x14ac:dyDescent="0.25">
      <c r="A5" s="38" t="s">
        <v>20</v>
      </c>
      <c r="B5" s="19" t="s">
        <v>123</v>
      </c>
    </row>
    <row r="6" spans="1:4" ht="15.75" x14ac:dyDescent="0.25">
      <c r="A6" s="38" t="s">
        <v>18</v>
      </c>
      <c r="B6" s="19" t="s">
        <v>124</v>
      </c>
    </row>
    <row r="11" spans="1:4" x14ac:dyDescent="0.25">
      <c r="B11" s="19" t="s">
        <v>127</v>
      </c>
      <c r="C11" s="19" t="s">
        <v>128</v>
      </c>
    </row>
    <row r="12" spans="1:4" x14ac:dyDescent="0.25">
      <c r="B12" s="43" t="s">
        <v>125</v>
      </c>
      <c r="C12" s="19" t="s">
        <v>126</v>
      </c>
    </row>
    <row r="13" spans="1:4" x14ac:dyDescent="0.25">
      <c r="B13" s="43">
        <v>0.480474025974026</v>
      </c>
      <c r="C13" s="19">
        <v>0.29141632461241002</v>
      </c>
    </row>
    <row r="14" spans="1:4" x14ac:dyDescent="0.25">
      <c r="B14" s="43">
        <v>0.43863636363636399</v>
      </c>
      <c r="C14" s="19">
        <v>0.19695756699665301</v>
      </c>
    </row>
    <row r="15" spans="1:4" x14ac:dyDescent="0.25">
      <c r="B15" s="43">
        <v>0.42708116883116898</v>
      </c>
      <c r="C15" s="19">
        <v>0.15536459955045401</v>
      </c>
    </row>
    <row r="16" spans="1:4" x14ac:dyDescent="0.25">
      <c r="B16" s="43">
        <v>0.42590259740259701</v>
      </c>
      <c r="C16" s="19">
        <v>0.175657429283539</v>
      </c>
    </row>
    <row r="17" spans="2:3" x14ac:dyDescent="0.25">
      <c r="B17" s="43">
        <v>0.38996428571428599</v>
      </c>
      <c r="C17" s="19">
        <v>0.23892626826798799</v>
      </c>
    </row>
    <row r="18" spans="2:3" x14ac:dyDescent="0.25">
      <c r="B18" s="43">
        <v>0.34208441558441599</v>
      </c>
      <c r="C18" s="19">
        <v>0.12810043479757999</v>
      </c>
    </row>
    <row r="19" spans="2:3" x14ac:dyDescent="0.25">
      <c r="B19" s="43">
        <v>0.34111038961038997</v>
      </c>
      <c r="C19" s="19">
        <v>5.3239904949580898E-2</v>
      </c>
    </row>
    <row r="20" spans="2:3" x14ac:dyDescent="0.25">
      <c r="B20" s="43">
        <v>0.28300649350649298</v>
      </c>
      <c r="C20" s="19">
        <v>0.15871286707872201</v>
      </c>
    </row>
    <row r="21" spans="2:3" x14ac:dyDescent="0.25">
      <c r="B21" s="43">
        <v>0.27779870129870099</v>
      </c>
      <c r="C21" s="19">
        <v>6.1198274751238901E-2</v>
      </c>
    </row>
    <row r="22" spans="2:3" x14ac:dyDescent="0.25">
      <c r="B22" s="43">
        <v>0.26646753246753302</v>
      </c>
      <c r="C22" s="19">
        <v>1.8864654415391699E-4</v>
      </c>
    </row>
    <row r="23" spans="2:3" x14ac:dyDescent="0.25">
      <c r="B23" s="43">
        <v>0.262097402597403</v>
      </c>
      <c r="C23" s="19">
        <v>9.0420558732852901E-2</v>
      </c>
    </row>
    <row r="24" spans="2:3" x14ac:dyDescent="0.25">
      <c r="B24" s="43">
        <v>0.24927597402597401</v>
      </c>
      <c r="C24" s="19">
        <v>0.19770356253843699</v>
      </c>
    </row>
    <row r="25" spans="2:3" x14ac:dyDescent="0.25">
      <c r="B25" s="43">
        <v>0.20744480519480499</v>
      </c>
      <c r="C25" s="19">
        <v>6.3171981225738194E-2</v>
      </c>
    </row>
    <row r="26" spans="2:3" x14ac:dyDescent="0.25">
      <c r="B26" s="43">
        <v>0.191571428571429</v>
      </c>
      <c r="C26" s="19">
        <v>0.27724674374289099</v>
      </c>
    </row>
    <row r="27" spans="2:3" x14ac:dyDescent="0.25">
      <c r="B27" s="43">
        <v>0.18703246753246799</v>
      </c>
      <c r="C27" s="19">
        <v>4.19025454549645E-4</v>
      </c>
    </row>
    <row r="28" spans="2:3" x14ac:dyDescent="0.25">
      <c r="B28" s="43">
        <v>0.13114285714285701</v>
      </c>
      <c r="C28" s="19">
        <v>8.2732203857176001E-2</v>
      </c>
    </row>
    <row r="29" spans="2:3" x14ac:dyDescent="0.25">
      <c r="B29" s="43">
        <v>0.13082467532467501</v>
      </c>
      <c r="C29" s="19">
        <v>0.118648314944404</v>
      </c>
    </row>
    <row r="30" spans="2:3" x14ac:dyDescent="0.25">
      <c r="B30" s="43">
        <v>0.11575974025973999</v>
      </c>
      <c r="C30" s="19">
        <v>7.2690618432222895E-2</v>
      </c>
    </row>
    <row r="31" spans="2:3" x14ac:dyDescent="0.25">
      <c r="B31" s="43">
        <v>8.4961038961039001E-2</v>
      </c>
      <c r="C31" s="19">
        <v>0.13391864231428399</v>
      </c>
    </row>
    <row r="32" spans="2:3" x14ac:dyDescent="0.25">
      <c r="B32" s="43">
        <v>5.2974025974026E-2</v>
      </c>
      <c r="C32" s="19">
        <v>0.12227973148375899</v>
      </c>
    </row>
    <row r="33" spans="2:3" x14ac:dyDescent="0.25">
      <c r="B33" s="43"/>
    </row>
    <row r="34" spans="2:3" x14ac:dyDescent="0.25">
      <c r="B34" s="28" t="s">
        <v>127</v>
      </c>
      <c r="C34" s="28" t="s">
        <v>128</v>
      </c>
    </row>
    <row r="35" spans="2:3" x14ac:dyDescent="0.25">
      <c r="B35" s="52">
        <v>0.480474025974026</v>
      </c>
      <c r="C35" s="28">
        <v>0.29141632461241002</v>
      </c>
    </row>
    <row r="36" spans="2:3" x14ac:dyDescent="0.25">
      <c r="B36" s="52">
        <v>0.43863636363636399</v>
      </c>
      <c r="C36" s="28">
        <v>0.19695756699665301</v>
      </c>
    </row>
    <row r="37" spans="2:3" x14ac:dyDescent="0.25">
      <c r="B37" s="52">
        <v>0.42708116883116898</v>
      </c>
      <c r="C37" s="28">
        <v>0.15536459955045401</v>
      </c>
    </row>
    <row r="38" spans="2:3" x14ac:dyDescent="0.25">
      <c r="B38" s="52">
        <v>0.42590259740259701</v>
      </c>
      <c r="C38" s="28">
        <v>0.175657429283539</v>
      </c>
    </row>
    <row r="39" spans="2:3" x14ac:dyDescent="0.25">
      <c r="B39" s="52">
        <v>0.38996428571428599</v>
      </c>
      <c r="C39" s="28">
        <v>0.23892626826798799</v>
      </c>
    </row>
    <row r="40" spans="2:3" x14ac:dyDescent="0.25">
      <c r="B40" s="52">
        <v>0.34208441558441599</v>
      </c>
      <c r="C40" s="28">
        <v>0.12810043479757999</v>
      </c>
    </row>
    <row r="41" spans="2:3" x14ac:dyDescent="0.25">
      <c r="B41" s="52">
        <v>0.34111038961038997</v>
      </c>
      <c r="C41" s="28">
        <v>5.3239904949580898E-2</v>
      </c>
    </row>
    <row r="42" spans="2:3" x14ac:dyDescent="0.25">
      <c r="B42" s="52">
        <v>0.28300649350649298</v>
      </c>
      <c r="C42" s="28">
        <v>0.15871286707872201</v>
      </c>
    </row>
    <row r="43" spans="2:3" x14ac:dyDescent="0.25">
      <c r="B43" s="52">
        <v>0.27779870129870099</v>
      </c>
      <c r="C43" s="28">
        <v>6.1198274751238901E-2</v>
      </c>
    </row>
    <row r="44" spans="2:3" x14ac:dyDescent="0.25">
      <c r="B44" s="52">
        <v>0.26646753246753302</v>
      </c>
      <c r="C44" s="28">
        <v>1.8864654415391699E-4</v>
      </c>
    </row>
    <row r="45" spans="2:3" x14ac:dyDescent="0.25">
      <c r="B45" s="52">
        <v>0.262097402597403</v>
      </c>
      <c r="C45" s="28">
        <v>9.0420558732852901E-2</v>
      </c>
    </row>
    <row r="46" spans="2:3" x14ac:dyDescent="0.25">
      <c r="B46" s="52">
        <v>0.24927597402597401</v>
      </c>
      <c r="C46" s="28">
        <v>0.19770356253843699</v>
      </c>
    </row>
    <row r="47" spans="2:3" x14ac:dyDescent="0.25">
      <c r="B47" s="52">
        <v>0.20744480519480499</v>
      </c>
      <c r="C47" s="28">
        <v>6.3171981225738194E-2</v>
      </c>
    </row>
    <row r="48" spans="2:3" x14ac:dyDescent="0.25">
      <c r="B48" s="52">
        <v>0.191571428571429</v>
      </c>
      <c r="C48" s="28">
        <v>0.27724674374289099</v>
      </c>
    </row>
    <row r="49" spans="2:3" x14ac:dyDescent="0.25">
      <c r="B49" s="52">
        <v>0.18703246753246799</v>
      </c>
      <c r="C49" s="28">
        <v>4.19025454549645E-4</v>
      </c>
    </row>
    <row r="50" spans="2:3" x14ac:dyDescent="0.25">
      <c r="B50" s="52">
        <v>0.13114285714285701</v>
      </c>
      <c r="C50" s="28">
        <v>8.2732203857176001E-2</v>
      </c>
    </row>
    <row r="51" spans="2:3" x14ac:dyDescent="0.25">
      <c r="B51" s="52">
        <v>0.13082467532467501</v>
      </c>
      <c r="C51" s="28">
        <v>0.118648314944404</v>
      </c>
    </row>
    <row r="52" spans="2:3" x14ac:dyDescent="0.25">
      <c r="B52" s="52">
        <v>0.11575974025973999</v>
      </c>
      <c r="C52" s="28">
        <v>7.2690618432222895E-2</v>
      </c>
    </row>
    <row r="53" spans="2:3" x14ac:dyDescent="0.25">
      <c r="B53" s="52">
        <v>8.4961038961039001E-2</v>
      </c>
      <c r="C53" s="28">
        <v>0.13391864231428399</v>
      </c>
    </row>
    <row r="54" spans="2:3" x14ac:dyDescent="0.25">
      <c r="B54" s="52">
        <v>5.2974025974026E-2</v>
      </c>
      <c r="C54" s="28">
        <v>0.12227973148375899</v>
      </c>
    </row>
  </sheetData>
  <hyperlinks>
    <hyperlink ref="D1" location="Tartalom!A1" display="Vissza a tartalomjegyzékhez" xr:uid="{462A294D-34B0-4762-B5B4-09D73CC6F02D}"/>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18CA9-F7B4-4612-87D7-98A4743A6350}">
  <dimension ref="A1:K14"/>
  <sheetViews>
    <sheetView workbookViewId="0">
      <selection activeCell="K1" sqref="K1"/>
    </sheetView>
  </sheetViews>
  <sheetFormatPr defaultRowHeight="15" x14ac:dyDescent="0.25"/>
  <cols>
    <col min="1" max="16384" width="9.140625" style="19"/>
  </cols>
  <sheetData>
    <row r="1" spans="1:11" ht="15.75" x14ac:dyDescent="0.25">
      <c r="A1" s="38" t="s">
        <v>27</v>
      </c>
      <c r="B1" s="19" t="s">
        <v>856</v>
      </c>
      <c r="K1" s="166" t="s">
        <v>1242</v>
      </c>
    </row>
    <row r="2" spans="1:11" ht="15.75" x14ac:dyDescent="0.25">
      <c r="A2" s="38" t="s">
        <v>25</v>
      </c>
      <c r="B2" s="19" t="s">
        <v>857</v>
      </c>
    </row>
    <row r="3" spans="1:11" ht="15.75" x14ac:dyDescent="0.25">
      <c r="A3" s="38" t="s">
        <v>23</v>
      </c>
      <c r="B3" s="19" t="s">
        <v>21</v>
      </c>
    </row>
    <row r="4" spans="1:11" ht="15.75" x14ac:dyDescent="0.25">
      <c r="A4" s="38" t="s">
        <v>22</v>
      </c>
      <c r="B4" s="19" t="s">
        <v>21</v>
      </c>
    </row>
    <row r="5" spans="1:11" ht="15.75" x14ac:dyDescent="0.25">
      <c r="A5" s="38" t="s">
        <v>20</v>
      </c>
    </row>
    <row r="6" spans="1:11" ht="15.75" x14ac:dyDescent="0.25">
      <c r="A6" s="38" t="s">
        <v>18</v>
      </c>
    </row>
    <row r="11" spans="1:11" x14ac:dyDescent="0.25">
      <c r="B11" s="50" t="s">
        <v>51</v>
      </c>
      <c r="C11" s="19" t="s">
        <v>50</v>
      </c>
      <c r="D11" s="43">
        <v>4.5454545454545456E-2</v>
      </c>
    </row>
    <row r="12" spans="1:11" x14ac:dyDescent="0.25">
      <c r="B12" s="19" t="s">
        <v>52</v>
      </c>
      <c r="C12" s="19" t="s">
        <v>858</v>
      </c>
      <c r="D12" s="43">
        <v>4.5454545454545456E-2</v>
      </c>
    </row>
    <row r="13" spans="1:11" x14ac:dyDescent="0.25">
      <c r="B13" s="19" t="s">
        <v>859</v>
      </c>
      <c r="C13" s="19" t="s">
        <v>860</v>
      </c>
      <c r="D13" s="43">
        <v>0.40909090909090912</v>
      </c>
    </row>
    <row r="14" spans="1:11" x14ac:dyDescent="0.25">
      <c r="B14" s="19" t="s">
        <v>94</v>
      </c>
      <c r="C14" s="19" t="s">
        <v>483</v>
      </c>
      <c r="D14" s="43">
        <v>0.5</v>
      </c>
    </row>
  </sheetData>
  <hyperlinks>
    <hyperlink ref="K1" location="Tartalom!A1" display="Vissza a tartalomjegyzékhez" xr:uid="{7EA65C45-0CAC-46C7-A406-CC3A7EF71B5A}"/>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F2C46-E6A0-49DF-956B-ACDB7D75B280}">
  <dimension ref="A1:AA17"/>
  <sheetViews>
    <sheetView zoomScale="85" zoomScaleNormal="85" workbookViewId="0">
      <selection activeCell="J1" sqref="J1"/>
    </sheetView>
  </sheetViews>
  <sheetFormatPr defaultColWidth="9.140625" defaultRowHeight="15" x14ac:dyDescent="0.25"/>
  <cols>
    <col min="1" max="1" width="14.5703125" style="21" bestFit="1" customWidth="1"/>
    <col min="2" max="2" width="19.5703125" style="21" customWidth="1"/>
    <col min="3" max="3" width="17.85546875" style="21" bestFit="1" customWidth="1"/>
    <col min="4" max="4" width="17.5703125" style="21" bestFit="1" customWidth="1"/>
    <col min="5" max="8" width="18.5703125" style="21" bestFit="1" customWidth="1"/>
    <col min="9" max="22" width="9.140625" style="21"/>
    <col min="23" max="23" width="15.28515625" style="21" bestFit="1" customWidth="1"/>
    <col min="24" max="27" width="16.28515625" style="21" bestFit="1" customWidth="1"/>
    <col min="28" max="16384" width="9.140625" style="21"/>
  </cols>
  <sheetData>
    <row r="1" spans="1:27" x14ac:dyDescent="0.25">
      <c r="A1" s="19" t="s">
        <v>27</v>
      </c>
      <c r="B1" s="21" t="s">
        <v>463</v>
      </c>
      <c r="J1" s="166" t="s">
        <v>1242</v>
      </c>
    </row>
    <row r="2" spans="1:27" x14ac:dyDescent="0.25">
      <c r="A2" s="19" t="s">
        <v>25</v>
      </c>
      <c r="B2" s="21" t="s">
        <v>464</v>
      </c>
    </row>
    <row r="3" spans="1:27" x14ac:dyDescent="0.25">
      <c r="A3" s="19" t="s">
        <v>23</v>
      </c>
      <c r="B3" s="21" t="s">
        <v>21</v>
      </c>
    </row>
    <row r="4" spans="1:27" x14ac:dyDescent="0.25">
      <c r="A4" s="19" t="s">
        <v>22</v>
      </c>
      <c r="B4" s="21" t="s">
        <v>21</v>
      </c>
    </row>
    <row r="5" spans="1:27" x14ac:dyDescent="0.25">
      <c r="A5" s="19" t="s">
        <v>20</v>
      </c>
    </row>
    <row r="6" spans="1:27" x14ac:dyDescent="0.25">
      <c r="A6" s="19" t="s">
        <v>18</v>
      </c>
    </row>
    <row r="7" spans="1:27" x14ac:dyDescent="0.25">
      <c r="A7" s="19"/>
    </row>
    <row r="8" spans="1:27" x14ac:dyDescent="0.25">
      <c r="A8" s="19" t="s">
        <v>134</v>
      </c>
      <c r="B8" s="21" t="s">
        <v>465</v>
      </c>
    </row>
    <row r="9" spans="1:27" x14ac:dyDescent="0.25">
      <c r="A9" s="19" t="s">
        <v>136</v>
      </c>
      <c r="B9" s="21" t="s">
        <v>466</v>
      </c>
    </row>
    <row r="10" spans="1:27" x14ac:dyDescent="0.25">
      <c r="U10" s="24"/>
      <c r="V10" s="24"/>
      <c r="W10" s="30">
        <v>44196</v>
      </c>
      <c r="X10" s="30">
        <v>44286</v>
      </c>
      <c r="Y10" s="30">
        <v>44377</v>
      </c>
      <c r="Z10" s="30">
        <v>44469</v>
      </c>
      <c r="AA10" s="30">
        <v>44561</v>
      </c>
    </row>
    <row r="11" spans="1:27" x14ac:dyDescent="0.25">
      <c r="C11" s="21" t="s">
        <v>467</v>
      </c>
      <c r="U11" s="24" t="s">
        <v>467</v>
      </c>
      <c r="V11" s="24" t="s">
        <v>468</v>
      </c>
      <c r="W11" s="31">
        <v>83034627389.045303</v>
      </c>
      <c r="X11" s="31">
        <v>105004812436.87535</v>
      </c>
      <c r="Y11" s="31">
        <v>123337410020.01373</v>
      </c>
      <c r="Z11" s="31">
        <v>158843543306.14352</v>
      </c>
      <c r="AA11" s="31">
        <v>218186225691.40222</v>
      </c>
    </row>
    <row r="12" spans="1:27" x14ac:dyDescent="0.25">
      <c r="C12" s="21" t="s">
        <v>468</v>
      </c>
    </row>
    <row r="13" spans="1:27" x14ac:dyDescent="0.25">
      <c r="B13" s="32">
        <v>44196</v>
      </c>
      <c r="C13" s="33">
        <v>83034627389.045303</v>
      </c>
      <c r="J13" s="34"/>
    </row>
    <row r="14" spans="1:27" x14ac:dyDescent="0.25">
      <c r="B14" s="32">
        <v>44286</v>
      </c>
      <c r="C14" s="33">
        <v>105004812436.87535</v>
      </c>
    </row>
    <row r="15" spans="1:27" x14ac:dyDescent="0.25">
      <c r="B15" s="32">
        <v>44377</v>
      </c>
      <c r="C15" s="33">
        <v>123337410020.01373</v>
      </c>
    </row>
    <row r="16" spans="1:27" x14ac:dyDescent="0.25">
      <c r="B16" s="32">
        <v>44469</v>
      </c>
      <c r="C16" s="33">
        <v>158843543306.14352</v>
      </c>
    </row>
    <row r="17" spans="2:3" x14ac:dyDescent="0.25">
      <c r="B17" s="32">
        <v>44561</v>
      </c>
      <c r="C17" s="33">
        <v>218186225691.40222</v>
      </c>
    </row>
  </sheetData>
  <hyperlinks>
    <hyperlink ref="J1" location="Tartalom!A1" display="Vissza a tartalomjegyzékhez" xr:uid="{47AB5905-7A60-494D-918F-83A3417397D8}"/>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60DE1-2B4C-4DD6-834A-85BFB59B07B9}">
  <dimension ref="A1:G15"/>
  <sheetViews>
    <sheetView zoomScale="70" zoomScaleNormal="70" workbookViewId="0">
      <selection activeCell="F1" sqref="F1"/>
    </sheetView>
  </sheetViews>
  <sheetFormatPr defaultColWidth="9.140625" defaultRowHeight="15" x14ac:dyDescent="0.25"/>
  <cols>
    <col min="1" max="1" width="9.140625" style="21"/>
    <col min="2" max="2" width="50.28515625" style="21" customWidth="1"/>
    <col min="3" max="3" width="55.7109375" style="21" bestFit="1" customWidth="1"/>
    <col min="4" max="7" width="22.42578125" style="21" bestFit="1" customWidth="1"/>
    <col min="8" max="8" width="12" style="21" bestFit="1" customWidth="1"/>
    <col min="9" max="16384" width="9.140625" style="21"/>
  </cols>
  <sheetData>
    <row r="1" spans="1:7" x14ac:dyDescent="0.25">
      <c r="A1" s="19" t="s">
        <v>27</v>
      </c>
      <c r="B1" s="21" t="s">
        <v>469</v>
      </c>
      <c r="F1" s="166" t="s">
        <v>1242</v>
      </c>
    </row>
    <row r="2" spans="1:7" x14ac:dyDescent="0.25">
      <c r="A2" s="19" t="s">
        <v>25</v>
      </c>
      <c r="B2" s="21" t="s">
        <v>470</v>
      </c>
    </row>
    <row r="3" spans="1:7" x14ac:dyDescent="0.25">
      <c r="A3" s="19" t="s">
        <v>23</v>
      </c>
      <c r="B3" s="21" t="s">
        <v>21</v>
      </c>
    </row>
    <row r="4" spans="1:7" x14ac:dyDescent="0.25">
      <c r="A4" s="19" t="s">
        <v>22</v>
      </c>
      <c r="B4" s="21" t="s">
        <v>21</v>
      </c>
    </row>
    <row r="5" spans="1:7" x14ac:dyDescent="0.25">
      <c r="A5" s="19" t="s">
        <v>20</v>
      </c>
    </row>
    <row r="6" spans="1:7" x14ac:dyDescent="0.25">
      <c r="A6" s="19" t="s">
        <v>18</v>
      </c>
    </row>
    <row r="7" spans="1:7" x14ac:dyDescent="0.25">
      <c r="A7" s="19"/>
    </row>
    <row r="8" spans="1:7" x14ac:dyDescent="0.25">
      <c r="A8" s="19" t="s">
        <v>134</v>
      </c>
      <c r="B8" s="21" t="s">
        <v>212</v>
      </c>
    </row>
    <row r="9" spans="1:7" x14ac:dyDescent="0.25">
      <c r="A9" s="19" t="s">
        <v>136</v>
      </c>
      <c r="B9" s="21" t="s">
        <v>212</v>
      </c>
    </row>
    <row r="13" spans="1:7" x14ac:dyDescent="0.25">
      <c r="C13" s="21" t="s">
        <v>471</v>
      </c>
      <c r="D13" s="35" t="s">
        <v>472</v>
      </c>
      <c r="E13" s="36" t="s">
        <v>473</v>
      </c>
      <c r="F13" s="36" t="s">
        <v>474</v>
      </c>
      <c r="G13" s="36" t="s">
        <v>475</v>
      </c>
    </row>
    <row r="14" spans="1:7" x14ac:dyDescent="0.25">
      <c r="B14" s="21" t="s">
        <v>476</v>
      </c>
      <c r="C14" s="21" t="s">
        <v>477</v>
      </c>
      <c r="D14" s="21">
        <v>1.7087153631909491</v>
      </c>
      <c r="E14" s="21">
        <v>-1.3412086868747397</v>
      </c>
      <c r="F14" s="21">
        <v>5.3162069349757424</v>
      </c>
      <c r="G14" s="21">
        <v>4.3947482325782605</v>
      </c>
    </row>
    <row r="15" spans="1:7" x14ac:dyDescent="0.25">
      <c r="B15" s="21" t="s">
        <v>478</v>
      </c>
      <c r="C15" s="21" t="s">
        <v>479</v>
      </c>
      <c r="D15" s="21">
        <v>26.459063813091266</v>
      </c>
      <c r="E15" s="21">
        <v>17.458816560583056</v>
      </c>
      <c r="F15" s="21">
        <v>28.787805160144252</v>
      </c>
      <c r="G15" s="21">
        <v>37.359203370882966</v>
      </c>
    </row>
  </sheetData>
  <hyperlinks>
    <hyperlink ref="F1" location="Tartalom!A1" display="Vissza a tartalomjegyzékhez" xr:uid="{46509B22-908D-4923-8506-E247ECF2C3C7}"/>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18473-D0C1-4964-8B1B-C867CAEFA16B}">
  <dimension ref="A1:G44"/>
  <sheetViews>
    <sheetView topLeftCell="A7" zoomScale="55" zoomScaleNormal="55" workbookViewId="0">
      <selection activeCell="G7" sqref="G7"/>
    </sheetView>
  </sheetViews>
  <sheetFormatPr defaultColWidth="9.140625" defaultRowHeight="15" x14ac:dyDescent="0.25"/>
  <cols>
    <col min="1" max="1" width="14.5703125" style="62" bestFit="1" customWidth="1"/>
    <col min="2" max="2" width="9.140625" style="62" customWidth="1"/>
    <col min="3" max="3" width="16.85546875" style="62" bestFit="1" customWidth="1"/>
    <col min="4" max="4" width="12.28515625" style="62" bestFit="1" customWidth="1"/>
    <col min="5" max="5" width="9.140625" style="62"/>
    <col min="6" max="6" width="16" style="62" bestFit="1" customWidth="1"/>
    <col min="7" max="7" width="10.42578125" style="62" customWidth="1"/>
    <col min="8" max="16384" width="9.140625" style="62"/>
  </cols>
  <sheetData>
    <row r="1" spans="1:7" x14ac:dyDescent="0.25">
      <c r="A1" s="62" t="s">
        <v>27</v>
      </c>
      <c r="B1" s="62" t="s">
        <v>537</v>
      </c>
    </row>
    <row r="2" spans="1:7" x14ac:dyDescent="0.25">
      <c r="A2" s="62" t="s">
        <v>25</v>
      </c>
      <c r="B2" s="62" t="s">
        <v>618</v>
      </c>
    </row>
    <row r="3" spans="1:7" x14ac:dyDescent="0.25">
      <c r="A3" s="62" t="s">
        <v>20</v>
      </c>
      <c r="B3" s="62" t="s">
        <v>538</v>
      </c>
    </row>
    <row r="4" spans="1:7" x14ac:dyDescent="0.25">
      <c r="A4" s="62" t="s">
        <v>18</v>
      </c>
      <c r="B4" s="62" t="s">
        <v>579</v>
      </c>
    </row>
    <row r="5" spans="1:7" x14ac:dyDescent="0.25">
      <c r="A5" s="62" t="s">
        <v>23</v>
      </c>
      <c r="B5" s="62" t="s">
        <v>539</v>
      </c>
    </row>
    <row r="6" spans="1:7" x14ac:dyDescent="0.25">
      <c r="A6" s="62" t="s">
        <v>22</v>
      </c>
      <c r="B6" s="62" t="s">
        <v>539</v>
      </c>
    </row>
    <row r="7" spans="1:7" x14ac:dyDescent="0.25">
      <c r="G7" s="166" t="s">
        <v>1242</v>
      </c>
    </row>
    <row r="9" spans="1:7" x14ac:dyDescent="0.25">
      <c r="A9" s="62" t="s">
        <v>540</v>
      </c>
      <c r="B9" s="62" t="s">
        <v>541</v>
      </c>
    </row>
    <row r="10" spans="1:7" x14ac:dyDescent="0.25">
      <c r="B10" s="62" t="s">
        <v>542</v>
      </c>
    </row>
    <row r="14" spans="1:7" ht="45" x14ac:dyDescent="0.25">
      <c r="C14" s="74" t="s">
        <v>543</v>
      </c>
      <c r="D14" s="75" t="s">
        <v>544</v>
      </c>
      <c r="F14" s="74" t="s">
        <v>1186</v>
      </c>
      <c r="G14" s="75" t="s">
        <v>1112</v>
      </c>
    </row>
    <row r="15" spans="1:7" x14ac:dyDescent="0.25">
      <c r="C15" s="76" t="s">
        <v>545</v>
      </c>
      <c r="D15" s="77">
        <v>6.6148977179771897</v>
      </c>
      <c r="F15" s="76" t="s">
        <v>589</v>
      </c>
      <c r="G15" s="77">
        <v>6.6148977179771897</v>
      </c>
    </row>
    <row r="16" spans="1:7" x14ac:dyDescent="0.25">
      <c r="C16" s="76" t="s">
        <v>546</v>
      </c>
      <c r="D16" s="77">
        <v>3.3572421425002301</v>
      </c>
      <c r="F16" s="76" t="s">
        <v>590</v>
      </c>
      <c r="G16" s="77">
        <v>3.3572421425002301</v>
      </c>
    </row>
    <row r="17" spans="3:7" x14ac:dyDescent="0.25">
      <c r="C17" s="76" t="s">
        <v>547</v>
      </c>
      <c r="D17" s="77">
        <v>2.5781635039074802</v>
      </c>
      <c r="F17" s="76" t="s">
        <v>591</v>
      </c>
      <c r="G17" s="77">
        <v>2.5781635039074802</v>
      </c>
    </row>
    <row r="18" spans="3:7" x14ac:dyDescent="0.25">
      <c r="C18" s="76" t="s">
        <v>548</v>
      </c>
      <c r="D18" s="77">
        <v>2.3818227415720101</v>
      </c>
      <c r="F18" s="76" t="s">
        <v>592</v>
      </c>
      <c r="G18" s="77">
        <v>2.3818227415720101</v>
      </c>
    </row>
    <row r="19" spans="3:7" x14ac:dyDescent="0.25">
      <c r="C19" s="76" t="s">
        <v>549</v>
      </c>
      <c r="D19" s="77">
        <v>-0.31453558305506002</v>
      </c>
      <c r="F19" s="76" t="s">
        <v>593</v>
      </c>
      <c r="G19" s="77">
        <v>-0.31453558305506002</v>
      </c>
    </row>
    <row r="20" spans="3:7" x14ac:dyDescent="0.25">
      <c r="C20" s="76" t="s">
        <v>550</v>
      </c>
      <c r="D20" s="77">
        <v>-0.33109220968963998</v>
      </c>
      <c r="F20" s="76" t="s">
        <v>594</v>
      </c>
      <c r="G20" s="77">
        <v>-0.33109220968963998</v>
      </c>
    </row>
    <row r="21" spans="3:7" x14ac:dyDescent="0.25">
      <c r="C21" s="76" t="s">
        <v>551</v>
      </c>
      <c r="D21" s="77">
        <v>-0.7201647245203</v>
      </c>
      <c r="F21" s="76" t="s">
        <v>595</v>
      </c>
      <c r="G21" s="77">
        <v>-0.7201647245203</v>
      </c>
    </row>
    <row r="22" spans="3:7" x14ac:dyDescent="0.25">
      <c r="C22" s="76" t="s">
        <v>552</v>
      </c>
      <c r="D22" s="77">
        <v>-0.73087039093417006</v>
      </c>
      <c r="F22" s="76" t="s">
        <v>596</v>
      </c>
      <c r="G22" s="77">
        <v>-0.73087039093417006</v>
      </c>
    </row>
    <row r="23" spans="3:7" x14ac:dyDescent="0.25">
      <c r="C23" s="76" t="s">
        <v>528</v>
      </c>
      <c r="D23" s="77">
        <v>-1.16363323307269</v>
      </c>
      <c r="F23" s="76" t="s">
        <v>586</v>
      </c>
      <c r="G23" s="77">
        <v>-1.16363323307269</v>
      </c>
    </row>
    <row r="24" spans="3:7" x14ac:dyDescent="0.25">
      <c r="C24" s="76" t="s">
        <v>553</v>
      </c>
      <c r="D24" s="77">
        <v>-1.6766427010417499</v>
      </c>
      <c r="F24" s="76" t="s">
        <v>597</v>
      </c>
      <c r="G24" s="77">
        <v>-1.6766427010417499</v>
      </c>
    </row>
    <row r="25" spans="3:7" x14ac:dyDescent="0.25">
      <c r="C25" s="76" t="s">
        <v>554</v>
      </c>
      <c r="D25" s="77">
        <v>-1.7227093123947299</v>
      </c>
      <c r="F25" s="76" t="s">
        <v>598</v>
      </c>
      <c r="G25" s="77">
        <v>-1.7227093123947299</v>
      </c>
    </row>
    <row r="26" spans="3:7" x14ac:dyDescent="0.25">
      <c r="C26" s="76" t="s">
        <v>529</v>
      </c>
      <c r="D26" s="77">
        <v>-2.0023708645418354</v>
      </c>
      <c r="F26" s="76" t="s">
        <v>587</v>
      </c>
      <c r="G26" s="77">
        <v>-2.0023708645418354</v>
      </c>
    </row>
    <row r="27" spans="3:7" x14ac:dyDescent="0.25">
      <c r="C27" s="76" t="s">
        <v>555</v>
      </c>
      <c r="D27" s="77">
        <v>-2.0746045308755501</v>
      </c>
      <c r="F27" s="76" t="s">
        <v>599</v>
      </c>
      <c r="G27" s="77">
        <v>-2.0746045308755501</v>
      </c>
    </row>
    <row r="28" spans="3:7" x14ac:dyDescent="0.25">
      <c r="C28" s="76" t="s">
        <v>530</v>
      </c>
      <c r="D28" s="77">
        <v>-2.524379706525703</v>
      </c>
      <c r="F28" s="76" t="s">
        <v>588</v>
      </c>
      <c r="G28" s="77">
        <v>-2.524379706525703</v>
      </c>
    </row>
    <row r="29" spans="3:7" x14ac:dyDescent="0.25">
      <c r="C29" s="76" t="s">
        <v>556</v>
      </c>
      <c r="D29" s="77">
        <v>-2.7058960858549401</v>
      </c>
      <c r="F29" s="76" t="s">
        <v>600</v>
      </c>
      <c r="G29" s="77">
        <v>-2.7058960858549401</v>
      </c>
    </row>
    <row r="30" spans="3:7" x14ac:dyDescent="0.25">
      <c r="C30" s="76" t="s">
        <v>557</v>
      </c>
      <c r="D30" s="77">
        <v>-2.7197634145051</v>
      </c>
      <c r="F30" s="76" t="s">
        <v>601</v>
      </c>
      <c r="G30" s="77">
        <v>-2.7197634145051</v>
      </c>
    </row>
    <row r="31" spans="3:7" x14ac:dyDescent="0.25">
      <c r="C31" s="76" t="s">
        <v>558</v>
      </c>
      <c r="D31" s="77">
        <v>-2.7286831336394601</v>
      </c>
      <c r="F31" s="76" t="s">
        <v>602</v>
      </c>
      <c r="G31" s="77">
        <v>-2.7286831336394601</v>
      </c>
    </row>
    <row r="32" spans="3:7" x14ac:dyDescent="0.25">
      <c r="C32" s="76" t="s">
        <v>559</v>
      </c>
      <c r="D32" s="77">
        <v>-2.7391039414157099</v>
      </c>
      <c r="F32" s="76" t="s">
        <v>603</v>
      </c>
      <c r="G32" s="77">
        <v>-2.7391039414157099</v>
      </c>
    </row>
    <row r="33" spans="3:7" x14ac:dyDescent="0.25">
      <c r="C33" s="76" t="s">
        <v>560</v>
      </c>
      <c r="D33" s="77">
        <v>-2.8236446027940398</v>
      </c>
      <c r="F33" s="76" t="s">
        <v>604</v>
      </c>
      <c r="G33" s="77">
        <v>-2.8236446027940398</v>
      </c>
    </row>
    <row r="34" spans="3:7" x14ac:dyDescent="0.25">
      <c r="C34" s="76" t="s">
        <v>561</v>
      </c>
      <c r="D34" s="77">
        <v>-3.1113258657666698</v>
      </c>
      <c r="F34" s="76" t="s">
        <v>605</v>
      </c>
      <c r="G34" s="77">
        <v>-3.1113258657666698</v>
      </c>
    </row>
    <row r="35" spans="3:7" x14ac:dyDescent="0.25">
      <c r="C35" s="76" t="s">
        <v>562</v>
      </c>
      <c r="D35" s="77">
        <v>-3.1160670861788899</v>
      </c>
      <c r="F35" s="76" t="s">
        <v>606</v>
      </c>
      <c r="G35" s="77">
        <v>-3.1160670861788899</v>
      </c>
    </row>
    <row r="36" spans="3:7" x14ac:dyDescent="0.25">
      <c r="C36" s="76" t="s">
        <v>563</v>
      </c>
      <c r="D36" s="77">
        <v>-3.1183213145145299</v>
      </c>
      <c r="F36" s="76" t="s">
        <v>607</v>
      </c>
      <c r="G36" s="77">
        <v>-3.1183213145145299</v>
      </c>
    </row>
    <row r="37" spans="3:7" x14ac:dyDescent="0.25">
      <c r="C37" s="76" t="s">
        <v>564</v>
      </c>
      <c r="D37" s="77">
        <v>-3.1584515959505302</v>
      </c>
      <c r="F37" s="76" t="s">
        <v>608</v>
      </c>
      <c r="G37" s="77">
        <v>-3.1584515959505302</v>
      </c>
    </row>
    <row r="38" spans="3:7" x14ac:dyDescent="0.25">
      <c r="C38" s="76" t="s">
        <v>565</v>
      </c>
      <c r="D38" s="77">
        <v>-3.2977919189997902</v>
      </c>
      <c r="F38" s="76" t="s">
        <v>609</v>
      </c>
      <c r="G38" s="77">
        <v>-3.2977919189997902</v>
      </c>
    </row>
    <row r="39" spans="3:7" x14ac:dyDescent="0.25">
      <c r="C39" s="76" t="s">
        <v>566</v>
      </c>
      <c r="D39" s="77">
        <v>-3.5355599476395501</v>
      </c>
      <c r="F39" s="76" t="s">
        <v>610</v>
      </c>
      <c r="G39" s="77">
        <v>-3.5355599476395501</v>
      </c>
    </row>
    <row r="40" spans="3:7" x14ac:dyDescent="0.25">
      <c r="C40" s="76" t="s">
        <v>567</v>
      </c>
      <c r="D40" s="77">
        <v>-3.64148879083328</v>
      </c>
      <c r="F40" s="76" t="s">
        <v>611</v>
      </c>
      <c r="G40" s="77">
        <v>-3.64148879083328</v>
      </c>
    </row>
    <row r="41" spans="3:7" x14ac:dyDescent="0.25">
      <c r="C41" s="76" t="s">
        <v>568</v>
      </c>
      <c r="D41" s="77">
        <v>-4.2098118398060498</v>
      </c>
      <c r="F41" s="76" t="s">
        <v>612</v>
      </c>
      <c r="G41" s="77">
        <v>-4.2098118398060498</v>
      </c>
    </row>
    <row r="42" spans="3:7" x14ac:dyDescent="0.25">
      <c r="C42" s="76" t="s">
        <v>569</v>
      </c>
      <c r="D42" s="77">
        <v>-5.1073921105382896</v>
      </c>
      <c r="F42" s="76" t="s">
        <v>613</v>
      </c>
      <c r="G42" s="77">
        <v>-5.1073921105382896</v>
      </c>
    </row>
    <row r="43" spans="3:7" x14ac:dyDescent="0.25">
      <c r="C43" s="76" t="s">
        <v>570</v>
      </c>
      <c r="D43" s="77">
        <v>-5.7869508754097199</v>
      </c>
      <c r="F43" s="76" t="s">
        <v>570</v>
      </c>
      <c r="G43" s="77">
        <v>-5.7869508754097199</v>
      </c>
    </row>
    <row r="44" spans="3:7" x14ac:dyDescent="0.25">
      <c r="C44" s="76" t="s">
        <v>571</v>
      </c>
      <c r="D44" s="77">
        <v>-11.5777013253349</v>
      </c>
      <c r="F44" s="76" t="s">
        <v>571</v>
      </c>
      <c r="G44" s="77">
        <v>-11.5777013253349</v>
      </c>
    </row>
  </sheetData>
  <hyperlinks>
    <hyperlink ref="G7" location="Tartalom!A1" display="Vissza a tartalomjegyzékhez" xr:uid="{D8E9774F-7494-4B43-8F00-22199F9FD8CC}"/>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91893-D9DD-4D18-AA8D-4116FED00862}">
  <dimension ref="A1:AH30"/>
  <sheetViews>
    <sheetView showGridLines="0" zoomScale="85" zoomScaleNormal="85" workbookViewId="0">
      <selection activeCell="T1" sqref="T1"/>
    </sheetView>
  </sheetViews>
  <sheetFormatPr defaultColWidth="9.140625" defaultRowHeight="15" x14ac:dyDescent="0.25"/>
  <cols>
    <col min="1" max="1" width="12.85546875" style="91" bestFit="1" customWidth="1"/>
    <col min="2" max="13" width="9.140625" style="91"/>
    <col min="14" max="14" width="12.42578125" style="91" bestFit="1" customWidth="1"/>
    <col min="15" max="15" width="12.42578125" style="91" customWidth="1"/>
    <col min="16" max="16" width="10.5703125" style="91" bestFit="1" customWidth="1"/>
    <col min="17" max="30" width="9.140625" style="91"/>
    <col min="31" max="32" width="29.42578125" style="91" customWidth="1"/>
    <col min="33" max="16384" width="9.140625" style="91"/>
  </cols>
  <sheetData>
    <row r="1" spans="1:34" ht="15.75" x14ac:dyDescent="0.25">
      <c r="A1" s="89" t="s">
        <v>27</v>
      </c>
      <c r="B1" s="90" t="s">
        <v>881</v>
      </c>
      <c r="S1" s="92"/>
      <c r="T1" s="166" t="s">
        <v>1242</v>
      </c>
    </row>
    <row r="2" spans="1:34" ht="15.75" x14ac:dyDescent="0.25">
      <c r="A2" s="89" t="s">
        <v>25</v>
      </c>
      <c r="B2" s="90" t="s">
        <v>882</v>
      </c>
    </row>
    <row r="3" spans="1:34" ht="15.75" x14ac:dyDescent="0.25">
      <c r="A3" s="89" t="s">
        <v>23</v>
      </c>
      <c r="B3" s="93" t="s">
        <v>883</v>
      </c>
    </row>
    <row r="4" spans="1:34" ht="15.75" x14ac:dyDescent="0.25">
      <c r="A4" s="89" t="s">
        <v>22</v>
      </c>
      <c r="B4" s="93" t="s">
        <v>884</v>
      </c>
    </row>
    <row r="5" spans="1:34" ht="15.75" x14ac:dyDescent="0.25">
      <c r="A5" s="94" t="s">
        <v>20</v>
      </c>
      <c r="B5" s="95" t="s">
        <v>885</v>
      </c>
    </row>
    <row r="6" spans="1:34" ht="15.75" x14ac:dyDescent="0.25">
      <c r="A6" s="94" t="s">
        <v>18</v>
      </c>
      <c r="B6" s="95" t="s">
        <v>886</v>
      </c>
    </row>
    <row r="7" spans="1:34" ht="15.75" x14ac:dyDescent="0.25">
      <c r="A7" s="94"/>
      <c r="B7" s="95"/>
    </row>
    <row r="8" spans="1:34" ht="45.75" customHeight="1" x14ac:dyDescent="0.25">
      <c r="A8" s="94"/>
      <c r="B8" s="95"/>
    </row>
    <row r="9" spans="1:34" ht="45.75" customHeight="1" x14ac:dyDescent="0.25"/>
    <row r="11" spans="1:34" ht="142.5" customHeight="1" x14ac:dyDescent="0.25">
      <c r="S11" s="96" t="s">
        <v>887</v>
      </c>
      <c r="T11" s="96" t="s">
        <v>888</v>
      </c>
    </row>
    <row r="12" spans="1:34" ht="168" customHeight="1" x14ac:dyDescent="0.25">
      <c r="F12" s="91" t="s">
        <v>889</v>
      </c>
      <c r="G12" s="91" t="s">
        <v>890</v>
      </c>
      <c r="H12" s="91" t="s">
        <v>891</v>
      </c>
      <c r="I12" s="91" t="s">
        <v>892</v>
      </c>
      <c r="J12" s="91" t="s">
        <v>893</v>
      </c>
      <c r="K12" s="91" t="s">
        <v>894</v>
      </c>
      <c r="L12" s="91" t="s">
        <v>895</v>
      </c>
      <c r="M12" s="91" t="s">
        <v>896</v>
      </c>
      <c r="N12" s="91" t="s">
        <v>897</v>
      </c>
      <c r="O12" s="91" t="s">
        <v>898</v>
      </c>
      <c r="P12" s="91" t="s">
        <v>899</v>
      </c>
      <c r="Q12" s="91" t="s">
        <v>900</v>
      </c>
      <c r="S12" s="96" t="s">
        <v>901</v>
      </c>
      <c r="T12" s="96" t="s">
        <v>902</v>
      </c>
    </row>
    <row r="13" spans="1:34" x14ac:dyDescent="0.25">
      <c r="B13" s="91" t="s">
        <v>586</v>
      </c>
      <c r="C13" s="91">
        <v>2016</v>
      </c>
      <c r="D13" s="91" t="s">
        <v>903</v>
      </c>
      <c r="E13" s="91">
        <v>2016</v>
      </c>
      <c r="F13" s="91">
        <v>227</v>
      </c>
      <c r="G13" s="91">
        <v>297</v>
      </c>
      <c r="H13" s="91">
        <v>196</v>
      </c>
      <c r="I13" s="91">
        <v>528</v>
      </c>
      <c r="J13" s="91">
        <v>26001</v>
      </c>
      <c r="K13" s="91">
        <v>17698</v>
      </c>
      <c r="L13" s="91">
        <v>18437</v>
      </c>
      <c r="M13" s="91">
        <v>18014</v>
      </c>
      <c r="N13" s="91">
        <v>16121</v>
      </c>
      <c r="O13" s="91">
        <v>20419</v>
      </c>
      <c r="P13" s="91">
        <v>15345</v>
      </c>
      <c r="Q13" s="91">
        <v>7822</v>
      </c>
      <c r="R13" s="97"/>
      <c r="S13" s="97">
        <v>19.311151270330605</v>
      </c>
      <c r="T13" s="97">
        <v>0.88444775167428513</v>
      </c>
      <c r="AG13" s="97"/>
      <c r="AH13" s="97"/>
    </row>
    <row r="14" spans="1:34" x14ac:dyDescent="0.25">
      <c r="C14" s="91">
        <v>2017</v>
      </c>
      <c r="E14" s="91">
        <v>2017</v>
      </c>
      <c r="F14" s="91">
        <v>269</v>
      </c>
      <c r="G14" s="91">
        <v>529</v>
      </c>
      <c r="H14" s="91">
        <v>407</v>
      </c>
      <c r="I14" s="91">
        <v>1562</v>
      </c>
      <c r="J14" s="91">
        <v>28273</v>
      </c>
      <c r="K14" s="91">
        <v>18684</v>
      </c>
      <c r="L14" s="91">
        <v>20208</v>
      </c>
      <c r="M14" s="91">
        <v>18807</v>
      </c>
      <c r="N14" s="91">
        <v>17749</v>
      </c>
      <c r="O14" s="91">
        <v>21671</v>
      </c>
      <c r="P14" s="91">
        <v>16248</v>
      </c>
      <c r="Q14" s="91">
        <v>8313</v>
      </c>
      <c r="R14" s="97"/>
      <c r="S14" s="97">
        <v>20.324777370350969</v>
      </c>
      <c r="T14" s="97">
        <v>1.8118124672603457</v>
      </c>
      <c r="AH14" s="97"/>
    </row>
    <row r="15" spans="1:34" x14ac:dyDescent="0.25">
      <c r="C15" s="91">
        <v>2018</v>
      </c>
      <c r="E15" s="91">
        <v>2018</v>
      </c>
      <c r="F15" s="91">
        <v>416</v>
      </c>
      <c r="G15" s="91">
        <v>645</v>
      </c>
      <c r="H15" s="91">
        <v>378</v>
      </c>
      <c r="I15" s="91">
        <v>2166</v>
      </c>
      <c r="J15" s="91">
        <v>30787</v>
      </c>
      <c r="K15" s="91">
        <v>18515</v>
      </c>
      <c r="L15" s="91">
        <v>19889</v>
      </c>
      <c r="M15" s="91">
        <v>19349</v>
      </c>
      <c r="N15" s="91">
        <v>18383</v>
      </c>
      <c r="O15" s="91">
        <v>22674</v>
      </c>
      <c r="P15" s="91">
        <v>17209</v>
      </c>
      <c r="Q15" s="91">
        <v>8756</v>
      </c>
      <c r="R15" s="97"/>
      <c r="S15" s="97">
        <v>21.60749401571934</v>
      </c>
      <c r="T15" s="97">
        <v>2.2649167226874916</v>
      </c>
    </row>
    <row r="16" spans="1:34" x14ac:dyDescent="0.25">
      <c r="C16" s="91">
        <v>2019</v>
      </c>
      <c r="E16" s="91">
        <v>2019</v>
      </c>
      <c r="F16" s="91">
        <v>374</v>
      </c>
      <c r="G16" s="91">
        <v>492</v>
      </c>
      <c r="H16" s="91">
        <v>379</v>
      </c>
      <c r="I16" s="91">
        <v>3621</v>
      </c>
      <c r="J16" s="91">
        <v>33541</v>
      </c>
      <c r="K16" s="91">
        <v>17186</v>
      </c>
      <c r="L16" s="91">
        <v>18189</v>
      </c>
      <c r="M16" s="91">
        <v>17682</v>
      </c>
      <c r="N16" s="91">
        <v>16959</v>
      </c>
      <c r="O16" s="91">
        <v>21812</v>
      </c>
      <c r="P16" s="91">
        <v>16186</v>
      </c>
      <c r="Q16" s="91">
        <v>8126</v>
      </c>
      <c r="R16" s="97"/>
      <c r="S16" s="97">
        <v>24.851339721896899</v>
      </c>
      <c r="T16" s="97">
        <v>3.1485567497266205</v>
      </c>
    </row>
    <row r="17" spans="2:34" x14ac:dyDescent="0.25">
      <c r="C17" s="91">
        <v>2020</v>
      </c>
      <c r="E17" s="91">
        <v>2020</v>
      </c>
      <c r="F17" s="91">
        <v>740</v>
      </c>
      <c r="G17" s="91">
        <v>702</v>
      </c>
      <c r="H17" s="91">
        <v>482</v>
      </c>
      <c r="I17" s="91">
        <v>5146</v>
      </c>
      <c r="J17" s="91">
        <v>40449</v>
      </c>
      <c r="K17" s="91">
        <v>15936</v>
      </c>
      <c r="L17" s="91">
        <v>16089</v>
      </c>
      <c r="M17" s="91">
        <v>15361</v>
      </c>
      <c r="N17" s="91">
        <v>14487</v>
      </c>
      <c r="O17" s="91">
        <v>18110</v>
      </c>
      <c r="P17" s="91">
        <v>13661</v>
      </c>
      <c r="Q17" s="91">
        <v>6764</v>
      </c>
      <c r="R17" s="97"/>
      <c r="S17" s="97">
        <v>32.123277021774257</v>
      </c>
      <c r="T17" s="97">
        <v>4.7793844261020642</v>
      </c>
    </row>
    <row r="18" spans="2:34" x14ac:dyDescent="0.25">
      <c r="C18" s="91">
        <v>2021</v>
      </c>
      <c r="E18" s="91">
        <v>2021</v>
      </c>
      <c r="F18" s="91">
        <v>470</v>
      </c>
      <c r="G18" s="91">
        <v>660</v>
      </c>
      <c r="H18" s="91">
        <v>504</v>
      </c>
      <c r="I18" s="91">
        <v>7903</v>
      </c>
      <c r="J18" s="91">
        <v>27928</v>
      </c>
      <c r="K18" s="91">
        <v>15868</v>
      </c>
      <c r="L18" s="91">
        <v>16932</v>
      </c>
      <c r="M18" s="91">
        <v>16798</v>
      </c>
      <c r="N18" s="91">
        <v>16235</v>
      </c>
      <c r="O18" s="91">
        <v>21273</v>
      </c>
      <c r="P18" s="91">
        <v>15784</v>
      </c>
      <c r="Q18" s="91">
        <v>7755</v>
      </c>
      <c r="R18" s="97"/>
      <c r="S18" s="97">
        <v>25.143704994915851</v>
      </c>
      <c r="T18" s="97">
        <v>5.6849073439996678</v>
      </c>
      <c r="AH18" s="97"/>
    </row>
    <row r="19" spans="2:34" x14ac:dyDescent="0.25">
      <c r="B19" s="91" t="s">
        <v>904</v>
      </c>
      <c r="C19" s="91">
        <v>2016</v>
      </c>
      <c r="D19" s="91" t="s">
        <v>905</v>
      </c>
      <c r="E19" s="91">
        <v>2016</v>
      </c>
      <c r="F19" s="91">
        <v>227</v>
      </c>
      <c r="G19" s="91">
        <v>297</v>
      </c>
      <c r="H19" s="91">
        <v>196</v>
      </c>
      <c r="I19" s="91">
        <v>422</v>
      </c>
      <c r="J19" s="91">
        <v>16688</v>
      </c>
      <c r="K19" s="91">
        <v>12009</v>
      </c>
      <c r="L19" s="91">
        <v>12157</v>
      </c>
      <c r="M19" s="91">
        <v>11456</v>
      </c>
      <c r="N19" s="91">
        <v>10886</v>
      </c>
      <c r="O19" s="91">
        <v>16019</v>
      </c>
      <c r="P19" s="91">
        <v>13222</v>
      </c>
      <c r="Q19" s="91">
        <v>6457</v>
      </c>
      <c r="R19" s="97"/>
      <c r="S19" s="97">
        <v>17.823583509936423</v>
      </c>
      <c r="T19" s="97">
        <v>1.1415890279499381</v>
      </c>
      <c r="AH19" s="97"/>
    </row>
    <row r="20" spans="2:34" x14ac:dyDescent="0.25">
      <c r="C20" s="91">
        <v>2017</v>
      </c>
      <c r="E20" s="91">
        <v>2017</v>
      </c>
      <c r="F20" s="91">
        <v>175</v>
      </c>
      <c r="G20" s="91">
        <v>361</v>
      </c>
      <c r="H20" s="91">
        <v>310</v>
      </c>
      <c r="I20" s="91">
        <v>1238</v>
      </c>
      <c r="J20" s="91">
        <v>18902</v>
      </c>
      <c r="K20" s="91">
        <v>12978</v>
      </c>
      <c r="L20" s="91">
        <v>13917</v>
      </c>
      <c r="M20" s="91">
        <v>12649</v>
      </c>
      <c r="N20" s="91">
        <v>12560</v>
      </c>
      <c r="O20" s="91">
        <v>17506</v>
      </c>
      <c r="P20" s="91">
        <v>14309</v>
      </c>
      <c r="Q20" s="91">
        <v>6901</v>
      </c>
      <c r="R20" s="97"/>
      <c r="S20" s="97">
        <v>18.77001234280808</v>
      </c>
      <c r="T20" s="97">
        <v>1.8639429010965423</v>
      </c>
    </row>
    <row r="21" spans="2:34" x14ac:dyDescent="0.25">
      <c r="C21" s="91">
        <v>2018</v>
      </c>
      <c r="E21" s="91">
        <v>2018</v>
      </c>
      <c r="F21" s="91">
        <v>184</v>
      </c>
      <c r="G21" s="91">
        <v>445</v>
      </c>
      <c r="H21" s="91">
        <v>242</v>
      </c>
      <c r="I21" s="91">
        <v>1711</v>
      </c>
      <c r="J21" s="91">
        <v>21392</v>
      </c>
      <c r="K21" s="91">
        <v>13201</v>
      </c>
      <c r="L21" s="91">
        <v>14324</v>
      </c>
      <c r="M21" s="91">
        <v>13697</v>
      </c>
      <c r="N21" s="91">
        <v>13457</v>
      </c>
      <c r="O21" s="91">
        <v>18653</v>
      </c>
      <c r="P21" s="91">
        <v>15297</v>
      </c>
      <c r="Q21" s="91">
        <v>7343</v>
      </c>
      <c r="R21" s="97"/>
      <c r="S21" s="97">
        <v>19.987327630767179</v>
      </c>
      <c r="T21" s="97">
        <v>2.1526353525753255</v>
      </c>
    </row>
    <row r="22" spans="2:34" x14ac:dyDescent="0.25">
      <c r="C22" s="91">
        <v>2019</v>
      </c>
      <c r="E22" s="91">
        <v>2019</v>
      </c>
      <c r="F22" s="91">
        <v>261</v>
      </c>
      <c r="G22" s="91">
        <v>267</v>
      </c>
      <c r="H22" s="91">
        <v>223</v>
      </c>
      <c r="I22" s="91">
        <v>2920</v>
      </c>
      <c r="J22" s="91">
        <v>23659</v>
      </c>
      <c r="K22" s="91">
        <v>12588</v>
      </c>
      <c r="L22" s="91">
        <v>13538</v>
      </c>
      <c r="M22" s="91">
        <v>12987</v>
      </c>
      <c r="N22" s="91">
        <v>13000</v>
      </c>
      <c r="O22" s="91">
        <v>18406</v>
      </c>
      <c r="P22" s="91">
        <v>14622</v>
      </c>
      <c r="Q22" s="91">
        <v>6957</v>
      </c>
      <c r="R22" s="97"/>
      <c r="S22" s="97">
        <v>22.884080785075529</v>
      </c>
      <c r="T22" s="97">
        <v>3.0738185350169136</v>
      </c>
    </row>
    <row r="23" spans="2:34" x14ac:dyDescent="0.25">
      <c r="C23" s="91">
        <v>2020</v>
      </c>
      <c r="E23" s="91">
        <v>2020</v>
      </c>
      <c r="F23" s="91">
        <v>459</v>
      </c>
      <c r="G23" s="91">
        <v>446</v>
      </c>
      <c r="H23" s="91">
        <v>348</v>
      </c>
      <c r="I23" s="91">
        <v>3976</v>
      </c>
      <c r="J23" s="91">
        <v>30363</v>
      </c>
      <c r="K23" s="91">
        <v>12390</v>
      </c>
      <c r="L23" s="91">
        <v>12459</v>
      </c>
      <c r="M23" s="91">
        <v>12039</v>
      </c>
      <c r="N23" s="91">
        <v>11751</v>
      </c>
      <c r="O23" s="91">
        <v>16014</v>
      </c>
      <c r="P23" s="91">
        <v>12614</v>
      </c>
      <c r="Q23" s="91">
        <v>6024</v>
      </c>
      <c r="R23" s="97"/>
      <c r="S23" s="97">
        <v>29.93867920560551</v>
      </c>
      <c r="T23" s="97">
        <v>4.3984421658269053</v>
      </c>
      <c r="AH23" s="97"/>
    </row>
    <row r="24" spans="2:34" x14ac:dyDescent="0.25">
      <c r="C24" s="91">
        <v>2021</v>
      </c>
      <c r="E24" s="91">
        <v>2021</v>
      </c>
      <c r="F24" s="91">
        <v>373</v>
      </c>
      <c r="G24" s="91">
        <v>421</v>
      </c>
      <c r="H24" s="91">
        <v>326</v>
      </c>
      <c r="I24" s="91">
        <v>6195</v>
      </c>
      <c r="J24" s="91">
        <v>19441</v>
      </c>
      <c r="K24" s="91">
        <v>11067</v>
      </c>
      <c r="L24" s="91">
        <v>12359</v>
      </c>
      <c r="M24" s="91">
        <v>12262</v>
      </c>
      <c r="N24" s="91">
        <v>12457</v>
      </c>
      <c r="O24" s="91">
        <v>18071</v>
      </c>
      <c r="P24" s="91">
        <v>14263</v>
      </c>
      <c r="Q24" s="91">
        <v>6723</v>
      </c>
      <c r="R24" s="97"/>
      <c r="S24" s="97">
        <v>23.09389255804453</v>
      </c>
      <c r="T24" s="97">
        <v>5.806495540273712</v>
      </c>
      <c r="AH24" s="97"/>
    </row>
    <row r="25" spans="2:34" x14ac:dyDescent="0.25">
      <c r="B25" s="91" t="s">
        <v>906</v>
      </c>
      <c r="C25" s="91">
        <v>2016</v>
      </c>
      <c r="D25" s="91" t="s">
        <v>906</v>
      </c>
      <c r="E25" s="91">
        <v>2016</v>
      </c>
      <c r="F25" s="91">
        <v>0</v>
      </c>
      <c r="G25" s="91">
        <v>0</v>
      </c>
      <c r="H25" s="91">
        <v>0</v>
      </c>
      <c r="I25" s="91">
        <v>106</v>
      </c>
      <c r="J25" s="91">
        <v>9313</v>
      </c>
      <c r="K25" s="91">
        <v>5689</v>
      </c>
      <c r="L25" s="91">
        <v>6280</v>
      </c>
      <c r="M25" s="91">
        <v>6558</v>
      </c>
      <c r="N25" s="91">
        <v>5235</v>
      </c>
      <c r="O25" s="91">
        <v>4400</v>
      </c>
      <c r="P25" s="91">
        <v>2123</v>
      </c>
      <c r="Q25" s="91">
        <v>1365</v>
      </c>
      <c r="R25" s="97"/>
      <c r="S25" s="97">
        <v>22.934573522608293</v>
      </c>
      <c r="T25" s="97">
        <v>0.25810221821812074</v>
      </c>
    </row>
    <row r="26" spans="2:34" x14ac:dyDescent="0.25">
      <c r="C26" s="91">
        <v>2017</v>
      </c>
      <c r="E26" s="91">
        <v>2017</v>
      </c>
      <c r="F26" s="91">
        <v>94</v>
      </c>
      <c r="G26" s="91">
        <v>168</v>
      </c>
      <c r="H26" s="91">
        <v>97</v>
      </c>
      <c r="I26" s="91">
        <v>324</v>
      </c>
      <c r="J26" s="91">
        <v>9371</v>
      </c>
      <c r="K26" s="91">
        <v>5706</v>
      </c>
      <c r="L26" s="91">
        <v>6291</v>
      </c>
      <c r="M26" s="91">
        <v>6158</v>
      </c>
      <c r="N26" s="91">
        <v>5189</v>
      </c>
      <c r="O26" s="91">
        <v>4165</v>
      </c>
      <c r="P26" s="91">
        <v>1939</v>
      </c>
      <c r="Q26" s="91">
        <v>1412</v>
      </c>
      <c r="R26" s="97"/>
      <c r="S26" s="97">
        <v>24.57349562496945</v>
      </c>
      <c r="T26" s="97">
        <v>1.669355232927604</v>
      </c>
    </row>
    <row r="27" spans="2:34" x14ac:dyDescent="0.25">
      <c r="C27" s="91">
        <v>2018</v>
      </c>
      <c r="E27" s="91">
        <v>2018</v>
      </c>
      <c r="F27" s="91">
        <v>232</v>
      </c>
      <c r="G27" s="91">
        <v>200</v>
      </c>
      <c r="H27" s="91">
        <v>136</v>
      </c>
      <c r="I27" s="91">
        <v>455</v>
      </c>
      <c r="J27" s="91">
        <v>9395</v>
      </c>
      <c r="K27" s="91">
        <v>5314</v>
      </c>
      <c r="L27" s="91">
        <v>5565</v>
      </c>
      <c r="M27" s="91">
        <v>5652</v>
      </c>
      <c r="N27" s="91">
        <v>4926</v>
      </c>
      <c r="O27" s="91">
        <v>4021</v>
      </c>
      <c r="P27" s="91">
        <v>1912</v>
      </c>
      <c r="Q27" s="91">
        <v>1413</v>
      </c>
      <c r="R27" s="97"/>
      <c r="S27" s="97">
        <v>26.562300808240487</v>
      </c>
      <c r="T27" s="97">
        <v>2.6082965758139771</v>
      </c>
    </row>
    <row r="28" spans="2:34" x14ac:dyDescent="0.25">
      <c r="C28" s="91">
        <v>2019</v>
      </c>
      <c r="E28" s="91">
        <v>2019</v>
      </c>
      <c r="F28" s="91">
        <v>113</v>
      </c>
      <c r="G28" s="91">
        <v>225</v>
      </c>
      <c r="H28" s="91">
        <v>156</v>
      </c>
      <c r="I28" s="91">
        <v>701</v>
      </c>
      <c r="J28" s="91">
        <v>9882</v>
      </c>
      <c r="K28" s="91">
        <v>4598</v>
      </c>
      <c r="L28" s="91">
        <v>4651</v>
      </c>
      <c r="M28" s="91">
        <v>4695</v>
      </c>
      <c r="N28" s="91">
        <v>3959</v>
      </c>
      <c r="O28" s="91">
        <v>3406</v>
      </c>
      <c r="P28" s="91">
        <v>1564</v>
      </c>
      <c r="Q28" s="91">
        <v>1169</v>
      </c>
      <c r="R28" s="97"/>
      <c r="S28" s="97">
        <v>31.541330903499532</v>
      </c>
      <c r="T28" s="97">
        <v>3.4027164782596313</v>
      </c>
    </row>
    <row r="29" spans="2:34" x14ac:dyDescent="0.25">
      <c r="C29" s="91">
        <v>2020</v>
      </c>
      <c r="E29" s="91">
        <v>2020</v>
      </c>
      <c r="F29" s="91">
        <v>281</v>
      </c>
      <c r="G29" s="91">
        <v>256</v>
      </c>
      <c r="H29" s="91">
        <v>134</v>
      </c>
      <c r="I29" s="91">
        <v>1170</v>
      </c>
      <c r="J29" s="91">
        <v>10086</v>
      </c>
      <c r="K29" s="91">
        <v>3546</v>
      </c>
      <c r="L29" s="91">
        <v>3630</v>
      </c>
      <c r="M29" s="91">
        <v>3322</v>
      </c>
      <c r="N29" s="91">
        <v>2736</v>
      </c>
      <c r="O29" s="91">
        <v>2096</v>
      </c>
      <c r="P29" s="91">
        <v>1047</v>
      </c>
      <c r="Q29" s="91">
        <v>740</v>
      </c>
      <c r="R29" s="97"/>
      <c r="S29" s="97">
        <v>41.065280264426384</v>
      </c>
      <c r="T29" s="97">
        <v>6.3386585869714924</v>
      </c>
    </row>
    <row r="30" spans="2:34" x14ac:dyDescent="0.25">
      <c r="C30" s="91">
        <v>2021</v>
      </c>
      <c r="E30" s="91">
        <v>2021</v>
      </c>
      <c r="F30" s="91">
        <v>97</v>
      </c>
      <c r="G30" s="91">
        <v>239</v>
      </c>
      <c r="H30" s="91">
        <v>178</v>
      </c>
      <c r="I30" s="91">
        <v>1708</v>
      </c>
      <c r="J30" s="91">
        <v>8487</v>
      </c>
      <c r="K30" s="91">
        <v>4801</v>
      </c>
      <c r="L30" s="91">
        <v>4573</v>
      </c>
      <c r="M30" s="91">
        <v>4536</v>
      </c>
      <c r="N30" s="91">
        <v>3778</v>
      </c>
      <c r="O30" s="91">
        <v>3202</v>
      </c>
      <c r="P30" s="91">
        <v>1521</v>
      </c>
      <c r="Q30" s="91">
        <v>1032</v>
      </c>
      <c r="S30" s="97">
        <v>31.704659373229305</v>
      </c>
      <c r="T30" s="97">
        <v>5.2957329032820466</v>
      </c>
    </row>
  </sheetData>
  <hyperlinks>
    <hyperlink ref="T1" location="Tartalom!A1" display="Vissza a tartalomjegyzékhez" xr:uid="{A7C1949F-173E-4A72-BCD9-FF5F7AA74D20}"/>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B9D07-B614-44DA-B483-B208D2A70E29}">
  <dimension ref="A1:L15"/>
  <sheetViews>
    <sheetView zoomScale="70" zoomScaleNormal="70" workbookViewId="0">
      <selection activeCell="D1" sqref="D1"/>
    </sheetView>
  </sheetViews>
  <sheetFormatPr defaultColWidth="9.140625" defaultRowHeight="15" x14ac:dyDescent="0.25"/>
  <cols>
    <col min="1" max="1" width="13.42578125" style="101" customWidth="1"/>
    <col min="2" max="2" width="98.42578125" style="101" customWidth="1"/>
    <col min="3" max="3" width="13.140625" style="101" bestFit="1" customWidth="1"/>
    <col min="4" max="4" width="49.28515625" style="101" bestFit="1" customWidth="1"/>
    <col min="5" max="5" width="47.85546875" style="101" bestFit="1" customWidth="1"/>
    <col min="6" max="6" width="13.28515625" style="101" bestFit="1" customWidth="1"/>
    <col min="7" max="7" width="18.28515625" style="101" bestFit="1" customWidth="1"/>
    <col min="8" max="8" width="11" style="101" bestFit="1" customWidth="1"/>
    <col min="9" max="9" width="8.7109375" style="101" bestFit="1" customWidth="1"/>
    <col min="10" max="10" width="11" style="101" bestFit="1" customWidth="1"/>
    <col min="11" max="11" width="12.42578125" style="101" bestFit="1" customWidth="1"/>
    <col min="12" max="12" width="19.85546875" style="101" bestFit="1" customWidth="1"/>
    <col min="13" max="13" width="13.140625" style="101" bestFit="1" customWidth="1"/>
    <col min="14" max="14" width="18" style="101" bestFit="1" customWidth="1"/>
    <col min="15" max="16384" width="9.140625" style="101"/>
  </cols>
  <sheetData>
    <row r="1" spans="1:12" ht="15.75" x14ac:dyDescent="0.25">
      <c r="A1" s="98" t="s">
        <v>27</v>
      </c>
      <c r="B1" s="99" t="s">
        <v>907</v>
      </c>
      <c r="C1" s="100"/>
      <c r="D1" s="166" t="s">
        <v>1242</v>
      </c>
    </row>
    <row r="2" spans="1:12" ht="15.75" x14ac:dyDescent="0.25">
      <c r="A2" s="98" t="s">
        <v>25</v>
      </c>
      <c r="B2" s="99" t="s">
        <v>908</v>
      </c>
    </row>
    <row r="3" spans="1:12" ht="15.75" x14ac:dyDescent="0.25">
      <c r="A3" s="98" t="s">
        <v>23</v>
      </c>
      <c r="B3" s="102" t="s">
        <v>909</v>
      </c>
    </row>
    <row r="4" spans="1:12" ht="15.75" x14ac:dyDescent="0.25">
      <c r="A4" s="98" t="s">
        <v>22</v>
      </c>
      <c r="B4" s="102" t="s">
        <v>910</v>
      </c>
    </row>
    <row r="5" spans="1:12" ht="15.75" x14ac:dyDescent="0.25">
      <c r="A5" s="98" t="s">
        <v>20</v>
      </c>
      <c r="B5" s="98" t="s">
        <v>911</v>
      </c>
    </row>
    <row r="6" spans="1:12" ht="15.75" x14ac:dyDescent="0.25">
      <c r="A6" s="98" t="s">
        <v>18</v>
      </c>
      <c r="B6" s="98" t="s">
        <v>912</v>
      </c>
    </row>
    <row r="11" spans="1:12" x14ac:dyDescent="0.25">
      <c r="D11" s="101" t="s">
        <v>913</v>
      </c>
      <c r="E11" s="101" t="s">
        <v>914</v>
      </c>
      <c r="F11" s="101" t="s">
        <v>915</v>
      </c>
      <c r="G11" s="101" t="s">
        <v>916</v>
      </c>
      <c r="H11" s="101" t="s">
        <v>917</v>
      </c>
      <c r="I11" s="101" t="s">
        <v>918</v>
      </c>
      <c r="J11" s="101" t="s">
        <v>919</v>
      </c>
      <c r="K11" s="101" t="s">
        <v>920</v>
      </c>
      <c r="L11" s="101" t="s">
        <v>921</v>
      </c>
    </row>
    <row r="12" spans="1:12" x14ac:dyDescent="0.25">
      <c r="D12" s="101" t="s">
        <v>922</v>
      </c>
      <c r="E12" s="101" t="s">
        <v>923</v>
      </c>
      <c r="F12" s="101" t="s">
        <v>924</v>
      </c>
      <c r="G12" s="101" t="s">
        <v>925</v>
      </c>
      <c r="H12" s="101" t="s">
        <v>926</v>
      </c>
      <c r="I12" s="101" t="s">
        <v>927</v>
      </c>
      <c r="J12" s="101" t="s">
        <v>928</v>
      </c>
      <c r="K12" s="101" t="s">
        <v>929</v>
      </c>
      <c r="L12" s="101" t="s">
        <v>930</v>
      </c>
    </row>
    <row r="13" spans="1:12" x14ac:dyDescent="0.25">
      <c r="B13" s="101" t="s">
        <v>931</v>
      </c>
      <c r="C13" s="101" t="s">
        <v>932</v>
      </c>
      <c r="D13" s="103">
        <v>105.907</v>
      </c>
      <c r="E13" s="103">
        <v>388.63600000000002</v>
      </c>
      <c r="F13" s="103">
        <v>234.09299999999999</v>
      </c>
      <c r="G13" s="103">
        <v>297.48</v>
      </c>
      <c r="H13" s="103">
        <v>460.49200000000002</v>
      </c>
      <c r="I13" s="103">
        <v>561.04499999999996</v>
      </c>
      <c r="J13" s="103">
        <v>923.255</v>
      </c>
      <c r="K13" s="103">
        <v>345.18374999999997</v>
      </c>
      <c r="L13" s="103">
        <v>3316.09175</v>
      </c>
    </row>
    <row r="14" spans="1:12" x14ac:dyDescent="0.25">
      <c r="B14" s="101" t="s">
        <v>933</v>
      </c>
      <c r="C14" s="101" t="s">
        <v>934</v>
      </c>
      <c r="D14" s="103">
        <v>8.5609999999999999</v>
      </c>
      <c r="E14" s="103">
        <v>58.341999999999999</v>
      </c>
      <c r="F14" s="103">
        <v>44.936</v>
      </c>
      <c r="G14" s="103">
        <v>98.215000000000003</v>
      </c>
      <c r="H14" s="103">
        <v>210.45</v>
      </c>
      <c r="I14" s="103">
        <v>327.125</v>
      </c>
      <c r="J14" s="103">
        <v>576.51300000000003</v>
      </c>
      <c r="K14" s="103">
        <v>218.85575</v>
      </c>
      <c r="L14" s="103">
        <v>1542.99775</v>
      </c>
    </row>
    <row r="15" spans="1:12" x14ac:dyDescent="0.25">
      <c r="B15" s="101" t="s">
        <v>935</v>
      </c>
      <c r="C15" s="101" t="s">
        <v>936</v>
      </c>
      <c r="D15" s="104">
        <f t="shared" ref="D15:L15" si="0">D14/D13*100</f>
        <v>8.0835072280396947</v>
      </c>
      <c r="E15" s="104">
        <f t="shared" si="0"/>
        <v>15.011990654494179</v>
      </c>
      <c r="F15" s="104">
        <f t="shared" si="0"/>
        <v>19.195789707509409</v>
      </c>
      <c r="G15" s="104">
        <f t="shared" si="0"/>
        <v>33.015664918649996</v>
      </c>
      <c r="H15" s="104">
        <f t="shared" si="0"/>
        <v>45.701119672002982</v>
      </c>
      <c r="I15" s="104">
        <f t="shared" si="0"/>
        <v>58.306374711475904</v>
      </c>
      <c r="J15" s="104">
        <f t="shared" si="0"/>
        <v>62.443528602607081</v>
      </c>
      <c r="K15" s="104">
        <f t="shared" si="0"/>
        <v>63.402680456423575</v>
      </c>
      <c r="L15" s="104">
        <f t="shared" si="0"/>
        <v>46.530610921727359</v>
      </c>
    </row>
  </sheetData>
  <hyperlinks>
    <hyperlink ref="D1" location="Tartalom!A1" display="Vissza a tartalomjegyzékhez" xr:uid="{7BC88AD7-CD76-41B5-BF9A-4A1D249D70DA}"/>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83890-1988-4EBB-9EC2-67BE5C973C2E}">
  <dimension ref="A1:P36"/>
  <sheetViews>
    <sheetView zoomScale="70" zoomScaleNormal="70" workbookViewId="0">
      <selection activeCell="E1" sqref="E1"/>
    </sheetView>
  </sheetViews>
  <sheetFormatPr defaultRowHeight="15.75" x14ac:dyDescent="0.25"/>
  <cols>
    <col min="1" max="1" width="12.5703125" style="107" bestFit="1" customWidth="1"/>
    <col min="2" max="2" width="59.42578125" style="107" customWidth="1"/>
    <col min="3" max="3" width="13.140625" style="107" customWidth="1"/>
    <col min="4" max="4" width="11.5703125" style="107" customWidth="1"/>
    <col min="5" max="5" width="14.5703125" style="107" customWidth="1"/>
    <col min="6" max="6" width="11.42578125" style="107" customWidth="1"/>
    <col min="7" max="7" width="9.140625" style="107"/>
    <col min="8" max="8" width="10.140625" style="107" bestFit="1" customWidth="1"/>
    <col min="9" max="9" width="9.140625" style="107"/>
    <col min="10" max="11" width="15.28515625" style="108" customWidth="1"/>
    <col min="12" max="12" width="15.42578125" style="108" customWidth="1"/>
    <col min="13" max="13" width="16" style="108" customWidth="1"/>
    <col min="14" max="14" width="12.5703125" style="108" customWidth="1"/>
    <col min="15" max="15" width="28.5703125" style="108" customWidth="1"/>
    <col min="16" max="16" width="9.140625" style="108"/>
    <col min="17" max="16384" width="9.140625" style="107"/>
  </cols>
  <sheetData>
    <row r="1" spans="1:9" x14ac:dyDescent="0.25">
      <c r="A1" s="105"/>
      <c r="B1" s="106" t="s">
        <v>937</v>
      </c>
      <c r="E1" s="166" t="s">
        <v>1242</v>
      </c>
    </row>
    <row r="2" spans="1:9" x14ac:dyDescent="0.25">
      <c r="A2" s="105" t="s">
        <v>25</v>
      </c>
      <c r="B2" s="106" t="s">
        <v>938</v>
      </c>
    </row>
    <row r="3" spans="1:9" x14ac:dyDescent="0.25">
      <c r="A3" s="105" t="s">
        <v>23</v>
      </c>
      <c r="B3" s="109" t="s">
        <v>939</v>
      </c>
    </row>
    <row r="4" spans="1:9" x14ac:dyDescent="0.25">
      <c r="A4" s="105" t="s">
        <v>22</v>
      </c>
      <c r="B4" s="109" t="s">
        <v>21</v>
      </c>
    </row>
    <row r="5" spans="1:9" x14ac:dyDescent="0.25">
      <c r="A5" s="110" t="s">
        <v>20</v>
      </c>
      <c r="B5" s="110"/>
    </row>
    <row r="6" spans="1:9" x14ac:dyDescent="0.25">
      <c r="A6" s="110" t="s">
        <v>18</v>
      </c>
      <c r="B6" s="110"/>
    </row>
    <row r="11" spans="1:9" ht="98.25" customHeight="1" x14ac:dyDescent="0.25">
      <c r="D11" s="111" t="s">
        <v>940</v>
      </c>
      <c r="E11" s="111" t="s">
        <v>941</v>
      </c>
      <c r="F11" s="111" t="s">
        <v>942</v>
      </c>
      <c r="G11" s="111" t="s">
        <v>943</v>
      </c>
      <c r="H11" s="111" t="s">
        <v>944</v>
      </c>
      <c r="I11" s="111" t="s">
        <v>945</v>
      </c>
    </row>
    <row r="12" spans="1:9" ht="123" customHeight="1" x14ac:dyDescent="0.25">
      <c r="D12" s="111" t="s">
        <v>946</v>
      </c>
      <c r="E12" s="111" t="s">
        <v>947</v>
      </c>
      <c r="F12" s="111" t="s">
        <v>948</v>
      </c>
      <c r="G12" s="111" t="s">
        <v>729</v>
      </c>
      <c r="H12" s="111" t="s">
        <v>949</v>
      </c>
      <c r="I12" s="111" t="s">
        <v>950</v>
      </c>
    </row>
    <row r="13" spans="1:9" x14ac:dyDescent="0.25">
      <c r="B13" s="107" t="s">
        <v>951</v>
      </c>
      <c r="C13" s="107" t="s">
        <v>952</v>
      </c>
      <c r="D13" s="112">
        <v>12.800502999999999</v>
      </c>
      <c r="E13" s="112">
        <v>10.970846000000002</v>
      </c>
      <c r="F13" s="112">
        <v>4.424652</v>
      </c>
      <c r="G13" s="112">
        <v>86.110910000000004</v>
      </c>
      <c r="H13" s="112">
        <v>10.050536000000001</v>
      </c>
      <c r="I13" s="112">
        <v>22.67335143990211</v>
      </c>
    </row>
    <row r="14" spans="1:9" x14ac:dyDescent="0.25">
      <c r="B14" s="107" t="s">
        <v>4</v>
      </c>
      <c r="C14" s="107" t="s">
        <v>953</v>
      </c>
      <c r="D14" s="112">
        <v>18.626369</v>
      </c>
      <c r="E14" s="112">
        <v>10.103024</v>
      </c>
      <c r="F14" s="112">
        <v>7.2406609999999993</v>
      </c>
      <c r="G14" s="112">
        <v>117.14525</v>
      </c>
      <c r="H14" s="112">
        <v>14.154126999999999</v>
      </c>
      <c r="I14" s="112">
        <v>21.504260392922607</v>
      </c>
    </row>
    <row r="15" spans="1:9" x14ac:dyDescent="0.25">
      <c r="B15" s="107" t="s">
        <v>3</v>
      </c>
      <c r="C15" s="107" t="s">
        <v>954</v>
      </c>
      <c r="D15" s="112">
        <v>19.323661999999999</v>
      </c>
      <c r="E15" s="112">
        <v>11.777018</v>
      </c>
      <c r="F15" s="112">
        <v>7.8106659999999994</v>
      </c>
      <c r="G15" s="112">
        <v>126.45395000000001</v>
      </c>
      <c r="H15" s="112">
        <v>13.310783000000001</v>
      </c>
      <c r="I15" s="112">
        <v>21.777591168205564</v>
      </c>
    </row>
    <row r="16" spans="1:9" x14ac:dyDescent="0.25">
      <c r="B16" s="107" t="s">
        <v>2</v>
      </c>
      <c r="C16" s="107" t="s">
        <v>955</v>
      </c>
      <c r="D16" s="112">
        <v>17.132992999999999</v>
      </c>
      <c r="E16" s="112">
        <v>14.964037999999999</v>
      </c>
      <c r="F16" s="112">
        <v>6.0254759999999994</v>
      </c>
      <c r="G16" s="112">
        <v>125.99259000000001</v>
      </c>
      <c r="H16" s="112">
        <v>12.955665</v>
      </c>
      <c r="I16" s="112">
        <v>21.529532357239191</v>
      </c>
    </row>
    <row r="17" spans="2:9" x14ac:dyDescent="0.25">
      <c r="B17" s="107" t="s">
        <v>956</v>
      </c>
      <c r="C17" s="107" t="s">
        <v>957</v>
      </c>
      <c r="D17" s="112">
        <v>14.931774000000001</v>
      </c>
      <c r="E17" s="112">
        <v>14.423311999999999</v>
      </c>
      <c r="F17" s="112">
        <v>5.5785420000000006</v>
      </c>
      <c r="G17" s="112">
        <v>125.19937</v>
      </c>
      <c r="H17" s="112">
        <v>10.890598000000001</v>
      </c>
      <c r="I17" s="112">
        <v>20.426203645022177</v>
      </c>
    </row>
    <row r="18" spans="2:9" x14ac:dyDescent="0.25">
      <c r="B18" s="107" t="s">
        <v>4</v>
      </c>
      <c r="C18" s="107" t="s">
        <v>953</v>
      </c>
      <c r="D18" s="112">
        <v>20.393056999999999</v>
      </c>
      <c r="E18" s="112">
        <v>16.766570000000002</v>
      </c>
      <c r="F18" s="112">
        <v>9.6704699999999999</v>
      </c>
      <c r="G18" s="112">
        <v>171.81513000000001</v>
      </c>
      <c r="H18" s="112">
        <v>12.514405</v>
      </c>
      <c r="I18" s="112">
        <v>20.258769489648611</v>
      </c>
    </row>
    <row r="19" spans="2:9" x14ac:dyDescent="0.25">
      <c r="B19" s="107" t="s">
        <v>3</v>
      </c>
      <c r="C19" s="107" t="s">
        <v>954</v>
      </c>
      <c r="D19" s="112">
        <v>23.334277999999998</v>
      </c>
      <c r="E19" s="112">
        <v>20.370744999999999</v>
      </c>
      <c r="F19" s="112">
        <v>9.2741329999999991</v>
      </c>
      <c r="G19" s="112">
        <v>177.51352</v>
      </c>
      <c r="H19" s="112">
        <v>11.589614000000001</v>
      </c>
      <c r="I19" s="112">
        <v>21.884771496502285</v>
      </c>
    </row>
    <row r="20" spans="2:9" x14ac:dyDescent="0.25">
      <c r="B20" s="107" t="s">
        <v>2</v>
      </c>
      <c r="C20" s="107" t="s">
        <v>955</v>
      </c>
      <c r="D20" s="112">
        <v>19.234763999999998</v>
      </c>
      <c r="E20" s="112">
        <v>18.216228000000001</v>
      </c>
      <c r="F20" s="112">
        <v>6.8158339999999997</v>
      </c>
      <c r="G20" s="112">
        <v>150.69021000000001</v>
      </c>
      <c r="H20" s="112">
        <v>11.041523999999999</v>
      </c>
      <c r="I20" s="112">
        <v>21.488900699111682</v>
      </c>
    </row>
    <row r="21" spans="2:9" x14ac:dyDescent="0.25">
      <c r="B21" s="107" t="s">
        <v>958</v>
      </c>
      <c r="C21" s="107" t="s">
        <v>959</v>
      </c>
      <c r="D21" s="112">
        <v>20.334799</v>
      </c>
      <c r="E21" s="112">
        <v>23.882058999999998</v>
      </c>
      <c r="F21" s="112">
        <v>5.5029970000000006</v>
      </c>
      <c r="G21" s="112">
        <v>142.56562000000002</v>
      </c>
      <c r="H21" s="112">
        <v>9.7674599999999998</v>
      </c>
      <c r="I21" s="112">
        <v>24.607341140577841</v>
      </c>
    </row>
    <row r="22" spans="2:9" x14ac:dyDescent="0.25">
      <c r="B22" s="107" t="s">
        <v>4</v>
      </c>
      <c r="C22" s="107" t="s">
        <v>953</v>
      </c>
      <c r="D22" s="112">
        <v>30.263190999999999</v>
      </c>
      <c r="E22" s="112">
        <v>24.085725</v>
      </c>
      <c r="F22" s="112">
        <v>10.108815999999999</v>
      </c>
      <c r="G22" s="112">
        <v>177.28818000000001</v>
      </c>
      <c r="H22" s="112">
        <v>9.9512300000000007</v>
      </c>
      <c r="I22" s="112">
        <v>25.609242714404761</v>
      </c>
    </row>
    <row r="23" spans="2:9" x14ac:dyDescent="0.25">
      <c r="B23" s="107" t="s">
        <v>3</v>
      </c>
      <c r="C23" s="107" t="s">
        <v>954</v>
      </c>
      <c r="D23" s="112">
        <v>24.678553000000001</v>
      </c>
      <c r="E23" s="112">
        <v>22.751777000000004</v>
      </c>
      <c r="F23" s="112">
        <v>7.6262559999999997</v>
      </c>
      <c r="G23" s="112">
        <v>156.99699999999999</v>
      </c>
      <c r="H23" s="112">
        <v>9.0201779999999996</v>
      </c>
      <c r="I23" s="112">
        <v>24.904169994590582</v>
      </c>
    </row>
    <row r="24" spans="2:9" x14ac:dyDescent="0.25">
      <c r="B24" s="107" t="s">
        <v>2</v>
      </c>
      <c r="C24" s="107" t="s">
        <v>955</v>
      </c>
      <c r="D24" s="112">
        <v>24.579234000000003</v>
      </c>
      <c r="E24" s="112">
        <v>35.094338</v>
      </c>
      <c r="F24" s="112">
        <v>6.9194979999999999</v>
      </c>
      <c r="G24" s="112">
        <v>156.01362</v>
      </c>
      <c r="H24" s="112">
        <v>9.6997180000000007</v>
      </c>
      <c r="I24" s="112">
        <v>28.666049539193089</v>
      </c>
    </row>
    <row r="25" spans="2:9" x14ac:dyDescent="0.25">
      <c r="B25" s="107" t="s">
        <v>960</v>
      </c>
      <c r="C25" s="107" t="s">
        <v>961</v>
      </c>
      <c r="D25" s="112">
        <v>27.123128000000001</v>
      </c>
      <c r="E25" s="112">
        <v>28.057634</v>
      </c>
      <c r="F25" s="112">
        <v>8.1205309999999997</v>
      </c>
      <c r="G25" s="112">
        <v>164.71036000000001</v>
      </c>
      <c r="H25" s="112">
        <v>11.259191</v>
      </c>
      <c r="I25" s="112">
        <v>26.455915790559086</v>
      </c>
    </row>
    <row r="26" spans="2:9" x14ac:dyDescent="0.25">
      <c r="B26" s="107" t="s">
        <v>4</v>
      </c>
      <c r="C26" s="107" t="s">
        <v>953</v>
      </c>
      <c r="D26" s="112">
        <v>16.707528</v>
      </c>
      <c r="E26" s="112">
        <v>26.223915999999996</v>
      </c>
      <c r="F26" s="112">
        <v>8.6783549999999998</v>
      </c>
      <c r="G26" s="112">
        <v>138.50182000000001</v>
      </c>
      <c r="H26" s="112">
        <v>11.334631</v>
      </c>
      <c r="I26" s="112">
        <v>25.619637496354486</v>
      </c>
    </row>
    <row r="27" spans="2:9" x14ac:dyDescent="0.25">
      <c r="B27" s="107" t="s">
        <v>3</v>
      </c>
      <c r="C27" s="107" t="s">
        <v>954</v>
      </c>
      <c r="D27" s="112">
        <v>16.384315999999998</v>
      </c>
      <c r="E27" s="112">
        <v>26.362461</v>
      </c>
      <c r="F27" s="112">
        <v>8.4892079999999996</v>
      </c>
      <c r="G27" s="112">
        <v>177.41373000000002</v>
      </c>
      <c r="H27" s="112">
        <v>11.943047</v>
      </c>
      <c r="I27" s="112">
        <v>21.295730002052178</v>
      </c>
    </row>
    <row r="28" spans="2:9" x14ac:dyDescent="0.25">
      <c r="B28" s="107" t="s">
        <v>2</v>
      </c>
      <c r="C28" s="107" t="s">
        <v>955</v>
      </c>
      <c r="D28" s="112">
        <v>15.981509000000001</v>
      </c>
      <c r="E28" s="112">
        <v>25.459419</v>
      </c>
      <c r="F28" s="112">
        <v>7.576092</v>
      </c>
      <c r="G28" s="112">
        <v>176.38998000000001</v>
      </c>
      <c r="H28" s="112">
        <v>10.693085</v>
      </c>
      <c r="I28" s="112">
        <v>20.761119166899075</v>
      </c>
    </row>
    <row r="29" spans="2:9" x14ac:dyDescent="0.25">
      <c r="B29" s="107" t="s">
        <v>962</v>
      </c>
      <c r="C29" s="107" t="s">
        <v>963</v>
      </c>
      <c r="D29" s="112">
        <v>13.584959000000001</v>
      </c>
      <c r="E29" s="112">
        <v>22.842538000000001</v>
      </c>
      <c r="F29" s="112">
        <v>12.060180000000001</v>
      </c>
      <c r="G29" s="112">
        <v>174.83536000000001</v>
      </c>
      <c r="H29" s="112">
        <v>8.6388830000000016</v>
      </c>
      <c r="I29" s="112">
        <v>20.903291798929757</v>
      </c>
    </row>
    <row r="30" spans="2:9" x14ac:dyDescent="0.25">
      <c r="B30" s="107" t="s">
        <v>4</v>
      </c>
      <c r="C30" s="107" t="s">
        <v>953</v>
      </c>
      <c r="D30" s="112">
        <v>27.913059999999998</v>
      </c>
      <c r="E30" s="112">
        <v>37.63673</v>
      </c>
      <c r="F30" s="112">
        <v>37.723240000000004</v>
      </c>
      <c r="G30" s="112">
        <v>247.89530999999999</v>
      </c>
      <c r="H30" s="112">
        <v>12.437759</v>
      </c>
      <c r="I30" s="112">
        <v>28.402447121768443</v>
      </c>
    </row>
    <row r="31" spans="2:9" x14ac:dyDescent="0.25">
      <c r="B31" s="107" t="s">
        <v>3</v>
      </c>
      <c r="C31" s="107" t="s">
        <v>954</v>
      </c>
      <c r="D31" s="112">
        <v>32.585897000000003</v>
      </c>
      <c r="E31" s="112">
        <v>38.734020000000001</v>
      </c>
      <c r="F31" s="112">
        <v>30.073537000000002</v>
      </c>
      <c r="G31" s="112">
        <v>263.08131000000003</v>
      </c>
      <c r="H31" s="112">
        <v>14.184757000000001</v>
      </c>
      <c r="I31" s="112">
        <v>26.776945613893595</v>
      </c>
    </row>
    <row r="32" spans="2:9" x14ac:dyDescent="0.25">
      <c r="B32" s="107" t="s">
        <v>2</v>
      </c>
      <c r="C32" s="107" t="s">
        <v>955</v>
      </c>
      <c r="D32" s="112">
        <v>34.942985</v>
      </c>
      <c r="E32" s="112">
        <v>38.545000000000002</v>
      </c>
      <c r="F32" s="112">
        <v>17.38409</v>
      </c>
      <c r="G32" s="112">
        <v>219.66361000000001</v>
      </c>
      <c r="H32" s="112">
        <v>12.835659</v>
      </c>
      <c r="I32" s="112">
        <v>28.101461890822339</v>
      </c>
    </row>
    <row r="34" spans="10:14" x14ac:dyDescent="0.25">
      <c r="J34" s="113"/>
      <c r="K34" s="113"/>
      <c r="L34" s="113"/>
      <c r="M34" s="113"/>
      <c r="N34" s="113"/>
    </row>
    <row r="36" spans="10:14" x14ac:dyDescent="0.25">
      <c r="J36" s="113"/>
      <c r="K36" s="113"/>
      <c r="L36" s="113"/>
      <c r="M36" s="113"/>
      <c r="N36" s="113"/>
    </row>
  </sheetData>
  <hyperlinks>
    <hyperlink ref="E1" location="Tartalom!A1" display="Vissza a tartalomjegyzékhez" xr:uid="{1775AB39-20C7-4ED8-9C05-8117104E197C}"/>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FE702-1AEA-462B-8E1D-CDA0A51D81CF}">
  <dimension ref="A1:AE23"/>
  <sheetViews>
    <sheetView zoomScale="70" zoomScaleNormal="70" workbookViewId="0">
      <selection activeCell="D1" sqref="D1"/>
    </sheetView>
  </sheetViews>
  <sheetFormatPr defaultRowHeight="15.75" x14ac:dyDescent="0.25"/>
  <cols>
    <col min="1" max="1" width="13.140625" style="114" bestFit="1" customWidth="1"/>
    <col min="2" max="2" width="68.85546875" style="114" bestFit="1" customWidth="1"/>
    <col min="3" max="8" width="9.140625" style="114"/>
    <col min="9" max="9" width="11.7109375" style="114" bestFit="1" customWidth="1"/>
    <col min="10" max="10" width="17.28515625" style="123" customWidth="1"/>
    <col min="11" max="14" width="13.28515625" style="123" customWidth="1"/>
    <col min="15" max="16384" width="9.140625" style="114"/>
  </cols>
  <sheetData>
    <row r="1" spans="1:31" x14ac:dyDescent="0.25">
      <c r="A1" s="105" t="s">
        <v>27</v>
      </c>
      <c r="B1" s="106" t="s">
        <v>964</v>
      </c>
      <c r="D1" s="166" t="s">
        <v>1242</v>
      </c>
      <c r="J1" s="115"/>
      <c r="K1" s="115"/>
      <c r="L1" s="115"/>
      <c r="M1" s="115"/>
      <c r="N1" s="115"/>
      <c r="O1" s="116"/>
      <c r="P1" s="116"/>
      <c r="Q1" s="116"/>
      <c r="R1" s="116"/>
      <c r="S1" s="116"/>
      <c r="T1" s="117"/>
      <c r="U1" s="116"/>
      <c r="V1" s="116"/>
      <c r="W1" s="116"/>
      <c r="X1" s="116"/>
      <c r="Y1" s="116"/>
      <c r="Z1" s="116"/>
      <c r="AA1" s="116"/>
      <c r="AB1" s="116"/>
      <c r="AC1" s="116"/>
      <c r="AD1" s="116"/>
      <c r="AE1" s="116"/>
    </row>
    <row r="2" spans="1:31" x14ac:dyDescent="0.25">
      <c r="A2" s="105" t="s">
        <v>25</v>
      </c>
      <c r="B2" s="106" t="s">
        <v>965</v>
      </c>
      <c r="J2" s="115"/>
      <c r="K2" s="115"/>
      <c r="L2" s="115"/>
      <c r="M2" s="115"/>
      <c r="N2" s="115"/>
      <c r="O2" s="116"/>
      <c r="P2" s="116"/>
      <c r="Q2" s="116"/>
      <c r="R2" s="116"/>
      <c r="S2" s="116"/>
      <c r="T2" s="117"/>
      <c r="U2" s="116"/>
      <c r="V2" s="116"/>
      <c r="W2" s="116"/>
      <c r="X2" s="116"/>
      <c r="Y2" s="116"/>
      <c r="Z2" s="116"/>
      <c r="AA2" s="116"/>
      <c r="AB2" s="116"/>
      <c r="AC2" s="116"/>
      <c r="AD2" s="116"/>
      <c r="AE2" s="116"/>
    </row>
    <row r="3" spans="1:31" x14ac:dyDescent="0.25">
      <c r="A3" s="105" t="s">
        <v>23</v>
      </c>
      <c r="B3" s="109" t="s">
        <v>966</v>
      </c>
      <c r="J3" s="115"/>
      <c r="K3" s="115"/>
      <c r="L3" s="115"/>
      <c r="M3" s="115"/>
      <c r="N3" s="115"/>
      <c r="O3" s="116"/>
      <c r="P3" s="116"/>
      <c r="Q3" s="116"/>
      <c r="R3" s="116"/>
      <c r="S3" s="116"/>
      <c r="T3" s="117"/>
      <c r="U3" s="116"/>
      <c r="V3" s="116"/>
      <c r="W3" s="116"/>
      <c r="X3" s="116"/>
      <c r="Y3" s="116"/>
      <c r="Z3" s="116"/>
      <c r="AA3" s="116"/>
      <c r="AB3" s="116"/>
      <c r="AC3" s="116"/>
      <c r="AD3" s="116"/>
      <c r="AE3" s="116"/>
    </row>
    <row r="4" spans="1:31" x14ac:dyDescent="0.25">
      <c r="A4" s="105" t="s">
        <v>22</v>
      </c>
      <c r="B4" s="109" t="s">
        <v>967</v>
      </c>
      <c r="J4" s="115"/>
      <c r="K4" s="115"/>
      <c r="L4" s="115"/>
      <c r="M4" s="115"/>
      <c r="N4" s="115"/>
      <c r="O4" s="116"/>
      <c r="P4" s="116"/>
      <c r="Q4" s="116"/>
      <c r="R4" s="116"/>
      <c r="S4" s="116"/>
      <c r="T4" s="117"/>
      <c r="U4" s="116"/>
      <c r="V4" s="116"/>
      <c r="W4" s="116"/>
      <c r="X4" s="116"/>
      <c r="Y4" s="116"/>
      <c r="Z4" s="116"/>
      <c r="AA4" s="116"/>
      <c r="AB4" s="116"/>
      <c r="AC4" s="116"/>
      <c r="AD4" s="116"/>
      <c r="AE4" s="116"/>
    </row>
    <row r="5" spans="1:31" x14ac:dyDescent="0.25">
      <c r="A5" s="110" t="s">
        <v>20</v>
      </c>
      <c r="B5" s="110"/>
      <c r="J5" s="115"/>
      <c r="K5" s="115"/>
      <c r="L5" s="115"/>
      <c r="M5" s="115"/>
      <c r="N5" s="115"/>
      <c r="O5" s="116"/>
      <c r="P5" s="116"/>
      <c r="Q5" s="116"/>
      <c r="R5" s="116"/>
      <c r="S5" s="116"/>
      <c r="T5" s="117"/>
      <c r="U5" s="116"/>
      <c r="V5" s="116"/>
      <c r="W5" s="116"/>
      <c r="X5" s="116"/>
      <c r="Y5" s="116"/>
      <c r="Z5" s="116"/>
      <c r="AA5" s="116"/>
      <c r="AB5" s="116"/>
      <c r="AC5" s="116"/>
      <c r="AD5" s="116"/>
      <c r="AE5" s="116"/>
    </row>
    <row r="6" spans="1:31" x14ac:dyDescent="0.25">
      <c r="A6" s="110" t="s">
        <v>18</v>
      </c>
      <c r="B6" s="110"/>
      <c r="J6" s="115"/>
      <c r="K6" s="115"/>
      <c r="L6" s="115"/>
      <c r="M6" s="115"/>
      <c r="N6" s="115"/>
      <c r="O6" s="116"/>
      <c r="P6" s="116"/>
      <c r="Q6" s="116"/>
      <c r="R6" s="116"/>
      <c r="S6" s="116"/>
      <c r="T6" s="117"/>
      <c r="U6" s="116"/>
      <c r="V6" s="116"/>
      <c r="W6" s="116"/>
      <c r="X6" s="116"/>
      <c r="Y6" s="116"/>
      <c r="Z6" s="116"/>
      <c r="AA6" s="116"/>
      <c r="AB6" s="116"/>
      <c r="AC6" s="116"/>
      <c r="AD6" s="116"/>
      <c r="AE6" s="116"/>
    </row>
    <row r="7" spans="1:31" x14ac:dyDescent="0.25">
      <c r="O7" s="116"/>
      <c r="P7" s="116"/>
      <c r="Q7" s="116"/>
      <c r="R7" s="116"/>
      <c r="S7" s="116"/>
      <c r="T7" s="117"/>
      <c r="U7" s="116"/>
      <c r="V7" s="116"/>
      <c r="W7" s="116"/>
      <c r="X7" s="116"/>
      <c r="Y7" s="116"/>
      <c r="Z7" s="116"/>
      <c r="AA7" s="116"/>
      <c r="AB7" s="116"/>
      <c r="AC7" s="116"/>
      <c r="AD7" s="116"/>
      <c r="AE7" s="116"/>
    </row>
    <row r="8" spans="1:31" x14ac:dyDescent="0.25">
      <c r="T8" s="117"/>
      <c r="U8" s="117"/>
      <c r="V8" s="117"/>
      <c r="W8" s="117"/>
      <c r="X8" s="117"/>
      <c r="Y8" s="117"/>
      <c r="Z8" s="116"/>
      <c r="AA8" s="116"/>
      <c r="AB8" s="116"/>
      <c r="AC8" s="116"/>
      <c r="AD8" s="116"/>
      <c r="AE8" s="116"/>
    </row>
    <row r="9" spans="1:31" x14ac:dyDescent="0.25">
      <c r="O9" s="121"/>
      <c r="R9" s="121"/>
      <c r="T9" s="117"/>
      <c r="U9" s="122"/>
      <c r="V9" s="122"/>
      <c r="W9" s="122"/>
      <c r="X9" s="122"/>
      <c r="Y9" s="122"/>
      <c r="Z9" s="116"/>
      <c r="AA9" s="116"/>
      <c r="AB9" s="116"/>
      <c r="AC9" s="116"/>
      <c r="AD9" s="116"/>
      <c r="AE9" s="116"/>
    </row>
    <row r="10" spans="1:31" x14ac:dyDescent="0.25">
      <c r="O10" s="121"/>
      <c r="R10" s="121"/>
    </row>
    <row r="11" spans="1:31" ht="94.5" x14ac:dyDescent="0.25">
      <c r="C11" s="118" t="s">
        <v>968</v>
      </c>
      <c r="D11" s="118" t="s">
        <v>969</v>
      </c>
      <c r="E11" s="118" t="s">
        <v>970</v>
      </c>
      <c r="F11" s="118" t="s">
        <v>971</v>
      </c>
      <c r="G11" s="118" t="s">
        <v>972</v>
      </c>
      <c r="O11" s="121"/>
      <c r="R11" s="121"/>
    </row>
    <row r="12" spans="1:31" ht="94.5" x14ac:dyDescent="0.25">
      <c r="C12" s="118" t="s">
        <v>973</v>
      </c>
      <c r="D12" s="118" t="s">
        <v>974</v>
      </c>
      <c r="E12" s="118" t="s">
        <v>975</v>
      </c>
      <c r="F12" s="118" t="s">
        <v>976</v>
      </c>
      <c r="G12" s="118" t="s">
        <v>977</v>
      </c>
      <c r="O12" s="121"/>
      <c r="R12" s="121"/>
    </row>
    <row r="13" spans="1:31" x14ac:dyDescent="0.25">
      <c r="B13" s="119">
        <v>44256</v>
      </c>
      <c r="C13" s="120">
        <v>8.4449151893125727</v>
      </c>
      <c r="D13" s="120">
        <v>4.4298205053245594</v>
      </c>
      <c r="E13" s="120">
        <v>7.2468374229049832</v>
      </c>
      <c r="F13" s="120">
        <v>11.243780253968803</v>
      </c>
      <c r="G13" s="120">
        <v>16.785712027640169</v>
      </c>
      <c r="O13" s="121"/>
      <c r="R13" s="121"/>
    </row>
    <row r="14" spans="1:31" x14ac:dyDescent="0.25">
      <c r="B14" s="119">
        <v>44287</v>
      </c>
      <c r="C14" s="120">
        <v>6.8730404710020094</v>
      </c>
      <c r="D14" s="120">
        <v>2.8973141326016196</v>
      </c>
      <c r="E14" s="120">
        <v>8.2721480488190213</v>
      </c>
      <c r="F14" s="120">
        <v>15.068243880831691</v>
      </c>
      <c r="G14" s="120">
        <v>12.806259828262961</v>
      </c>
      <c r="O14" s="121"/>
      <c r="R14" s="121"/>
    </row>
    <row r="15" spans="1:31" x14ac:dyDescent="0.25">
      <c r="B15" s="119">
        <v>44317</v>
      </c>
      <c r="C15" s="120">
        <v>6.8103266703149909</v>
      </c>
      <c r="D15" s="120">
        <v>5.6867861799481227</v>
      </c>
      <c r="E15" s="120">
        <v>8.2716669375388356</v>
      </c>
      <c r="F15" s="120">
        <v>14.955276874373402</v>
      </c>
      <c r="G15" s="120">
        <v>14.015181162123246</v>
      </c>
      <c r="O15" s="121"/>
      <c r="R15" s="121"/>
    </row>
    <row r="16" spans="1:31" x14ac:dyDescent="0.25">
      <c r="B16" s="119">
        <v>44348</v>
      </c>
      <c r="C16" s="120">
        <v>5.8265175358395034</v>
      </c>
      <c r="D16" s="120">
        <v>6.3065653894779237</v>
      </c>
      <c r="E16" s="120">
        <v>8.7963515854579963</v>
      </c>
      <c r="F16" s="120">
        <v>11.601242290193387</v>
      </c>
      <c r="G16" s="120">
        <v>16.722104730561842</v>
      </c>
      <c r="O16" s="121"/>
      <c r="R16" s="121"/>
    </row>
    <row r="17" spans="2:18" x14ac:dyDescent="0.25">
      <c r="B17" s="119">
        <v>44378</v>
      </c>
      <c r="C17" s="120">
        <v>5.9475592960407537</v>
      </c>
      <c r="D17" s="120">
        <v>6.8708742241683565</v>
      </c>
      <c r="E17" s="120">
        <v>7.2754625950420095</v>
      </c>
      <c r="F17" s="120">
        <v>11.926178099810999</v>
      </c>
      <c r="G17" s="120">
        <v>20.063289941912483</v>
      </c>
      <c r="O17" s="121"/>
      <c r="R17" s="121"/>
    </row>
    <row r="18" spans="2:18" x14ac:dyDescent="0.25">
      <c r="B18" s="119">
        <v>44409</v>
      </c>
      <c r="C18" s="120">
        <v>6.8598063639014555</v>
      </c>
      <c r="D18" s="120">
        <v>4.5260352251968534</v>
      </c>
      <c r="E18" s="120">
        <v>8.520004472508532</v>
      </c>
      <c r="F18" s="120">
        <v>13.512351860577537</v>
      </c>
      <c r="G18" s="120">
        <v>23.027536023215493</v>
      </c>
      <c r="O18" s="121"/>
      <c r="R18" s="121"/>
    </row>
    <row r="19" spans="2:18" x14ac:dyDescent="0.25">
      <c r="B19" s="119">
        <v>44440</v>
      </c>
      <c r="C19" s="120">
        <v>5.9874917540085661</v>
      </c>
      <c r="D19" s="120">
        <v>7.5415962697246304</v>
      </c>
      <c r="E19" s="120">
        <v>8.1323911939648905</v>
      </c>
      <c r="F19" s="120">
        <v>13.457926147195721</v>
      </c>
      <c r="G19" s="120">
        <v>12.611896622535706</v>
      </c>
      <c r="O19" s="121"/>
      <c r="R19" s="121"/>
    </row>
    <row r="20" spans="2:18" x14ac:dyDescent="0.25">
      <c r="B20" s="119">
        <v>44470</v>
      </c>
      <c r="C20" s="120">
        <v>6.5134728470347376</v>
      </c>
      <c r="D20" s="120">
        <v>7.6668376181554132</v>
      </c>
      <c r="E20" s="120">
        <v>8.2661823270518457</v>
      </c>
      <c r="F20" s="120">
        <v>13.125026282199043</v>
      </c>
      <c r="G20" s="120">
        <v>10.155067042695762</v>
      </c>
    </row>
    <row r="21" spans="2:18" x14ac:dyDescent="0.25">
      <c r="B21" s="119">
        <v>44501</v>
      </c>
      <c r="C21" s="120">
        <v>6.4403945349195038</v>
      </c>
      <c r="D21" s="120">
        <v>8.4355660248704574</v>
      </c>
      <c r="E21" s="120">
        <v>8.1052861943234333</v>
      </c>
      <c r="F21" s="120">
        <v>13.245853365726459</v>
      </c>
      <c r="G21" s="120">
        <v>8.5607837921207164</v>
      </c>
    </row>
    <row r="22" spans="2:18" x14ac:dyDescent="0.25">
      <c r="B22" s="119">
        <v>44531</v>
      </c>
      <c r="C22" s="120">
        <v>6.7067845394315029</v>
      </c>
      <c r="D22" s="120">
        <v>8.9707052260681923</v>
      </c>
      <c r="E22" s="120">
        <v>8.2541240567284344</v>
      </c>
      <c r="F22" s="120">
        <v>11.999503116155349</v>
      </c>
      <c r="G22" s="120">
        <v>8.2604002056738537</v>
      </c>
    </row>
    <row r="23" spans="2:18" x14ac:dyDescent="0.25">
      <c r="B23" s="119">
        <v>44562</v>
      </c>
      <c r="C23" s="120">
        <v>6.7325333186105452</v>
      </c>
      <c r="D23" s="120">
        <v>8.4197724202948905</v>
      </c>
      <c r="E23" s="120">
        <v>8.2836059291598616</v>
      </c>
      <c r="F23" s="120">
        <v>11.09931012911832</v>
      </c>
      <c r="G23" s="120">
        <v>7.931738299450064</v>
      </c>
    </row>
  </sheetData>
  <hyperlinks>
    <hyperlink ref="D1" location="Tartalom!A1" display="Vissza a tartalomjegyzékhez" xr:uid="{37B1E254-4B9A-407D-ACBE-0DF48E9F1944}"/>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DB5A1-5C8A-4B64-8723-DAB41B0C3F9E}">
  <dimension ref="A1:Q6"/>
  <sheetViews>
    <sheetView zoomScale="55" zoomScaleNormal="55" workbookViewId="0">
      <selection activeCell="Q1" sqref="Q1"/>
    </sheetView>
  </sheetViews>
  <sheetFormatPr defaultRowHeight="15" x14ac:dyDescent="0.25"/>
  <cols>
    <col min="1" max="16384" width="9.140625" style="19"/>
  </cols>
  <sheetData>
    <row r="1" spans="1:17" x14ac:dyDescent="0.25">
      <c r="A1" s="78" t="s">
        <v>27</v>
      </c>
      <c r="B1" s="79" t="s">
        <v>719</v>
      </c>
      <c r="Q1" s="166" t="s">
        <v>1242</v>
      </c>
    </row>
    <row r="2" spans="1:17" x14ac:dyDescent="0.25">
      <c r="A2" s="78" t="s">
        <v>25</v>
      </c>
      <c r="B2" s="80" t="s">
        <v>720</v>
      </c>
    </row>
    <row r="3" spans="1:17" x14ac:dyDescent="0.25">
      <c r="A3" s="78" t="s">
        <v>20</v>
      </c>
      <c r="B3" s="240" t="s">
        <v>1200</v>
      </c>
    </row>
    <row r="4" spans="1:17" x14ac:dyDescent="0.25">
      <c r="A4" s="78" t="s">
        <v>18</v>
      </c>
      <c r="B4" s="240" t="s">
        <v>1201</v>
      </c>
    </row>
    <row r="5" spans="1:17" x14ac:dyDescent="0.25">
      <c r="A5" s="81" t="s">
        <v>23</v>
      </c>
      <c r="B5" s="80" t="s">
        <v>21</v>
      </c>
    </row>
    <row r="6" spans="1:17" x14ac:dyDescent="0.25">
      <c r="A6" s="81" t="s">
        <v>22</v>
      </c>
      <c r="B6" s="80" t="s">
        <v>21</v>
      </c>
    </row>
  </sheetData>
  <hyperlinks>
    <hyperlink ref="Q1" location="Tartalom!A1" display="Vissza a tartalomjegyzékhez" xr:uid="{F0B82E0A-7F44-4964-BABF-4D024C017129}"/>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ADAE9-8B50-476E-8AA7-2C9F3F46C370}">
  <dimension ref="A1:T48"/>
  <sheetViews>
    <sheetView zoomScale="85" zoomScaleNormal="85" workbookViewId="0">
      <selection activeCell="J1" sqref="J1"/>
    </sheetView>
  </sheetViews>
  <sheetFormatPr defaultRowHeight="15" x14ac:dyDescent="0.25"/>
  <cols>
    <col min="1" max="1" width="10.140625" style="19" bestFit="1" customWidth="1"/>
    <col min="2" max="16384" width="9.140625" style="19"/>
  </cols>
  <sheetData>
    <row r="1" spans="1:20" ht="15.75" x14ac:dyDescent="0.25">
      <c r="A1" s="82" t="s">
        <v>27</v>
      </c>
      <c r="B1" s="19" t="s">
        <v>721</v>
      </c>
      <c r="J1" s="166" t="s">
        <v>1242</v>
      </c>
    </row>
    <row r="2" spans="1:20" ht="15.75" x14ac:dyDescent="0.25">
      <c r="A2" s="82" t="s">
        <v>25</v>
      </c>
      <c r="B2" s="19" t="s">
        <v>722</v>
      </c>
    </row>
    <row r="3" spans="1:20" ht="15.75" x14ac:dyDescent="0.25">
      <c r="A3" s="82" t="s">
        <v>23</v>
      </c>
      <c r="B3" s="19" t="s">
        <v>21</v>
      </c>
    </row>
    <row r="4" spans="1:20" ht="15.75" x14ac:dyDescent="0.25">
      <c r="A4" s="82" t="s">
        <v>22</v>
      </c>
      <c r="B4" s="19" t="s">
        <v>21</v>
      </c>
    </row>
    <row r="5" spans="1:20" ht="15.75" x14ac:dyDescent="0.25">
      <c r="A5" s="83" t="s">
        <v>20</v>
      </c>
    </row>
    <row r="6" spans="1:20" ht="15.75" x14ac:dyDescent="0.25">
      <c r="A6" s="83" t="s">
        <v>18</v>
      </c>
    </row>
    <row r="8" spans="1:20" x14ac:dyDescent="0.25">
      <c r="A8" s="19" t="s">
        <v>134</v>
      </c>
      <c r="B8" s="21" t="s">
        <v>1125</v>
      </c>
      <c r="C8" s="84"/>
      <c r="D8" s="84"/>
      <c r="E8" s="84"/>
      <c r="F8" s="84"/>
      <c r="G8" s="84"/>
      <c r="H8" s="84"/>
      <c r="I8" s="84"/>
      <c r="J8" s="84"/>
      <c r="K8" s="84"/>
      <c r="L8" s="84"/>
      <c r="M8" s="84"/>
      <c r="N8" s="84"/>
      <c r="O8" s="84"/>
      <c r="P8" s="84"/>
      <c r="Q8" s="84"/>
      <c r="R8" s="84"/>
      <c r="S8" s="84"/>
      <c r="T8" s="84"/>
    </row>
    <row r="9" spans="1:20" x14ac:dyDescent="0.25">
      <c r="A9" s="19" t="s">
        <v>136</v>
      </c>
      <c r="B9" s="21" t="s">
        <v>1126</v>
      </c>
      <c r="D9" s="84"/>
      <c r="E9" s="84"/>
      <c r="F9" s="84"/>
      <c r="G9" s="84"/>
      <c r="H9" s="84"/>
      <c r="I9" s="84"/>
      <c r="J9" s="84"/>
      <c r="K9" s="84"/>
      <c r="L9" s="84"/>
      <c r="M9" s="84"/>
      <c r="N9" s="84"/>
      <c r="O9" s="84"/>
      <c r="P9" s="84"/>
      <c r="Q9" s="84"/>
      <c r="R9" s="84"/>
      <c r="S9" s="84"/>
      <c r="T9" s="84"/>
    </row>
    <row r="10" spans="1:20" x14ac:dyDescent="0.25">
      <c r="D10" s="84"/>
      <c r="E10" s="84"/>
      <c r="F10" s="84"/>
      <c r="G10" s="84"/>
      <c r="H10" s="84"/>
      <c r="I10" s="84"/>
      <c r="J10" s="84"/>
      <c r="K10" s="84"/>
      <c r="L10" s="84"/>
      <c r="M10" s="84"/>
      <c r="N10" s="84"/>
      <c r="O10" s="84"/>
      <c r="P10" s="84"/>
      <c r="Q10" s="84"/>
      <c r="R10" s="84"/>
      <c r="S10" s="84"/>
      <c r="T10" s="84"/>
    </row>
    <row r="11" spans="1:20" x14ac:dyDescent="0.25">
      <c r="C11" s="19" t="s">
        <v>723</v>
      </c>
      <c r="D11" s="84" t="s">
        <v>724</v>
      </c>
      <c r="E11" s="84" t="s">
        <v>725</v>
      </c>
      <c r="F11" s="84" t="s">
        <v>726</v>
      </c>
      <c r="G11" s="84" t="s">
        <v>727</v>
      </c>
      <c r="H11" s="84"/>
      <c r="I11" s="84"/>
      <c r="J11" s="84"/>
      <c r="K11" s="84"/>
      <c r="L11" s="84"/>
      <c r="M11" s="84"/>
      <c r="N11" s="84"/>
      <c r="O11" s="84"/>
      <c r="P11" s="84"/>
      <c r="Q11" s="84"/>
      <c r="R11" s="84"/>
      <c r="S11" s="84"/>
      <c r="T11" s="84"/>
    </row>
    <row r="12" spans="1:20" x14ac:dyDescent="0.25">
      <c r="C12" s="19" t="s">
        <v>728</v>
      </c>
      <c r="D12" s="84" t="s">
        <v>729</v>
      </c>
      <c r="E12" s="84" t="s">
        <v>730</v>
      </c>
      <c r="F12" s="84" t="s">
        <v>731</v>
      </c>
      <c r="G12" s="84" t="s">
        <v>732</v>
      </c>
      <c r="H12" s="84"/>
      <c r="I12" s="84"/>
      <c r="J12" s="84"/>
      <c r="K12" s="84"/>
      <c r="L12" s="84"/>
      <c r="M12" s="84"/>
      <c r="N12" s="84"/>
      <c r="O12" s="84"/>
      <c r="P12" s="84"/>
      <c r="Q12" s="84"/>
      <c r="R12" s="84"/>
      <c r="S12" s="84"/>
      <c r="T12" s="84"/>
    </row>
    <row r="13" spans="1:20" x14ac:dyDescent="0.25">
      <c r="A13" s="85" t="s">
        <v>733</v>
      </c>
      <c r="B13" s="19" t="s">
        <v>734</v>
      </c>
      <c r="C13" s="86">
        <v>5.862367003064719</v>
      </c>
      <c r="D13" s="86">
        <v>43.776203002402326</v>
      </c>
      <c r="E13" s="86">
        <v>9.0948029824648984</v>
      </c>
      <c r="F13" s="87"/>
      <c r="G13" s="87">
        <v>5259</v>
      </c>
      <c r="H13" s="84"/>
      <c r="I13" s="84"/>
      <c r="J13" s="84"/>
      <c r="K13" s="84"/>
      <c r="L13" s="84"/>
      <c r="M13" s="84"/>
      <c r="N13" s="84"/>
      <c r="O13" s="84"/>
      <c r="P13" s="84"/>
      <c r="Q13" s="84"/>
      <c r="R13" s="84"/>
      <c r="S13" s="84"/>
      <c r="T13" s="84"/>
    </row>
    <row r="14" spans="1:20" x14ac:dyDescent="0.25">
      <c r="A14" s="19" t="s">
        <v>735</v>
      </c>
      <c r="B14" s="19" t="s">
        <v>736</v>
      </c>
      <c r="C14" s="86">
        <v>5.1971630116750021</v>
      </c>
      <c r="D14" s="86">
        <v>54.489216924009725</v>
      </c>
      <c r="E14" s="86">
        <v>9.0419119742582552</v>
      </c>
      <c r="F14" s="87"/>
      <c r="G14" s="87">
        <v>5949</v>
      </c>
      <c r="H14" s="84"/>
      <c r="I14" s="84"/>
      <c r="J14" s="84"/>
      <c r="K14" s="84"/>
      <c r="L14" s="84"/>
      <c r="M14" s="84"/>
      <c r="N14" s="84"/>
      <c r="O14" s="84"/>
      <c r="P14" s="84"/>
      <c r="Q14" s="84"/>
      <c r="R14" s="84"/>
      <c r="S14" s="84"/>
      <c r="T14" s="84"/>
    </row>
    <row r="15" spans="1:20" x14ac:dyDescent="0.25">
      <c r="A15" s="19" t="s">
        <v>737</v>
      </c>
      <c r="B15" s="19" t="s">
        <v>738</v>
      </c>
      <c r="C15" s="86">
        <v>9.6395330313262093</v>
      </c>
      <c r="D15" s="86">
        <v>76.56993592656363</v>
      </c>
      <c r="E15" s="86">
        <v>18.246778895496391</v>
      </c>
      <c r="F15" s="87"/>
      <c r="G15" s="87">
        <v>8885</v>
      </c>
      <c r="H15" s="84"/>
      <c r="I15" s="84"/>
      <c r="J15" s="84"/>
      <c r="K15" s="84"/>
      <c r="L15" s="84"/>
      <c r="M15" s="84"/>
      <c r="N15" s="84"/>
      <c r="O15" s="84"/>
      <c r="P15" s="84"/>
      <c r="Q15" s="84"/>
      <c r="R15" s="84"/>
      <c r="S15" s="84"/>
      <c r="T15" s="84"/>
    </row>
    <row r="16" spans="1:20" x14ac:dyDescent="0.25">
      <c r="A16" s="19" t="s">
        <v>739</v>
      </c>
      <c r="B16" s="19" t="s">
        <v>740</v>
      </c>
      <c r="C16" s="86">
        <v>14.830506066544331</v>
      </c>
      <c r="D16" s="86">
        <v>72.776458904983883</v>
      </c>
      <c r="E16" s="86">
        <v>19.71243989514187</v>
      </c>
      <c r="F16" s="87"/>
      <c r="G16" s="87">
        <v>9310</v>
      </c>
      <c r="H16" s="84"/>
      <c r="I16" s="84"/>
      <c r="J16" s="84"/>
      <c r="K16" s="84"/>
      <c r="L16" s="84"/>
      <c r="M16" s="84"/>
      <c r="N16" s="84"/>
      <c r="O16" s="84"/>
      <c r="P16" s="84"/>
      <c r="Q16" s="84"/>
      <c r="R16" s="84"/>
      <c r="S16" s="84"/>
      <c r="T16" s="84"/>
    </row>
    <row r="17" spans="1:20" x14ac:dyDescent="0.25">
      <c r="A17" s="19" t="s">
        <v>741</v>
      </c>
      <c r="B17" s="19" t="s">
        <v>742</v>
      </c>
      <c r="C17" s="86">
        <v>17.36773308206466</v>
      </c>
      <c r="D17" s="86">
        <v>81.686306859235629</v>
      </c>
      <c r="E17" s="86">
        <v>21.2965898916882</v>
      </c>
      <c r="F17" s="87"/>
      <c r="G17" s="87">
        <v>10663</v>
      </c>
      <c r="H17" s="84"/>
      <c r="I17" s="84"/>
      <c r="J17" s="84"/>
      <c r="K17" s="84"/>
      <c r="L17" s="84"/>
      <c r="M17" s="84"/>
      <c r="N17" s="84"/>
      <c r="O17" s="84"/>
      <c r="P17" s="84"/>
      <c r="Q17" s="84"/>
      <c r="R17" s="84"/>
      <c r="S17" s="84"/>
      <c r="T17" s="84"/>
    </row>
    <row r="18" spans="1:20" x14ac:dyDescent="0.25">
      <c r="A18" s="19" t="s">
        <v>743</v>
      </c>
      <c r="B18" s="19" t="s">
        <v>744</v>
      </c>
      <c r="C18" s="86">
        <v>18.367022090478713</v>
      </c>
      <c r="D18" s="86">
        <v>93.465237827796955</v>
      </c>
      <c r="E18" s="86">
        <v>24.599259843467735</v>
      </c>
      <c r="F18" s="87"/>
      <c r="G18" s="87">
        <v>11777</v>
      </c>
      <c r="H18" s="84"/>
      <c r="I18" s="84"/>
      <c r="J18" s="84"/>
      <c r="K18" s="84"/>
      <c r="L18" s="84"/>
      <c r="M18" s="84"/>
      <c r="N18" s="84"/>
      <c r="O18" s="84"/>
      <c r="P18" s="84"/>
      <c r="Q18" s="84"/>
      <c r="R18" s="84"/>
      <c r="S18" s="84"/>
      <c r="T18" s="84"/>
    </row>
    <row r="19" spans="1:20" x14ac:dyDescent="0.25">
      <c r="A19" s="19" t="s">
        <v>745</v>
      </c>
      <c r="B19" s="19" t="s">
        <v>746</v>
      </c>
      <c r="C19" s="86">
        <v>15.578646054498677</v>
      </c>
      <c r="D19" s="86">
        <v>91.85352391275228</v>
      </c>
      <c r="E19" s="86">
        <v>24.912531840120209</v>
      </c>
      <c r="F19" s="87"/>
      <c r="G19" s="87">
        <v>11070</v>
      </c>
      <c r="H19" s="84"/>
      <c r="I19" s="84"/>
      <c r="J19" s="84"/>
      <c r="K19" s="84"/>
      <c r="L19" s="84"/>
      <c r="M19" s="84"/>
      <c r="N19" s="84"/>
      <c r="O19" s="84"/>
      <c r="P19" s="84"/>
      <c r="Q19" s="84"/>
      <c r="R19" s="84"/>
      <c r="S19" s="84"/>
      <c r="T19" s="84"/>
    </row>
    <row r="20" spans="1:20" x14ac:dyDescent="0.25">
      <c r="A20" s="19" t="s">
        <v>747</v>
      </c>
      <c r="B20" s="19" t="s">
        <v>748</v>
      </c>
      <c r="C20" s="86">
        <v>14.3636980474148</v>
      </c>
      <c r="D20" s="86">
        <v>82.346942889118509</v>
      </c>
      <c r="E20" s="86">
        <v>21.372731854731683</v>
      </c>
      <c r="F20" s="87"/>
      <c r="G20" s="87">
        <v>9855</v>
      </c>
      <c r="H20" s="84"/>
      <c r="I20" s="84"/>
      <c r="J20" s="84"/>
      <c r="K20" s="84"/>
      <c r="L20" s="84"/>
      <c r="M20" s="84"/>
      <c r="N20" s="84"/>
      <c r="O20" s="84"/>
      <c r="P20" s="84"/>
      <c r="Q20" s="84"/>
      <c r="R20" s="84"/>
      <c r="S20" s="84"/>
      <c r="T20" s="84"/>
    </row>
    <row r="21" spans="1:20" x14ac:dyDescent="0.25">
      <c r="A21" s="19" t="s">
        <v>749</v>
      </c>
      <c r="B21" s="19" t="s">
        <v>750</v>
      </c>
      <c r="C21" s="86">
        <v>14.315952039905824</v>
      </c>
      <c r="D21" s="86">
        <v>88.880845877822139</v>
      </c>
      <c r="E21" s="86">
        <v>25.034668851352762</v>
      </c>
      <c r="F21" s="87"/>
      <c r="G21" s="87">
        <v>10521</v>
      </c>
      <c r="H21" s="84"/>
      <c r="I21" s="84"/>
      <c r="J21" s="84"/>
      <c r="K21" s="84"/>
      <c r="L21" s="84"/>
      <c r="M21" s="84"/>
      <c r="N21" s="84"/>
      <c r="O21" s="84"/>
      <c r="P21" s="84"/>
      <c r="Q21" s="84"/>
      <c r="R21" s="84"/>
      <c r="S21" s="84"/>
      <c r="T21" s="84"/>
    </row>
    <row r="22" spans="1:20" x14ac:dyDescent="0.25">
      <c r="A22" s="19" t="s">
        <v>751</v>
      </c>
      <c r="B22" s="19" t="s">
        <v>752</v>
      </c>
      <c r="C22" s="86">
        <v>12.239393024421588</v>
      </c>
      <c r="D22" s="86">
        <v>76.929858822702954</v>
      </c>
      <c r="E22" s="86">
        <v>18.902069915377069</v>
      </c>
      <c r="F22" s="87"/>
      <c r="G22" s="87">
        <v>8931</v>
      </c>
      <c r="H22" s="84"/>
      <c r="I22" s="84"/>
      <c r="J22" s="84"/>
      <c r="K22" s="84"/>
      <c r="L22" s="84"/>
      <c r="M22" s="84"/>
      <c r="N22" s="84"/>
      <c r="O22" s="84"/>
      <c r="P22" s="84"/>
      <c r="Q22" s="84"/>
      <c r="R22" s="84"/>
      <c r="S22" s="84"/>
      <c r="T22" s="84"/>
    </row>
    <row r="23" spans="1:20" x14ac:dyDescent="0.25">
      <c r="A23" s="19" t="s">
        <v>753</v>
      </c>
      <c r="B23" s="19" t="s">
        <v>754</v>
      </c>
      <c r="C23" s="86">
        <v>9.7249520268160268</v>
      </c>
      <c r="D23" s="86">
        <v>74.679615884451778</v>
      </c>
      <c r="E23" s="86">
        <v>14.308575945327902</v>
      </c>
      <c r="F23" s="87">
        <v>12.83796090859687</v>
      </c>
      <c r="G23" s="87">
        <v>8768</v>
      </c>
      <c r="H23" s="88"/>
      <c r="I23" s="84"/>
      <c r="J23" s="84"/>
      <c r="K23" s="84"/>
      <c r="L23" s="84"/>
      <c r="M23" s="84"/>
      <c r="N23" s="84"/>
      <c r="O23" s="84"/>
      <c r="P23" s="84"/>
      <c r="Q23" s="84"/>
      <c r="R23" s="84"/>
      <c r="S23" s="84"/>
      <c r="T23" s="84"/>
    </row>
    <row r="24" spans="1:20" x14ac:dyDescent="0.25">
      <c r="A24" s="19" t="s">
        <v>755</v>
      </c>
      <c r="B24" s="19" t="s">
        <v>756</v>
      </c>
      <c r="C24" s="86">
        <v>8.2669040120563295</v>
      </c>
      <c r="D24" s="86">
        <v>68.225123859901259</v>
      </c>
      <c r="E24" s="86">
        <v>9.1303849562864343</v>
      </c>
      <c r="F24" s="87">
        <v>19.54605388775235</v>
      </c>
      <c r="G24" s="87">
        <v>8144</v>
      </c>
      <c r="H24" s="88"/>
      <c r="I24" s="84"/>
      <c r="J24" s="84"/>
      <c r="K24" s="84"/>
      <c r="L24" s="84"/>
      <c r="M24" s="84"/>
      <c r="N24" s="84"/>
      <c r="O24" s="84"/>
      <c r="P24" s="84"/>
      <c r="Q24" s="84"/>
      <c r="R24" s="84"/>
      <c r="S24" s="84"/>
      <c r="T24" s="84"/>
    </row>
    <row r="25" spans="1:20" x14ac:dyDescent="0.25">
      <c r="A25" s="86" t="s">
        <v>757</v>
      </c>
      <c r="B25" s="86" t="s">
        <v>758</v>
      </c>
      <c r="C25" s="86">
        <v>8.1465500341946608</v>
      </c>
      <c r="D25" s="86">
        <v>66.044417893528589</v>
      </c>
      <c r="E25" s="86">
        <v>7.745422980398871</v>
      </c>
      <c r="F25" s="86">
        <v>25.845998838252854</v>
      </c>
      <c r="G25" s="86">
        <v>8134</v>
      </c>
      <c r="H25" s="84"/>
      <c r="I25" s="84"/>
      <c r="J25" s="84"/>
      <c r="K25" s="84"/>
      <c r="L25" s="84"/>
      <c r="M25" s="84"/>
      <c r="N25" s="84"/>
      <c r="O25" s="84"/>
      <c r="P25" s="84"/>
      <c r="Q25" s="84"/>
      <c r="R25" s="84"/>
      <c r="S25" s="84"/>
      <c r="T25" s="84"/>
    </row>
    <row r="26" spans="1:20" x14ac:dyDescent="0.25">
      <c r="A26" s="86" t="s">
        <v>735</v>
      </c>
      <c r="B26" s="86" t="s">
        <v>736</v>
      </c>
      <c r="C26" s="86">
        <v>8.7759440219197131</v>
      </c>
      <c r="D26" s="86">
        <v>60.179355864180252</v>
      </c>
      <c r="E26" s="86">
        <v>6.4462509672739543</v>
      </c>
      <c r="F26" s="86">
        <v>27.491346809198149</v>
      </c>
      <c r="G26" s="86">
        <v>7702</v>
      </c>
      <c r="H26" s="84"/>
      <c r="I26" s="84"/>
      <c r="J26" s="84"/>
      <c r="K26" s="84"/>
      <c r="L26" s="84"/>
      <c r="M26" s="84"/>
      <c r="N26" s="84"/>
      <c r="O26" s="84"/>
      <c r="P26" s="84"/>
      <c r="Q26" s="84"/>
      <c r="R26" s="84"/>
      <c r="S26" s="84"/>
      <c r="T26" s="84"/>
    </row>
    <row r="27" spans="1:20" x14ac:dyDescent="0.25">
      <c r="A27" s="86"/>
      <c r="B27" s="86"/>
      <c r="C27" s="86"/>
      <c r="D27" s="86"/>
      <c r="E27" s="86"/>
      <c r="F27" s="86"/>
      <c r="G27" s="86"/>
      <c r="H27" s="84"/>
      <c r="I27" s="84"/>
      <c r="J27" s="84"/>
      <c r="K27" s="84"/>
      <c r="L27" s="84"/>
      <c r="M27" s="84"/>
      <c r="N27" s="84"/>
      <c r="O27" s="84"/>
      <c r="P27" s="84"/>
      <c r="Q27" s="84"/>
      <c r="R27" s="84"/>
      <c r="S27" s="84"/>
      <c r="T27" s="84"/>
    </row>
    <row r="28" spans="1:20" x14ac:dyDescent="0.25">
      <c r="A28" s="86"/>
      <c r="B28" s="86"/>
      <c r="C28" s="86"/>
      <c r="D28" s="86"/>
      <c r="E28" s="86"/>
      <c r="F28" s="86"/>
      <c r="G28" s="86"/>
      <c r="H28" s="84"/>
      <c r="I28" s="84"/>
      <c r="J28" s="84"/>
      <c r="K28" s="84"/>
      <c r="L28" s="84"/>
      <c r="M28" s="84"/>
      <c r="N28" s="84"/>
      <c r="O28" s="84"/>
      <c r="P28" s="84"/>
      <c r="Q28" s="84"/>
      <c r="R28" s="84"/>
      <c r="S28" s="84"/>
      <c r="T28" s="84"/>
    </row>
    <row r="29" spans="1:20" x14ac:dyDescent="0.25">
      <c r="A29" s="86"/>
      <c r="B29" s="86"/>
      <c r="C29" s="86"/>
      <c r="D29" s="86"/>
      <c r="E29" s="86"/>
      <c r="F29" s="86"/>
      <c r="G29" s="86"/>
      <c r="H29" s="84"/>
      <c r="I29" s="84"/>
      <c r="J29" s="84"/>
      <c r="K29" s="84"/>
      <c r="L29" s="84"/>
      <c r="M29" s="84"/>
      <c r="N29" s="84"/>
      <c r="O29" s="84"/>
      <c r="P29" s="84"/>
      <c r="Q29" s="84"/>
      <c r="R29" s="84"/>
      <c r="S29" s="84"/>
      <c r="T29" s="84"/>
    </row>
    <row r="30" spans="1:20" x14ac:dyDescent="0.25">
      <c r="C30" s="86"/>
      <c r="D30" s="86"/>
      <c r="E30" s="86"/>
      <c r="F30" s="87"/>
      <c r="G30" s="87"/>
      <c r="H30" s="84"/>
      <c r="I30" s="84"/>
      <c r="J30" s="84"/>
      <c r="K30" s="84"/>
      <c r="L30" s="84"/>
      <c r="M30" s="84"/>
      <c r="N30" s="84"/>
      <c r="O30" s="84"/>
      <c r="P30" s="84"/>
      <c r="Q30" s="84"/>
      <c r="R30" s="84"/>
      <c r="S30" s="84"/>
      <c r="T30" s="84"/>
    </row>
    <row r="31" spans="1:20" x14ac:dyDescent="0.25">
      <c r="C31" s="86"/>
      <c r="D31" s="86"/>
      <c r="E31" s="86"/>
      <c r="F31" s="87"/>
      <c r="G31" s="87"/>
      <c r="H31" s="84"/>
      <c r="I31" s="84"/>
      <c r="J31" s="84"/>
      <c r="K31" s="84"/>
      <c r="L31" s="84"/>
      <c r="M31" s="84"/>
      <c r="N31" s="84"/>
      <c r="O31" s="84"/>
      <c r="P31" s="84"/>
      <c r="Q31" s="84"/>
      <c r="R31" s="84"/>
      <c r="S31" s="84"/>
      <c r="T31" s="84"/>
    </row>
    <row r="32" spans="1:20" x14ac:dyDescent="0.25">
      <c r="C32" s="86"/>
      <c r="D32" s="86"/>
      <c r="E32" s="86"/>
      <c r="F32" s="87"/>
      <c r="G32" s="87"/>
      <c r="H32" s="84"/>
      <c r="I32" s="84"/>
      <c r="J32" s="84"/>
      <c r="K32" s="84"/>
      <c r="L32" s="84"/>
      <c r="M32" s="84"/>
      <c r="N32" s="84"/>
      <c r="O32" s="84"/>
      <c r="P32" s="84"/>
      <c r="Q32" s="84"/>
      <c r="R32" s="84"/>
      <c r="S32" s="84"/>
      <c r="T32" s="84"/>
    </row>
    <row r="33" spans="1:20" x14ac:dyDescent="0.25">
      <c r="C33" s="86"/>
      <c r="D33" s="86"/>
      <c r="E33" s="86"/>
      <c r="F33" s="87"/>
      <c r="G33" s="87"/>
      <c r="H33" s="84"/>
      <c r="I33" s="84"/>
      <c r="J33" s="84"/>
      <c r="K33" s="84"/>
      <c r="L33" s="84"/>
      <c r="M33" s="84"/>
      <c r="N33" s="84"/>
      <c r="O33" s="84"/>
      <c r="P33" s="84"/>
      <c r="Q33" s="84"/>
      <c r="R33" s="84"/>
      <c r="S33" s="84"/>
      <c r="T33" s="84"/>
    </row>
    <row r="34" spans="1:20" x14ac:dyDescent="0.25">
      <c r="C34" s="86"/>
      <c r="D34" s="86"/>
      <c r="E34" s="86"/>
      <c r="F34" s="87"/>
      <c r="G34" s="87"/>
      <c r="H34" s="84"/>
      <c r="I34" s="84"/>
      <c r="J34" s="84"/>
      <c r="K34" s="84"/>
      <c r="L34" s="84"/>
      <c r="M34" s="84"/>
      <c r="N34" s="84"/>
      <c r="O34" s="84"/>
      <c r="P34" s="84"/>
      <c r="Q34" s="84"/>
      <c r="R34" s="84"/>
      <c r="S34" s="84"/>
      <c r="T34" s="84"/>
    </row>
    <row r="35" spans="1:20" x14ac:dyDescent="0.25">
      <c r="C35" s="86"/>
      <c r="D35" s="86"/>
      <c r="E35" s="86"/>
      <c r="F35" s="87"/>
      <c r="G35" s="87"/>
      <c r="H35" s="84"/>
      <c r="I35" s="84"/>
      <c r="J35" s="84"/>
      <c r="K35" s="84"/>
      <c r="L35" s="84"/>
      <c r="M35" s="84"/>
      <c r="N35" s="84"/>
      <c r="O35" s="84"/>
      <c r="P35" s="84"/>
      <c r="Q35" s="84"/>
      <c r="R35" s="84"/>
      <c r="S35" s="84"/>
      <c r="T35" s="84"/>
    </row>
    <row r="36" spans="1:20" x14ac:dyDescent="0.25">
      <c r="C36" s="86"/>
      <c r="D36" s="86"/>
      <c r="E36" s="86"/>
      <c r="F36" s="87"/>
      <c r="G36" s="87"/>
      <c r="H36" s="84"/>
      <c r="I36" s="84"/>
      <c r="J36" s="84"/>
      <c r="K36" s="84"/>
      <c r="L36" s="84"/>
      <c r="M36" s="84"/>
      <c r="N36" s="84"/>
      <c r="O36" s="84"/>
      <c r="P36" s="84"/>
      <c r="Q36" s="84"/>
      <c r="R36" s="84"/>
      <c r="S36" s="84"/>
      <c r="T36" s="84"/>
    </row>
    <row r="37" spans="1:20" x14ac:dyDescent="0.25">
      <c r="C37" s="86"/>
      <c r="D37" s="86"/>
      <c r="E37" s="86"/>
      <c r="F37" s="87"/>
      <c r="G37" s="87"/>
      <c r="H37" s="84"/>
      <c r="I37" s="84"/>
      <c r="J37" s="84"/>
      <c r="K37" s="84"/>
      <c r="L37" s="84"/>
      <c r="M37" s="84"/>
      <c r="N37" s="84"/>
      <c r="O37" s="84"/>
      <c r="P37" s="84"/>
      <c r="Q37" s="84"/>
      <c r="R37" s="84"/>
      <c r="S37" s="84"/>
      <c r="T37" s="84"/>
    </row>
    <row r="38" spans="1:20" x14ac:dyDescent="0.25">
      <c r="C38" s="86"/>
      <c r="D38" s="86"/>
      <c r="E38" s="86"/>
      <c r="F38" s="87"/>
      <c r="G38" s="87"/>
      <c r="H38" s="84"/>
      <c r="I38" s="84"/>
      <c r="J38" s="84"/>
      <c r="K38" s="84"/>
      <c r="L38" s="84"/>
      <c r="M38" s="84"/>
      <c r="N38" s="84"/>
      <c r="O38" s="84"/>
      <c r="P38" s="84"/>
      <c r="Q38" s="84"/>
      <c r="R38" s="84"/>
      <c r="S38" s="84"/>
      <c r="T38" s="84"/>
    </row>
    <row r="39" spans="1:20" x14ac:dyDescent="0.25">
      <c r="C39" s="86"/>
      <c r="D39" s="86"/>
      <c r="E39" s="86"/>
      <c r="F39" s="87"/>
      <c r="G39" s="87"/>
      <c r="H39" s="84"/>
      <c r="I39" s="84"/>
      <c r="J39" s="84"/>
      <c r="K39" s="84"/>
      <c r="L39" s="84"/>
      <c r="M39" s="84"/>
      <c r="N39" s="84"/>
      <c r="O39" s="84"/>
      <c r="P39" s="84"/>
      <c r="Q39" s="84"/>
      <c r="R39" s="84"/>
      <c r="S39" s="84"/>
      <c r="T39" s="84"/>
    </row>
    <row r="40" spans="1:20" x14ac:dyDescent="0.25">
      <c r="C40" s="86"/>
      <c r="D40" s="86"/>
      <c r="E40" s="86"/>
      <c r="F40" s="87"/>
      <c r="G40" s="87"/>
      <c r="H40" s="84"/>
      <c r="I40" s="84"/>
      <c r="J40" s="84"/>
      <c r="K40" s="84"/>
      <c r="L40" s="84"/>
      <c r="M40" s="84"/>
      <c r="N40" s="84"/>
      <c r="O40" s="84"/>
      <c r="P40" s="84"/>
      <c r="Q40" s="84"/>
      <c r="R40" s="84"/>
      <c r="S40" s="84"/>
      <c r="T40" s="84"/>
    </row>
    <row r="41" spans="1:20" x14ac:dyDescent="0.25">
      <c r="A41" s="85"/>
      <c r="C41" s="87"/>
      <c r="D41" s="87"/>
      <c r="E41" s="87"/>
      <c r="F41" s="87"/>
      <c r="G41" s="87"/>
      <c r="H41" s="84"/>
      <c r="I41" s="84"/>
      <c r="J41" s="84"/>
      <c r="K41" s="84"/>
      <c r="L41" s="84"/>
      <c r="M41" s="84"/>
      <c r="N41" s="84"/>
      <c r="O41" s="84"/>
      <c r="P41" s="84"/>
      <c r="Q41" s="84"/>
      <c r="R41" s="84"/>
      <c r="S41" s="84"/>
      <c r="T41" s="84"/>
    </row>
    <row r="42" spans="1:20" x14ac:dyDescent="0.25">
      <c r="D42" s="84"/>
      <c r="E42" s="84"/>
      <c r="F42" s="84"/>
      <c r="G42" s="84"/>
      <c r="H42" s="84"/>
      <c r="I42" s="84"/>
      <c r="J42" s="84"/>
      <c r="K42" s="84"/>
      <c r="L42" s="84"/>
      <c r="M42" s="84"/>
      <c r="N42" s="84"/>
      <c r="O42" s="84"/>
      <c r="P42" s="84"/>
      <c r="Q42" s="84"/>
      <c r="R42" s="84"/>
      <c r="S42" s="84"/>
      <c r="T42" s="84"/>
    </row>
    <row r="43" spans="1:20" x14ac:dyDescent="0.25">
      <c r="D43" s="84"/>
      <c r="E43" s="84"/>
      <c r="F43" s="84"/>
      <c r="G43" s="84"/>
      <c r="H43" s="84"/>
      <c r="I43" s="84"/>
      <c r="J43" s="84"/>
      <c r="K43" s="84"/>
      <c r="L43" s="84"/>
      <c r="M43" s="84"/>
      <c r="N43" s="84"/>
      <c r="O43" s="84"/>
      <c r="P43" s="84"/>
      <c r="Q43" s="84"/>
      <c r="R43" s="84"/>
      <c r="S43" s="84"/>
      <c r="T43" s="84"/>
    </row>
    <row r="44" spans="1:20" x14ac:dyDescent="0.25">
      <c r="D44" s="84"/>
      <c r="E44" s="84"/>
      <c r="F44" s="84"/>
      <c r="G44" s="84"/>
      <c r="H44" s="84"/>
      <c r="I44" s="84"/>
      <c r="J44" s="84"/>
      <c r="K44" s="84"/>
      <c r="L44" s="84"/>
      <c r="M44" s="84"/>
      <c r="N44" s="84"/>
      <c r="O44" s="84"/>
      <c r="P44" s="84"/>
      <c r="Q44" s="84"/>
      <c r="R44" s="84"/>
      <c r="S44" s="84"/>
      <c r="T44" s="84"/>
    </row>
    <row r="45" spans="1:20" x14ac:dyDescent="0.25">
      <c r="D45" s="84"/>
      <c r="E45" s="84"/>
      <c r="F45" s="84"/>
      <c r="G45" s="84"/>
      <c r="H45" s="84"/>
      <c r="I45" s="84"/>
      <c r="J45" s="84"/>
      <c r="K45" s="84"/>
      <c r="L45" s="84"/>
      <c r="M45" s="84"/>
      <c r="N45" s="84"/>
      <c r="O45" s="84"/>
      <c r="P45" s="84"/>
      <c r="Q45" s="84"/>
      <c r="R45" s="84"/>
      <c r="S45" s="84"/>
      <c r="T45" s="84"/>
    </row>
    <row r="46" spans="1:20" x14ac:dyDescent="0.25">
      <c r="D46" s="84"/>
      <c r="E46" s="84"/>
      <c r="F46" s="84"/>
      <c r="G46" s="84"/>
      <c r="H46" s="84"/>
      <c r="I46" s="84"/>
      <c r="J46" s="84"/>
      <c r="K46" s="84"/>
      <c r="L46" s="84"/>
      <c r="M46" s="84"/>
      <c r="N46" s="84"/>
      <c r="O46" s="84"/>
      <c r="P46" s="84"/>
      <c r="Q46" s="84"/>
      <c r="R46" s="84"/>
      <c r="S46" s="84"/>
      <c r="T46" s="84"/>
    </row>
    <row r="47" spans="1:20" x14ac:dyDescent="0.25">
      <c r="D47" s="84"/>
      <c r="E47" s="84"/>
      <c r="F47" s="84"/>
      <c r="G47" s="84"/>
      <c r="H47" s="84"/>
      <c r="I47" s="84"/>
      <c r="J47" s="84"/>
      <c r="K47" s="84"/>
      <c r="L47" s="84"/>
      <c r="M47" s="84"/>
      <c r="N47" s="84"/>
      <c r="O47" s="84"/>
      <c r="P47" s="84"/>
      <c r="Q47" s="84"/>
      <c r="R47" s="84"/>
      <c r="S47" s="84"/>
      <c r="T47" s="84"/>
    </row>
    <row r="48" spans="1:20" x14ac:dyDescent="0.25">
      <c r="D48" s="84"/>
      <c r="E48" s="84"/>
      <c r="F48" s="84"/>
      <c r="G48" s="84"/>
      <c r="H48" s="84"/>
      <c r="I48" s="84"/>
      <c r="J48" s="84"/>
      <c r="K48" s="84"/>
      <c r="L48" s="84"/>
      <c r="M48" s="84"/>
      <c r="N48" s="84"/>
      <c r="O48" s="84"/>
      <c r="P48" s="84"/>
      <c r="Q48" s="84"/>
      <c r="R48" s="84"/>
      <c r="S48" s="84"/>
      <c r="T48" s="84"/>
    </row>
  </sheetData>
  <hyperlinks>
    <hyperlink ref="J1" location="Tartalom!A1" display="Vissza a tartalomjegyzékhez" xr:uid="{E44A918C-6ACE-4CE1-B8BE-83CE23616037}"/>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68E83-171C-448C-A1A0-1A5FA660658F}">
  <dimension ref="A1:H103"/>
  <sheetViews>
    <sheetView zoomScale="70" zoomScaleNormal="70" workbookViewId="0">
      <selection activeCell="F1" sqref="F1"/>
    </sheetView>
  </sheetViews>
  <sheetFormatPr defaultRowHeight="15" x14ac:dyDescent="0.25"/>
  <cols>
    <col min="1" max="1" width="9.140625" style="242"/>
    <col min="2" max="2" width="23.5703125" style="242" bestFit="1" customWidth="1"/>
    <col min="3" max="3" width="22" style="242" bestFit="1" customWidth="1"/>
    <col min="4" max="4" width="23" style="242" bestFit="1" customWidth="1"/>
    <col min="5" max="5" width="24.42578125" style="242" bestFit="1" customWidth="1"/>
    <col min="6" max="6" width="14.28515625" style="242" bestFit="1" customWidth="1"/>
    <col min="7" max="7" width="23" style="242" bestFit="1" customWidth="1"/>
    <col min="8" max="8" width="28.140625" style="242" bestFit="1" customWidth="1"/>
    <col min="9" max="16384" width="9.140625" style="242"/>
  </cols>
  <sheetData>
    <row r="1" spans="1:8" ht="15.75" x14ac:dyDescent="0.25">
      <c r="A1" s="241" t="s">
        <v>27</v>
      </c>
      <c r="B1" t="s">
        <v>1202</v>
      </c>
      <c r="F1" s="166" t="s">
        <v>1242</v>
      </c>
    </row>
    <row r="2" spans="1:8" ht="15.75" x14ac:dyDescent="0.25">
      <c r="A2" s="241" t="s">
        <v>25</v>
      </c>
      <c r="B2" t="s">
        <v>1203</v>
      </c>
    </row>
    <row r="3" spans="1:8" ht="15.75" x14ac:dyDescent="0.25">
      <c r="A3" s="241" t="s">
        <v>23</v>
      </c>
      <c r="B3" t="s">
        <v>21</v>
      </c>
      <c r="C3"/>
      <c r="D3"/>
      <c r="E3"/>
      <c r="G3"/>
      <c r="H3"/>
    </row>
    <row r="4" spans="1:8" ht="15.75" x14ac:dyDescent="0.25">
      <c r="A4" s="241" t="s">
        <v>22</v>
      </c>
      <c r="B4" t="s">
        <v>21</v>
      </c>
      <c r="C4"/>
      <c r="D4"/>
      <c r="E4"/>
      <c r="F4" s="243"/>
      <c r="G4"/>
      <c r="H4"/>
    </row>
    <row r="5" spans="1:8" ht="15.75" x14ac:dyDescent="0.25">
      <c r="A5" s="244" t="s">
        <v>20</v>
      </c>
      <c r="B5"/>
      <c r="C5"/>
      <c r="D5"/>
      <c r="E5"/>
      <c r="F5" s="243"/>
      <c r="G5"/>
      <c r="H5"/>
    </row>
    <row r="6" spans="1:8" ht="15.75" x14ac:dyDescent="0.25">
      <c r="A6" s="244" t="s">
        <v>18</v>
      </c>
      <c r="B6"/>
      <c r="C6"/>
      <c r="D6"/>
      <c r="E6"/>
      <c r="F6" s="243"/>
      <c r="G6"/>
      <c r="H6"/>
    </row>
    <row r="8" spans="1:8" x14ac:dyDescent="0.25">
      <c r="B8" s="242" t="s">
        <v>1226</v>
      </c>
      <c r="C8" s="242" t="s">
        <v>1227</v>
      </c>
      <c r="D8" s="242" t="s">
        <v>1228</v>
      </c>
    </row>
    <row r="9" spans="1:8" x14ac:dyDescent="0.25">
      <c r="B9" s="245" t="s">
        <v>1204</v>
      </c>
      <c r="C9" s="242" t="s">
        <v>1205</v>
      </c>
      <c r="D9" s="242" t="s">
        <v>759</v>
      </c>
    </row>
    <row r="10" spans="1:8" x14ac:dyDescent="0.25">
      <c r="A10" s="242" t="s">
        <v>1206</v>
      </c>
      <c r="B10" s="242" t="s">
        <v>1207</v>
      </c>
      <c r="C10" s="243">
        <v>55557260213</v>
      </c>
      <c r="D10" s="243">
        <v>1746</v>
      </c>
      <c r="E10" s="243" t="s">
        <v>1208</v>
      </c>
      <c r="F10" s="243" t="s">
        <v>1209</v>
      </c>
    </row>
    <row r="11" spans="1:8" x14ac:dyDescent="0.25">
      <c r="A11" s="242" t="s">
        <v>1210</v>
      </c>
      <c r="B11" s="242" t="s">
        <v>1211</v>
      </c>
      <c r="C11" s="243">
        <v>12196761052</v>
      </c>
      <c r="D11" s="243">
        <v>360</v>
      </c>
      <c r="E11" s="243" t="s">
        <v>1212</v>
      </c>
      <c r="F11" s="243" t="s">
        <v>1213</v>
      </c>
    </row>
    <row r="12" spans="1:8" x14ac:dyDescent="0.25">
      <c r="A12" s="242" t="s">
        <v>1214</v>
      </c>
      <c r="B12" s="242" t="s">
        <v>1215</v>
      </c>
      <c r="C12" s="243">
        <v>25416613606</v>
      </c>
      <c r="D12" s="243">
        <v>775</v>
      </c>
      <c r="E12" s="243" t="s">
        <v>1216</v>
      </c>
      <c r="F12" s="243" t="s">
        <v>1217</v>
      </c>
    </row>
    <row r="13" spans="1:8" x14ac:dyDescent="0.25">
      <c r="A13" s="242" t="s">
        <v>1218</v>
      </c>
      <c r="B13" s="242" t="s">
        <v>1219</v>
      </c>
      <c r="C13" s="243">
        <v>25255507281</v>
      </c>
      <c r="D13" s="243">
        <v>803</v>
      </c>
      <c r="E13" s="243" t="s">
        <v>1220</v>
      </c>
      <c r="F13" s="243" t="s">
        <v>1221</v>
      </c>
    </row>
    <row r="14" spans="1:8" x14ac:dyDescent="0.25">
      <c r="A14" s="242" t="s">
        <v>1222</v>
      </c>
      <c r="B14" s="242" t="s">
        <v>1223</v>
      </c>
      <c r="C14" s="243">
        <v>16750458972</v>
      </c>
      <c r="D14" s="243">
        <v>505</v>
      </c>
      <c r="E14" s="243" t="s">
        <v>1224</v>
      </c>
      <c r="F14" s="243" t="s">
        <v>1225</v>
      </c>
    </row>
    <row r="15" spans="1:8" x14ac:dyDescent="0.25">
      <c r="C15" s="243"/>
      <c r="D15" s="243"/>
      <c r="E15" s="243"/>
      <c r="F15" s="243"/>
    </row>
    <row r="16" spans="1:8" x14ac:dyDescent="0.25">
      <c r="F16" s="243"/>
    </row>
    <row r="17" spans="2:6" x14ac:dyDescent="0.25">
      <c r="F17" s="243"/>
    </row>
    <row r="18" spans="2:6" x14ac:dyDescent="0.25">
      <c r="B18"/>
      <c r="C18"/>
      <c r="D18"/>
      <c r="E18"/>
    </row>
    <row r="19" spans="2:6" x14ac:dyDescent="0.25">
      <c r="B19"/>
      <c r="C19"/>
      <c r="D19"/>
      <c r="E19"/>
    </row>
    <row r="20" spans="2:6" x14ac:dyDescent="0.25">
      <c r="B20"/>
      <c r="C20"/>
      <c r="D20"/>
      <c r="E20"/>
    </row>
    <row r="21" spans="2:6" x14ac:dyDescent="0.25">
      <c r="B21"/>
      <c r="C21"/>
      <c r="D21"/>
      <c r="E21"/>
    </row>
    <row r="22" spans="2:6" x14ac:dyDescent="0.25">
      <c r="B22"/>
      <c r="C22"/>
      <c r="D22"/>
      <c r="E22"/>
    </row>
    <row r="23" spans="2:6" x14ac:dyDescent="0.25">
      <c r="B23"/>
      <c r="C23"/>
      <c r="D23"/>
      <c r="E23"/>
    </row>
    <row r="24" spans="2:6" x14ac:dyDescent="0.25">
      <c r="B24"/>
      <c r="C24"/>
      <c r="D24"/>
      <c r="E24"/>
    </row>
    <row r="25" spans="2:6" x14ac:dyDescent="0.25">
      <c r="B25"/>
      <c r="C25"/>
      <c r="D25"/>
      <c r="E25"/>
    </row>
    <row r="30" spans="2:6" x14ac:dyDescent="0.25">
      <c r="B30"/>
      <c r="C30"/>
      <c r="D30"/>
      <c r="E30"/>
    </row>
    <row r="31" spans="2:6" x14ac:dyDescent="0.25">
      <c r="B31"/>
      <c r="C31"/>
      <c r="D31"/>
      <c r="E31"/>
    </row>
    <row r="32" spans="2:6" x14ac:dyDescent="0.25">
      <c r="B32"/>
      <c r="C32"/>
      <c r="D32"/>
      <c r="E32"/>
    </row>
    <row r="33" spans="2:5" x14ac:dyDescent="0.25">
      <c r="B33"/>
      <c r="C33"/>
      <c r="D33"/>
      <c r="E33"/>
    </row>
    <row r="34" spans="2:5" x14ac:dyDescent="0.25">
      <c r="B34"/>
      <c r="C34"/>
      <c r="D34"/>
      <c r="E34"/>
    </row>
    <row r="35" spans="2:5" x14ac:dyDescent="0.25">
      <c r="B35"/>
      <c r="C35"/>
      <c r="D35"/>
      <c r="E35"/>
    </row>
    <row r="36" spans="2:5" x14ac:dyDescent="0.25">
      <c r="B36"/>
      <c r="C36"/>
      <c r="D36"/>
      <c r="E36"/>
    </row>
    <row r="37" spans="2:5" x14ac:dyDescent="0.25">
      <c r="B37"/>
      <c r="C37"/>
      <c r="D37"/>
      <c r="E37"/>
    </row>
    <row r="38" spans="2:5" x14ac:dyDescent="0.25">
      <c r="B38"/>
      <c r="C38"/>
      <c r="D38"/>
      <c r="E38"/>
    </row>
    <row r="39" spans="2:5" x14ac:dyDescent="0.25">
      <c r="B39"/>
      <c r="C39"/>
      <c r="D39"/>
      <c r="E39"/>
    </row>
    <row r="44" spans="2:5" x14ac:dyDescent="0.25">
      <c r="B44"/>
      <c r="C44"/>
      <c r="D44"/>
      <c r="E44"/>
    </row>
    <row r="45" spans="2:5" x14ac:dyDescent="0.25">
      <c r="B45"/>
      <c r="C45"/>
      <c r="D45"/>
      <c r="E45"/>
    </row>
    <row r="46" spans="2:5" x14ac:dyDescent="0.25">
      <c r="B46"/>
      <c r="C46"/>
      <c r="D46"/>
      <c r="E46"/>
    </row>
    <row r="47" spans="2:5" x14ac:dyDescent="0.25">
      <c r="B47"/>
      <c r="C47"/>
      <c r="D47"/>
      <c r="E47"/>
    </row>
    <row r="48" spans="2:5" x14ac:dyDescent="0.25">
      <c r="B48"/>
      <c r="C48"/>
      <c r="D48"/>
      <c r="E48"/>
    </row>
    <row r="49" spans="2:5" x14ac:dyDescent="0.25">
      <c r="B49"/>
      <c r="C49"/>
      <c r="D49"/>
      <c r="E49"/>
    </row>
    <row r="50" spans="2:5" x14ac:dyDescent="0.25">
      <c r="B50"/>
      <c r="C50"/>
      <c r="D50"/>
      <c r="E50"/>
    </row>
    <row r="51" spans="2:5" x14ac:dyDescent="0.25">
      <c r="B51"/>
      <c r="C51"/>
      <c r="D51"/>
      <c r="E51"/>
    </row>
    <row r="52" spans="2:5" x14ac:dyDescent="0.25">
      <c r="B52"/>
      <c r="C52"/>
      <c r="D52"/>
      <c r="E52"/>
    </row>
    <row r="53" spans="2:5" x14ac:dyDescent="0.25">
      <c r="B53"/>
      <c r="C53"/>
      <c r="D53"/>
      <c r="E53"/>
    </row>
    <row r="58" spans="2:5" x14ac:dyDescent="0.25">
      <c r="B58"/>
      <c r="C58"/>
      <c r="D58"/>
      <c r="E58"/>
    </row>
    <row r="59" spans="2:5" x14ac:dyDescent="0.25">
      <c r="B59"/>
      <c r="C59"/>
      <c r="D59"/>
      <c r="E59"/>
    </row>
    <row r="60" spans="2:5" x14ac:dyDescent="0.25">
      <c r="B60"/>
      <c r="C60"/>
      <c r="D60"/>
      <c r="E60"/>
    </row>
    <row r="61" spans="2:5" x14ac:dyDescent="0.25">
      <c r="B61"/>
      <c r="C61"/>
      <c r="D61"/>
      <c r="E61"/>
    </row>
    <row r="62" spans="2:5" x14ac:dyDescent="0.25">
      <c r="B62"/>
      <c r="C62"/>
      <c r="D62"/>
      <c r="E62"/>
    </row>
    <row r="63" spans="2:5" x14ac:dyDescent="0.25">
      <c r="B63"/>
      <c r="C63"/>
      <c r="D63"/>
      <c r="E63"/>
    </row>
    <row r="64" spans="2:5" x14ac:dyDescent="0.25">
      <c r="B64"/>
      <c r="C64"/>
      <c r="D64"/>
      <c r="E64"/>
    </row>
    <row r="65" spans="2:5" x14ac:dyDescent="0.25">
      <c r="B65"/>
      <c r="C65"/>
      <c r="D65"/>
      <c r="E65"/>
    </row>
    <row r="66" spans="2:5" x14ac:dyDescent="0.25">
      <c r="B66"/>
      <c r="C66"/>
      <c r="D66"/>
      <c r="E66"/>
    </row>
    <row r="67" spans="2:5" x14ac:dyDescent="0.25">
      <c r="B67"/>
      <c r="C67"/>
      <c r="D67"/>
      <c r="E67"/>
    </row>
    <row r="68" spans="2:5" x14ac:dyDescent="0.25">
      <c r="B68"/>
      <c r="C68"/>
      <c r="D68"/>
      <c r="E68"/>
    </row>
    <row r="69" spans="2:5" x14ac:dyDescent="0.25">
      <c r="B69"/>
      <c r="C69"/>
      <c r="D69"/>
      <c r="E69"/>
    </row>
    <row r="70" spans="2:5" x14ac:dyDescent="0.25">
      <c r="B70"/>
      <c r="C70"/>
      <c r="D70"/>
      <c r="E70"/>
    </row>
    <row r="71" spans="2:5" x14ac:dyDescent="0.25">
      <c r="B71"/>
      <c r="C71"/>
      <c r="D71"/>
      <c r="E71"/>
    </row>
    <row r="72" spans="2:5" x14ac:dyDescent="0.25">
      <c r="B72"/>
      <c r="C72"/>
      <c r="D72"/>
      <c r="E72"/>
    </row>
    <row r="73" spans="2:5" x14ac:dyDescent="0.25">
      <c r="B73"/>
      <c r="C73"/>
      <c r="D73"/>
      <c r="E73"/>
    </row>
    <row r="74" spans="2:5" x14ac:dyDescent="0.25">
      <c r="B74"/>
      <c r="C74"/>
      <c r="D74"/>
      <c r="E74"/>
    </row>
    <row r="75" spans="2:5" x14ac:dyDescent="0.25">
      <c r="B75"/>
      <c r="C75"/>
      <c r="D75"/>
      <c r="E75"/>
    </row>
    <row r="76" spans="2:5" x14ac:dyDescent="0.25">
      <c r="B76"/>
      <c r="C76"/>
      <c r="D76"/>
      <c r="E76"/>
    </row>
    <row r="79" spans="2:5" x14ac:dyDescent="0.25">
      <c r="B79"/>
      <c r="C79"/>
      <c r="D79"/>
      <c r="E79"/>
    </row>
    <row r="80" spans="2:5" x14ac:dyDescent="0.25">
      <c r="B80"/>
      <c r="C80"/>
      <c r="D80"/>
      <c r="E80"/>
    </row>
    <row r="81" spans="2:5" x14ac:dyDescent="0.25">
      <c r="B81"/>
      <c r="C81"/>
      <c r="D81"/>
      <c r="E81"/>
    </row>
    <row r="82" spans="2:5" x14ac:dyDescent="0.25">
      <c r="B82"/>
      <c r="C82"/>
      <c r="D82"/>
      <c r="E82"/>
    </row>
    <row r="83" spans="2:5" x14ac:dyDescent="0.25">
      <c r="B83"/>
      <c r="C83"/>
      <c r="D83"/>
      <c r="E83"/>
    </row>
    <row r="84" spans="2:5" x14ac:dyDescent="0.25">
      <c r="B84"/>
      <c r="C84"/>
      <c r="D84"/>
      <c r="E84"/>
    </row>
    <row r="85" spans="2:5" x14ac:dyDescent="0.25">
      <c r="B85"/>
      <c r="C85"/>
      <c r="D85"/>
      <c r="E85"/>
    </row>
    <row r="86" spans="2:5" x14ac:dyDescent="0.25">
      <c r="B86"/>
      <c r="C86"/>
      <c r="D86"/>
      <c r="E86"/>
    </row>
    <row r="87" spans="2:5" x14ac:dyDescent="0.25">
      <c r="B87"/>
      <c r="C87"/>
      <c r="D87"/>
      <c r="E87"/>
    </row>
    <row r="88" spans="2:5" x14ac:dyDescent="0.25">
      <c r="B88"/>
      <c r="C88"/>
      <c r="D88"/>
      <c r="E88"/>
    </row>
    <row r="89" spans="2:5" x14ac:dyDescent="0.25">
      <c r="B89"/>
      <c r="C89"/>
      <c r="D89"/>
      <c r="E89"/>
    </row>
    <row r="90" spans="2:5" x14ac:dyDescent="0.25">
      <c r="B90"/>
      <c r="C90"/>
      <c r="D90"/>
      <c r="E90"/>
    </row>
    <row r="91" spans="2:5" x14ac:dyDescent="0.25">
      <c r="B91"/>
      <c r="C91"/>
      <c r="D91"/>
      <c r="E91"/>
    </row>
    <row r="92" spans="2:5" x14ac:dyDescent="0.25">
      <c r="B92"/>
      <c r="C92"/>
      <c r="D92"/>
      <c r="E92"/>
    </row>
    <row r="93" spans="2:5" x14ac:dyDescent="0.25">
      <c r="B93"/>
      <c r="C93"/>
      <c r="D93"/>
      <c r="E93"/>
    </row>
    <row r="94" spans="2:5" x14ac:dyDescent="0.25">
      <c r="B94"/>
      <c r="C94"/>
      <c r="D94"/>
      <c r="E94"/>
    </row>
    <row r="95" spans="2:5" x14ac:dyDescent="0.25">
      <c r="B95"/>
      <c r="C95"/>
      <c r="D95"/>
      <c r="E95"/>
    </row>
    <row r="96" spans="2:5" x14ac:dyDescent="0.25">
      <c r="B96"/>
      <c r="C96"/>
      <c r="D96"/>
      <c r="E96"/>
    </row>
    <row r="97" spans="2:5" x14ac:dyDescent="0.25">
      <c r="B97"/>
      <c r="C97"/>
      <c r="D97"/>
      <c r="E97"/>
    </row>
    <row r="98" spans="2:5" x14ac:dyDescent="0.25">
      <c r="B98"/>
      <c r="C98"/>
      <c r="D98"/>
      <c r="E98"/>
    </row>
    <row r="99" spans="2:5" x14ac:dyDescent="0.25">
      <c r="B99"/>
      <c r="C99"/>
      <c r="D99"/>
      <c r="E99"/>
    </row>
    <row r="100" spans="2:5" x14ac:dyDescent="0.25">
      <c r="B100"/>
      <c r="C100"/>
      <c r="D100"/>
      <c r="E100"/>
    </row>
    <row r="101" spans="2:5" x14ac:dyDescent="0.25">
      <c r="B101"/>
      <c r="C101"/>
      <c r="D101"/>
      <c r="E101"/>
    </row>
    <row r="102" spans="2:5" x14ac:dyDescent="0.25">
      <c r="B102"/>
      <c r="C102"/>
      <c r="D102"/>
      <c r="E102"/>
    </row>
    <row r="103" spans="2:5" x14ac:dyDescent="0.25">
      <c r="B103"/>
      <c r="C103"/>
      <c r="D103"/>
      <c r="E103"/>
    </row>
  </sheetData>
  <hyperlinks>
    <hyperlink ref="F1" location="Tartalom!A1" display="Vissza a tartalomjegyzékhez" xr:uid="{234140A0-FC00-44F2-BD63-4FF2ADA05E8E}"/>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EBB0D-DA39-4F40-8DAE-10F7B2A7E98F}">
  <dimension ref="A1:L6"/>
  <sheetViews>
    <sheetView zoomScale="70" zoomScaleNormal="70" workbookViewId="0">
      <selection activeCell="L1" sqref="L1"/>
    </sheetView>
  </sheetViews>
  <sheetFormatPr defaultRowHeight="15" x14ac:dyDescent="0.25"/>
  <cols>
    <col min="1" max="16384" width="9.140625" style="19"/>
  </cols>
  <sheetData>
    <row r="1" spans="1:12" ht="15.75" x14ac:dyDescent="0.25">
      <c r="A1" s="82" t="s">
        <v>27</v>
      </c>
      <c r="B1" t="s">
        <v>762</v>
      </c>
      <c r="L1" s="166" t="s">
        <v>1242</v>
      </c>
    </row>
    <row r="2" spans="1:12" ht="15.75" x14ac:dyDescent="0.25">
      <c r="A2" s="82" t="s">
        <v>25</v>
      </c>
      <c r="B2" t="s">
        <v>763</v>
      </c>
    </row>
    <row r="3" spans="1:12" ht="15.75" x14ac:dyDescent="0.25">
      <c r="A3" s="82" t="s">
        <v>23</v>
      </c>
      <c r="B3" t="s">
        <v>21</v>
      </c>
    </row>
    <row r="4" spans="1:12" ht="15.75" x14ac:dyDescent="0.25">
      <c r="A4" s="82" t="s">
        <v>22</v>
      </c>
      <c r="B4" t="s">
        <v>21</v>
      </c>
    </row>
    <row r="5" spans="1:12" ht="15.75" x14ac:dyDescent="0.25">
      <c r="A5" s="83" t="s">
        <v>20</v>
      </c>
      <c r="B5" t="s">
        <v>764</v>
      </c>
    </row>
    <row r="6" spans="1:12" ht="15.75" x14ac:dyDescent="0.25">
      <c r="A6" s="83" t="s">
        <v>18</v>
      </c>
      <c r="B6" t="s">
        <v>765</v>
      </c>
    </row>
  </sheetData>
  <hyperlinks>
    <hyperlink ref="L1" location="Tartalom!A1" display="Vissza a tartalomjegyzékhez" xr:uid="{94045A4E-E6D0-41D4-9365-EC4B7DEC02B2}"/>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1DF2D-833A-4344-AC61-23D18EC821D9}">
  <dimension ref="A1:N50"/>
  <sheetViews>
    <sheetView zoomScale="90" zoomScaleNormal="90" workbookViewId="0">
      <selection activeCell="I24" sqref="I24"/>
    </sheetView>
  </sheetViews>
  <sheetFormatPr defaultRowHeight="15" x14ac:dyDescent="0.25"/>
  <cols>
    <col min="1" max="1" width="9.140625" style="246"/>
    <col min="2" max="2" width="5.28515625" style="246" customWidth="1"/>
    <col min="3" max="3" width="19.42578125" style="246" bestFit="1" customWidth="1"/>
    <col min="4" max="4" width="23.28515625" style="246" bestFit="1" customWidth="1"/>
    <col min="5" max="5" width="28.140625" style="246" bestFit="1" customWidth="1"/>
    <col min="6" max="6" width="4" style="246" bestFit="1" customWidth="1"/>
    <col min="7" max="7" width="7.28515625" style="246" customWidth="1"/>
    <col min="8" max="8" width="9.140625" style="246"/>
    <col min="9" max="9" width="5.28515625" style="246" customWidth="1"/>
    <col min="10" max="10" width="19.42578125" style="246" bestFit="1" customWidth="1"/>
    <col min="11" max="11" width="23.28515625" style="246" bestFit="1" customWidth="1"/>
    <col min="12" max="12" width="28.140625" style="246" bestFit="1" customWidth="1"/>
    <col min="13" max="13" width="4" style="246" bestFit="1" customWidth="1"/>
    <col min="14" max="14" width="7.28515625" style="246" customWidth="1"/>
    <col min="15" max="16384" width="9.140625" style="246"/>
  </cols>
  <sheetData>
    <row r="1" spans="1:14" ht="15.75" x14ac:dyDescent="0.25">
      <c r="A1" s="248" t="s">
        <v>27</v>
      </c>
      <c r="B1" s="246" t="s">
        <v>766</v>
      </c>
      <c r="H1" s="166" t="s">
        <v>1242</v>
      </c>
    </row>
    <row r="2" spans="1:14" ht="15.75" x14ac:dyDescent="0.25">
      <c r="A2" s="248" t="s">
        <v>25</v>
      </c>
      <c r="B2" s="246" t="s">
        <v>767</v>
      </c>
    </row>
    <row r="3" spans="1:14" ht="15.75" x14ac:dyDescent="0.25">
      <c r="A3" s="248" t="s">
        <v>23</v>
      </c>
      <c r="B3" s="246" t="s">
        <v>21</v>
      </c>
    </row>
    <row r="4" spans="1:14" ht="15.75" x14ac:dyDescent="0.25">
      <c r="A4" s="248" t="s">
        <v>22</v>
      </c>
      <c r="B4" s="246" t="s">
        <v>21</v>
      </c>
    </row>
    <row r="5" spans="1:14" ht="15.75" x14ac:dyDescent="0.25">
      <c r="A5" s="249" t="s">
        <v>20</v>
      </c>
      <c r="B5" s="246" t="s">
        <v>1229</v>
      </c>
    </row>
    <row r="6" spans="1:14" ht="15.75" x14ac:dyDescent="0.25">
      <c r="A6" s="249" t="s">
        <v>18</v>
      </c>
      <c r="B6" s="246" t="s">
        <v>1230</v>
      </c>
    </row>
    <row r="10" spans="1:14" x14ac:dyDescent="0.25">
      <c r="B10" s="247"/>
      <c r="C10" s="247"/>
      <c r="D10" s="247"/>
      <c r="E10" s="247"/>
      <c r="F10" s="247"/>
      <c r="G10" s="247"/>
      <c r="I10" s="247"/>
      <c r="J10" s="247"/>
      <c r="K10" s="247"/>
      <c r="L10" s="247"/>
      <c r="M10" s="247"/>
      <c r="N10" s="247"/>
    </row>
    <row r="11" spans="1:14" x14ac:dyDescent="0.25">
      <c r="B11" s="247"/>
      <c r="C11" s="247"/>
      <c r="D11" s="247"/>
      <c r="E11" s="247"/>
      <c r="F11" s="247"/>
      <c r="G11" s="247"/>
      <c r="I11" s="247"/>
      <c r="J11" s="247"/>
      <c r="K11" s="247" t="s">
        <v>1240</v>
      </c>
      <c r="L11" s="247" t="s">
        <v>1241</v>
      </c>
      <c r="M11" s="247"/>
      <c r="N11" s="247"/>
    </row>
    <row r="12" spans="1:14" x14ac:dyDescent="0.25">
      <c r="B12" s="247"/>
      <c r="C12" s="247"/>
      <c r="D12" s="247"/>
      <c r="E12" s="247"/>
      <c r="F12" s="247"/>
      <c r="G12" s="247"/>
      <c r="I12" s="247"/>
      <c r="J12" s="247"/>
      <c r="K12" s="247" t="s">
        <v>1231</v>
      </c>
      <c r="L12" s="247" t="s">
        <v>1232</v>
      </c>
      <c r="M12" s="247"/>
      <c r="N12" s="247"/>
    </row>
    <row r="13" spans="1:14" x14ac:dyDescent="0.25">
      <c r="B13" s="247"/>
      <c r="C13" s="247"/>
      <c r="D13" s="247"/>
      <c r="E13" s="247"/>
      <c r="F13" s="247"/>
      <c r="G13" s="247"/>
      <c r="I13" s="247"/>
      <c r="J13" s="247" t="s">
        <v>1233</v>
      </c>
      <c r="K13" s="250">
        <v>87.461773700305812</v>
      </c>
      <c r="L13" s="250">
        <v>12.538226299694188</v>
      </c>
      <c r="M13" s="247"/>
      <c r="N13" s="247"/>
    </row>
    <row r="14" spans="1:14" x14ac:dyDescent="0.25">
      <c r="B14" s="247"/>
      <c r="C14" s="247"/>
      <c r="D14" s="247"/>
      <c r="E14" s="247"/>
      <c r="F14" s="247"/>
      <c r="G14" s="247"/>
      <c r="I14" s="247"/>
      <c r="J14" s="247" t="s">
        <v>1234</v>
      </c>
      <c r="K14" s="250">
        <v>76.608187134502927</v>
      </c>
      <c r="L14" s="250">
        <v>23.391812865497073</v>
      </c>
      <c r="M14" s="247"/>
      <c r="N14" s="247"/>
    </row>
    <row r="15" spans="1:14" x14ac:dyDescent="0.25">
      <c r="B15" s="247"/>
      <c r="C15" s="247"/>
      <c r="D15" s="247"/>
      <c r="E15" s="247"/>
      <c r="F15" s="247"/>
      <c r="G15" s="247"/>
      <c r="I15" s="247"/>
      <c r="J15" s="247" t="s">
        <v>1235</v>
      </c>
      <c r="K15" s="250">
        <v>75.362318840579718</v>
      </c>
      <c r="L15" s="250">
        <v>24.637681159420293</v>
      </c>
      <c r="M15" s="247"/>
      <c r="N15" s="247"/>
    </row>
    <row r="16" spans="1:14" x14ac:dyDescent="0.25">
      <c r="B16" s="247"/>
      <c r="C16" s="247"/>
      <c r="D16" s="247"/>
      <c r="E16" s="247"/>
      <c r="F16" s="247"/>
      <c r="G16" s="247"/>
      <c r="I16" s="247"/>
      <c r="J16" s="247" t="s">
        <v>1236</v>
      </c>
      <c r="K16" s="250">
        <v>75</v>
      </c>
      <c r="L16" s="250">
        <v>25</v>
      </c>
      <c r="M16" s="247"/>
      <c r="N16" s="247"/>
    </row>
    <row r="17" spans="2:14" x14ac:dyDescent="0.25">
      <c r="B17" s="247"/>
      <c r="C17" s="247"/>
      <c r="D17" s="247"/>
      <c r="E17" s="247"/>
      <c r="F17" s="247"/>
      <c r="G17" s="247"/>
      <c r="I17" s="247"/>
      <c r="J17" s="247" t="s">
        <v>1237</v>
      </c>
      <c r="K17" s="250">
        <v>78.555304740406314</v>
      </c>
      <c r="L17" s="250">
        <v>21.444695259593679</v>
      </c>
      <c r="M17" s="247"/>
      <c r="N17" s="247"/>
    </row>
    <row r="18" spans="2:14" x14ac:dyDescent="0.25">
      <c r="B18" s="247"/>
      <c r="C18" s="247"/>
      <c r="D18" s="247"/>
      <c r="E18" s="247"/>
      <c r="F18" s="247"/>
      <c r="G18" s="247"/>
      <c r="I18" s="247"/>
      <c r="J18" s="247" t="s">
        <v>1238</v>
      </c>
      <c r="K18" s="250">
        <v>45.093346098611775</v>
      </c>
      <c r="L18" s="250">
        <v>54.906653901388225</v>
      </c>
      <c r="M18" s="247"/>
      <c r="N18" s="247"/>
    </row>
    <row r="19" spans="2:14" x14ac:dyDescent="0.25">
      <c r="B19" s="247"/>
      <c r="C19" s="247"/>
      <c r="D19" s="247"/>
      <c r="E19" s="247"/>
      <c r="F19" s="247"/>
      <c r="G19" s="247"/>
      <c r="I19" s="247"/>
      <c r="J19" s="247" t="s">
        <v>1239</v>
      </c>
      <c r="K19" s="250">
        <v>78.162911611785091</v>
      </c>
      <c r="L19" s="250">
        <v>21.837088388214905</v>
      </c>
      <c r="M19" s="247"/>
      <c r="N19" s="247"/>
    </row>
    <row r="20" spans="2:14" x14ac:dyDescent="0.25">
      <c r="B20" s="247"/>
      <c r="C20" s="247"/>
      <c r="D20" s="247"/>
      <c r="E20" s="247"/>
      <c r="F20" s="247"/>
      <c r="G20" s="247"/>
      <c r="I20" s="247"/>
      <c r="J20" s="247"/>
      <c r="K20" s="247"/>
      <c r="L20" s="247"/>
      <c r="M20" s="247"/>
      <c r="N20" s="247"/>
    </row>
    <row r="21" spans="2:14" x14ac:dyDescent="0.25">
      <c r="B21" s="247"/>
      <c r="C21" s="247"/>
      <c r="D21" s="247"/>
      <c r="E21" s="247"/>
      <c r="F21" s="247"/>
      <c r="G21" s="247"/>
      <c r="I21" s="247"/>
      <c r="J21" s="247"/>
      <c r="K21" s="247"/>
      <c r="L21" s="247"/>
      <c r="M21" s="247"/>
      <c r="N21" s="247"/>
    </row>
    <row r="22" spans="2:14" x14ac:dyDescent="0.25">
      <c r="B22" s="247"/>
      <c r="C22" s="247"/>
      <c r="D22" s="247"/>
      <c r="E22" s="247"/>
      <c r="F22" s="247"/>
      <c r="G22" s="247"/>
      <c r="I22" s="247"/>
      <c r="J22" s="247"/>
      <c r="K22" s="247"/>
      <c r="L22" s="247"/>
      <c r="M22" s="247"/>
      <c r="N22" s="247"/>
    </row>
    <row r="23" spans="2:14" x14ac:dyDescent="0.25">
      <c r="B23" s="247"/>
      <c r="C23" s="247"/>
      <c r="D23" s="247"/>
      <c r="E23" s="247"/>
      <c r="F23" s="247"/>
      <c r="G23" s="247"/>
      <c r="I23" s="247"/>
      <c r="J23" s="247"/>
      <c r="K23" s="247"/>
      <c r="L23" s="247"/>
      <c r="M23" s="247"/>
      <c r="N23" s="247"/>
    </row>
    <row r="24" spans="2:14" x14ac:dyDescent="0.25">
      <c r="B24" s="247"/>
      <c r="C24" s="247"/>
      <c r="D24" s="247"/>
      <c r="E24" s="247"/>
      <c r="F24" s="247"/>
      <c r="G24" s="247"/>
      <c r="I24" s="247"/>
      <c r="J24" s="247"/>
      <c r="K24" s="247"/>
      <c r="L24" s="247"/>
      <c r="M24" s="247"/>
      <c r="N24" s="247"/>
    </row>
    <row r="25" spans="2:14" x14ac:dyDescent="0.25">
      <c r="B25" s="247"/>
      <c r="C25" s="247"/>
      <c r="D25" s="247"/>
      <c r="E25" s="247"/>
      <c r="F25" s="247"/>
      <c r="G25" s="247"/>
      <c r="I25" s="247"/>
      <c r="J25" s="247"/>
      <c r="K25" s="247"/>
      <c r="L25" s="247"/>
      <c r="M25" s="247"/>
      <c r="N25" s="247"/>
    </row>
    <row r="26" spans="2:14" x14ac:dyDescent="0.25">
      <c r="B26" s="247"/>
      <c r="C26" s="247"/>
      <c r="D26" s="247"/>
      <c r="E26" s="247"/>
      <c r="F26" s="247"/>
      <c r="G26" s="247"/>
      <c r="I26" s="247"/>
      <c r="J26" s="247"/>
      <c r="K26" s="247"/>
      <c r="L26" s="247"/>
      <c r="M26" s="247"/>
      <c r="N26" s="247"/>
    </row>
    <row r="27" spans="2:14" x14ac:dyDescent="0.25">
      <c r="B27" s="247"/>
      <c r="C27" s="247"/>
      <c r="D27" s="247"/>
      <c r="E27" s="247"/>
      <c r="F27" s="247"/>
      <c r="G27" s="247"/>
      <c r="I27" s="247"/>
      <c r="J27" s="247"/>
      <c r="K27" s="247"/>
      <c r="L27" s="247"/>
      <c r="M27" s="247"/>
      <c r="N27" s="247"/>
    </row>
    <row r="33" spans="2:7" x14ac:dyDescent="0.25">
      <c r="B33" s="247"/>
      <c r="C33" s="247"/>
      <c r="D33" s="247"/>
      <c r="E33" s="247"/>
      <c r="F33" s="247"/>
      <c r="G33" s="247"/>
    </row>
    <row r="34" spans="2:7" x14ac:dyDescent="0.25">
      <c r="B34" s="247"/>
      <c r="C34" s="247"/>
      <c r="D34" s="247"/>
      <c r="E34" s="247"/>
      <c r="F34" s="247"/>
      <c r="G34" s="247"/>
    </row>
    <row r="35" spans="2:7" x14ac:dyDescent="0.25">
      <c r="B35" s="247"/>
      <c r="C35" s="247"/>
      <c r="D35" s="247"/>
      <c r="E35" s="247"/>
      <c r="F35" s="247"/>
      <c r="G35" s="247"/>
    </row>
    <row r="36" spans="2:7" x14ac:dyDescent="0.25">
      <c r="B36" s="247"/>
      <c r="C36" s="247"/>
      <c r="D36" s="247"/>
      <c r="E36" s="247"/>
      <c r="F36" s="247"/>
      <c r="G36" s="247"/>
    </row>
    <row r="37" spans="2:7" x14ac:dyDescent="0.25">
      <c r="B37" s="247"/>
      <c r="C37" s="247"/>
      <c r="D37" s="247"/>
      <c r="E37" s="247"/>
      <c r="F37" s="247"/>
      <c r="G37" s="247"/>
    </row>
    <row r="38" spans="2:7" x14ac:dyDescent="0.25">
      <c r="B38" s="247"/>
      <c r="C38" s="247"/>
      <c r="D38" s="247"/>
      <c r="E38" s="247"/>
      <c r="F38" s="247"/>
      <c r="G38" s="247"/>
    </row>
    <row r="39" spans="2:7" x14ac:dyDescent="0.25">
      <c r="B39" s="247"/>
      <c r="C39" s="247"/>
      <c r="D39" s="247"/>
      <c r="E39" s="247"/>
      <c r="F39" s="247"/>
      <c r="G39" s="247"/>
    </row>
    <row r="40" spans="2:7" x14ac:dyDescent="0.25">
      <c r="B40" s="247"/>
      <c r="C40" s="247"/>
      <c r="D40" s="247"/>
      <c r="E40" s="247"/>
      <c r="F40" s="247"/>
      <c r="G40" s="247"/>
    </row>
    <row r="41" spans="2:7" x14ac:dyDescent="0.25">
      <c r="B41" s="247"/>
      <c r="C41" s="247"/>
      <c r="D41" s="247"/>
      <c r="E41" s="247"/>
      <c r="F41" s="247"/>
      <c r="G41" s="247"/>
    </row>
    <row r="42" spans="2:7" x14ac:dyDescent="0.25">
      <c r="B42" s="247"/>
      <c r="C42" s="247"/>
      <c r="D42" s="247"/>
      <c r="E42" s="247"/>
      <c r="F42" s="247"/>
      <c r="G42" s="247"/>
    </row>
    <row r="43" spans="2:7" x14ac:dyDescent="0.25">
      <c r="B43" s="247"/>
      <c r="C43" s="247"/>
      <c r="D43" s="247"/>
      <c r="E43" s="247"/>
      <c r="F43" s="247"/>
      <c r="G43" s="247"/>
    </row>
    <row r="44" spans="2:7" x14ac:dyDescent="0.25">
      <c r="B44" s="247"/>
      <c r="C44" s="247"/>
      <c r="D44" s="247"/>
      <c r="E44" s="247"/>
      <c r="F44" s="247"/>
      <c r="G44" s="247"/>
    </row>
    <row r="45" spans="2:7" x14ac:dyDescent="0.25">
      <c r="B45" s="247"/>
      <c r="C45" s="247"/>
      <c r="D45" s="247"/>
      <c r="E45" s="247"/>
      <c r="F45" s="247"/>
      <c r="G45" s="247"/>
    </row>
    <row r="46" spans="2:7" x14ac:dyDescent="0.25">
      <c r="B46" s="247"/>
      <c r="C46" s="247"/>
      <c r="D46" s="247"/>
      <c r="E46" s="247"/>
      <c r="F46" s="247"/>
      <c r="G46" s="247"/>
    </row>
    <row r="47" spans="2:7" x14ac:dyDescent="0.25">
      <c r="B47" s="247"/>
      <c r="C47" s="247"/>
      <c r="D47" s="247"/>
      <c r="E47" s="247"/>
      <c r="F47" s="247"/>
      <c r="G47" s="247"/>
    </row>
    <row r="48" spans="2:7" x14ac:dyDescent="0.25">
      <c r="B48" s="247"/>
      <c r="C48" s="247"/>
      <c r="D48" s="247"/>
      <c r="E48" s="247"/>
      <c r="F48" s="247"/>
      <c r="G48" s="247"/>
    </row>
    <row r="49" spans="2:7" x14ac:dyDescent="0.25">
      <c r="B49" s="247"/>
      <c r="C49" s="247"/>
      <c r="D49" s="247"/>
      <c r="E49" s="247"/>
      <c r="F49" s="247"/>
      <c r="G49" s="247"/>
    </row>
    <row r="50" spans="2:7" x14ac:dyDescent="0.25">
      <c r="B50" s="247"/>
      <c r="C50" s="247"/>
      <c r="D50" s="247"/>
      <c r="E50" s="247"/>
      <c r="F50" s="247"/>
      <c r="G50" s="247"/>
    </row>
  </sheetData>
  <hyperlinks>
    <hyperlink ref="H1" location="Tartalom!A1" display="Vissza a tartalomjegyzékhez" xr:uid="{7849B2AE-2B1A-4384-829B-AA950DE72193}"/>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D691E-B228-4A3C-806B-08A8D1DAF355}">
  <dimension ref="A1:J22"/>
  <sheetViews>
    <sheetView showGridLines="0" workbookViewId="0">
      <selection activeCell="I24" sqref="I24"/>
    </sheetView>
  </sheetViews>
  <sheetFormatPr defaultRowHeight="15" x14ac:dyDescent="0.25"/>
  <cols>
    <col min="1" max="1" width="12.7109375" customWidth="1"/>
    <col min="2" max="2" width="18" customWidth="1"/>
  </cols>
  <sheetData>
    <row r="1" spans="1:10" x14ac:dyDescent="0.25">
      <c r="A1" s="1" t="s">
        <v>27</v>
      </c>
      <c r="B1" s="3" t="s">
        <v>1018</v>
      </c>
      <c r="J1" s="166" t="s">
        <v>1242</v>
      </c>
    </row>
    <row r="2" spans="1:10" x14ac:dyDescent="0.25">
      <c r="A2" s="1" t="s">
        <v>25</v>
      </c>
      <c r="B2" s="3" t="s">
        <v>1019</v>
      </c>
    </row>
    <row r="3" spans="1:10" x14ac:dyDescent="0.25">
      <c r="A3" s="4" t="s">
        <v>23</v>
      </c>
      <c r="B3" s="3" t="s">
        <v>1020</v>
      </c>
    </row>
    <row r="4" spans="1:10" x14ac:dyDescent="0.25">
      <c r="A4" s="4" t="s">
        <v>22</v>
      </c>
      <c r="B4" s="3" t="s">
        <v>1021</v>
      </c>
    </row>
    <row r="5" spans="1:10" x14ac:dyDescent="0.25">
      <c r="A5" s="1" t="s">
        <v>20</v>
      </c>
      <c r="B5" s="3" t="s">
        <v>1022</v>
      </c>
    </row>
    <row r="6" spans="1:10" x14ac:dyDescent="0.25">
      <c r="A6" s="1" t="s">
        <v>18</v>
      </c>
      <c r="B6" s="3" t="s">
        <v>1023</v>
      </c>
    </row>
    <row r="7" spans="1:10" x14ac:dyDescent="0.25">
      <c r="B7" s="3"/>
    </row>
    <row r="8" spans="1:10" x14ac:dyDescent="0.25">
      <c r="B8" s="3"/>
    </row>
    <row r="9" spans="1:10" x14ac:dyDescent="0.25">
      <c r="B9" s="3"/>
      <c r="C9" s="3"/>
      <c r="D9" s="3"/>
      <c r="E9" s="3"/>
      <c r="F9" s="3"/>
      <c r="G9" s="3"/>
    </row>
    <row r="11" spans="1:10" x14ac:dyDescent="0.25">
      <c r="A11" s="5" t="s">
        <v>1116</v>
      </c>
      <c r="B11" s="5" t="s">
        <v>1024</v>
      </c>
      <c r="C11" s="3">
        <v>2018</v>
      </c>
      <c r="D11" s="3">
        <v>2019</v>
      </c>
      <c r="E11" s="3">
        <v>2020</v>
      </c>
      <c r="F11" s="3">
        <v>2021</v>
      </c>
      <c r="G11" s="3"/>
      <c r="H11" s="3"/>
    </row>
    <row r="12" spans="1:10" x14ac:dyDescent="0.25">
      <c r="A12" s="5" t="s">
        <v>1117</v>
      </c>
      <c r="B12" s="5" t="s">
        <v>1025</v>
      </c>
      <c r="C12" s="129">
        <f>SUM(C13:C14)</f>
        <v>1210</v>
      </c>
      <c r="D12" s="129">
        <f t="shared" ref="D12:F12" si="0">SUM(D13:D14)</f>
        <v>2251</v>
      </c>
      <c r="E12" s="129">
        <f t="shared" si="0"/>
        <v>2142.12</v>
      </c>
      <c r="F12" s="129">
        <f t="shared" si="0"/>
        <v>2422.7800000000002</v>
      </c>
      <c r="G12" s="130">
        <f t="shared" ref="G12:G15" si="1">F12/E12-1</f>
        <v>0.13101973745635176</v>
      </c>
      <c r="H12" s="3"/>
    </row>
    <row r="13" spans="1:10" x14ac:dyDescent="0.25">
      <c r="A13" s="5" t="s">
        <v>1026</v>
      </c>
      <c r="B13" s="5" t="s">
        <v>1026</v>
      </c>
      <c r="C13" s="129">
        <v>1077</v>
      </c>
      <c r="D13" s="129">
        <v>1550</v>
      </c>
      <c r="E13" s="129">
        <v>1949.93</v>
      </c>
      <c r="F13" s="129">
        <v>2236.17</v>
      </c>
      <c r="G13" s="130">
        <f t="shared" si="1"/>
        <v>0.14679501315431831</v>
      </c>
      <c r="H13" s="3"/>
    </row>
    <row r="14" spans="1:10" x14ac:dyDescent="0.25">
      <c r="A14" s="5" t="s">
        <v>1115</v>
      </c>
      <c r="B14" s="5" t="s">
        <v>1027</v>
      </c>
      <c r="C14" s="129">
        <v>133</v>
      </c>
      <c r="D14" s="129">
        <v>701</v>
      </c>
      <c r="E14" s="129">
        <v>192.19</v>
      </c>
      <c r="F14" s="129">
        <v>186.61</v>
      </c>
      <c r="G14" s="130">
        <f t="shared" si="1"/>
        <v>-2.903376866642382E-2</v>
      </c>
      <c r="H14" s="3"/>
    </row>
    <row r="15" spans="1:10" x14ac:dyDescent="0.25">
      <c r="A15" s="5" t="s">
        <v>1028</v>
      </c>
      <c r="B15" s="5" t="s">
        <v>1028</v>
      </c>
      <c r="C15" s="129">
        <v>332.84699999999998</v>
      </c>
      <c r="D15" s="129">
        <v>480.25299999999999</v>
      </c>
      <c r="E15" s="129">
        <v>719.73599999999999</v>
      </c>
      <c r="F15" s="129">
        <v>1023.984</v>
      </c>
      <c r="G15" s="130">
        <f t="shared" si="1"/>
        <v>0.4227216646103571</v>
      </c>
      <c r="H15" s="3"/>
    </row>
    <row r="16" spans="1:10" x14ac:dyDescent="0.25">
      <c r="A16" s="5" t="s">
        <v>655</v>
      </c>
      <c r="B16" s="5" t="s">
        <v>680</v>
      </c>
      <c r="C16" s="129">
        <f>SUM(C13:C15)</f>
        <v>1542.847</v>
      </c>
      <c r="D16" s="129">
        <f>SUM(D13:D15)</f>
        <v>2731.2530000000002</v>
      </c>
      <c r="E16" s="129">
        <f>SUM(E13:E15)</f>
        <v>2861.8559999999998</v>
      </c>
      <c r="F16" s="129">
        <f>SUM(F13:F15)</f>
        <v>3446.7640000000001</v>
      </c>
      <c r="G16" s="130">
        <f>F16/E16-1</f>
        <v>0.20438065367370006</v>
      </c>
      <c r="H16" s="3"/>
    </row>
    <row r="17" spans="1:8" x14ac:dyDescent="0.25">
      <c r="A17" s="5" t="s">
        <v>1120</v>
      </c>
      <c r="B17" s="5" t="s">
        <v>1029</v>
      </c>
      <c r="C17" s="129">
        <f>372.67+0+332.06</f>
        <v>704.73</v>
      </c>
      <c r="D17" s="129">
        <f>958+4+479.224</f>
        <v>1441.2239999999999</v>
      </c>
      <c r="E17" s="129">
        <f>1383.07+59.11+718.654</f>
        <v>2160.8339999999998</v>
      </c>
      <c r="F17" s="129">
        <f>1755.11+69.03+1022.522</f>
        <v>2846.6619999999998</v>
      </c>
      <c r="G17" s="130">
        <f>F17/E17-1</f>
        <v>0.31739041499717247</v>
      </c>
      <c r="H17" s="3"/>
    </row>
    <row r="18" spans="1:8" x14ac:dyDescent="0.25">
      <c r="A18" s="5" t="s">
        <v>1114</v>
      </c>
      <c r="B18" s="5" t="s">
        <v>1030</v>
      </c>
      <c r="C18" s="131">
        <f>C17/C16*100</f>
        <v>45.677244730034801</v>
      </c>
      <c r="D18" s="131">
        <f t="shared" ref="D18:F18" si="2">D17/D16*100</f>
        <v>52.767868813324867</v>
      </c>
      <c r="E18" s="131">
        <f t="shared" si="2"/>
        <v>75.504637549897694</v>
      </c>
      <c r="F18" s="131">
        <f t="shared" si="2"/>
        <v>82.589408500262849</v>
      </c>
      <c r="G18" s="132"/>
      <c r="H18" s="3"/>
    </row>
    <row r="19" spans="1:8" x14ac:dyDescent="0.25">
      <c r="A19" s="5"/>
      <c r="C19" s="129"/>
      <c r="D19" s="129"/>
      <c r="E19" s="129"/>
      <c r="F19" s="129"/>
      <c r="G19" s="3"/>
      <c r="H19" s="3"/>
    </row>
    <row r="20" spans="1:8" x14ac:dyDescent="0.25">
      <c r="A20" s="5" t="s">
        <v>1118</v>
      </c>
      <c r="B20" s="5" t="s">
        <v>1031</v>
      </c>
      <c r="C20" s="129"/>
      <c r="D20" s="133">
        <f>D16/C16-1</f>
        <v>0.77026821194843054</v>
      </c>
      <c r="E20" s="133">
        <f t="shared" ref="E20:F21" si="3">E16/D16-1</f>
        <v>4.7817979513431919E-2</v>
      </c>
      <c r="F20" s="133">
        <f t="shared" si="3"/>
        <v>0.20438065367370006</v>
      </c>
      <c r="G20" s="3"/>
      <c r="H20" s="133">
        <f>F16/C16-1</f>
        <v>1.2340283903718259</v>
      </c>
    </row>
    <row r="21" spans="1:8" x14ac:dyDescent="0.25">
      <c r="A21" s="5" t="s">
        <v>1119</v>
      </c>
      <c r="B21" s="5" t="s">
        <v>1032</v>
      </c>
      <c r="C21" s="3"/>
      <c r="D21" s="133">
        <f>D17/C17-1</f>
        <v>1.0450725809884633</v>
      </c>
      <c r="E21" s="133">
        <f t="shared" si="3"/>
        <v>0.49930475762268745</v>
      </c>
      <c r="F21" s="133">
        <f t="shared" si="3"/>
        <v>0.31739041499717247</v>
      </c>
      <c r="G21" s="3"/>
      <c r="H21" s="133">
        <f>F17/C17-1</f>
        <v>3.039365430732337</v>
      </c>
    </row>
    <row r="22" spans="1:8" x14ac:dyDescent="0.25">
      <c r="A22" s="5"/>
    </row>
  </sheetData>
  <hyperlinks>
    <hyperlink ref="J1" location="Tartalom!A1" display="Vissza a tartalomjegyzékhez" xr:uid="{19B8804B-BEBE-4C3E-A8C1-7ED1D4D4A382}"/>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0890A-CD5C-418A-A267-CE335F162159}">
  <dimension ref="A1:H37"/>
  <sheetViews>
    <sheetView zoomScale="70" zoomScaleNormal="70" workbookViewId="0">
      <selection activeCell="H1" sqref="H1"/>
    </sheetView>
  </sheetViews>
  <sheetFormatPr defaultColWidth="9.140625" defaultRowHeight="12.75" x14ac:dyDescent="0.2"/>
  <cols>
    <col min="1" max="1" width="13.140625" style="64" bestFit="1" customWidth="1"/>
    <col min="2" max="2" width="16.85546875" style="64" customWidth="1"/>
    <col min="3" max="5" width="11.5703125" style="64" bestFit="1" customWidth="1"/>
    <col min="6" max="16384" width="9.140625" style="64"/>
  </cols>
  <sheetData>
    <row r="1" spans="1:8" ht="15" x14ac:dyDescent="0.25">
      <c r="A1" s="63" t="s">
        <v>0</v>
      </c>
      <c r="B1" s="63" t="s">
        <v>572</v>
      </c>
      <c r="H1" s="166" t="s">
        <v>1242</v>
      </c>
    </row>
    <row r="2" spans="1:8" ht="15" x14ac:dyDescent="0.25">
      <c r="A2" s="63" t="s">
        <v>1</v>
      </c>
      <c r="B2" s="63" t="s">
        <v>617</v>
      </c>
    </row>
    <row r="3" spans="1:8" ht="15" x14ac:dyDescent="0.25">
      <c r="A3" s="63" t="s">
        <v>511</v>
      </c>
      <c r="B3" s="63" t="s">
        <v>21</v>
      </c>
    </row>
    <row r="4" spans="1:8" ht="15" x14ac:dyDescent="0.25">
      <c r="A4" s="63" t="s">
        <v>614</v>
      </c>
      <c r="B4" s="63" t="s">
        <v>21</v>
      </c>
    </row>
    <row r="5" spans="1:8" ht="15" x14ac:dyDescent="0.25">
      <c r="A5" s="63" t="s">
        <v>510</v>
      </c>
      <c r="B5" s="63" t="s">
        <v>573</v>
      </c>
    </row>
    <row r="6" spans="1:8" ht="15" x14ac:dyDescent="0.25">
      <c r="A6" s="63" t="s">
        <v>615</v>
      </c>
      <c r="B6" s="63" t="s">
        <v>616</v>
      </c>
    </row>
    <row r="8" spans="1:8" s="53" customFormat="1" x14ac:dyDescent="0.2">
      <c r="A8" s="236"/>
      <c r="B8" s="236"/>
      <c r="C8" s="236"/>
      <c r="D8" s="236"/>
      <c r="E8" s="236"/>
      <c r="F8" s="236"/>
    </row>
    <row r="10" spans="1:8" ht="58.5" x14ac:dyDescent="0.2">
      <c r="A10" s="65" t="s">
        <v>513</v>
      </c>
      <c r="B10" s="65" t="s">
        <v>574</v>
      </c>
      <c r="C10" s="65" t="s">
        <v>575</v>
      </c>
      <c r="D10" s="65" t="s">
        <v>576</v>
      </c>
      <c r="E10" s="65" t="s">
        <v>577</v>
      </c>
      <c r="F10" s="65" t="s">
        <v>578</v>
      </c>
    </row>
    <row r="11" spans="1:8" x14ac:dyDescent="0.2">
      <c r="A11" s="64" t="s">
        <v>528</v>
      </c>
      <c r="B11" s="67">
        <v>51.787923873480139</v>
      </c>
      <c r="C11" s="67">
        <v>48.694029298737412</v>
      </c>
      <c r="D11" s="67">
        <v>58.66680354561224</v>
      </c>
      <c r="E11" s="67">
        <v>55.892531109025263</v>
      </c>
      <c r="F11" s="67">
        <v>43.898331540545655</v>
      </c>
    </row>
    <row r="12" spans="1:8" x14ac:dyDescent="0.2">
      <c r="A12" s="64" t="s">
        <v>529</v>
      </c>
      <c r="B12" s="67">
        <v>53.858606950440645</v>
      </c>
      <c r="C12" s="67">
        <v>48.184807579859473</v>
      </c>
      <c r="D12" s="67">
        <v>61.32420106025296</v>
      </c>
      <c r="E12" s="67">
        <v>59.192743677755118</v>
      </c>
      <c r="F12" s="67">
        <v>46.732675483895001</v>
      </c>
    </row>
    <row r="13" spans="1:8" x14ac:dyDescent="0.2">
      <c r="A13" s="64" t="s">
        <v>530</v>
      </c>
      <c r="B13" s="67">
        <v>51.095437739601628</v>
      </c>
      <c r="C13" s="67">
        <v>43.12626242432831</v>
      </c>
      <c r="D13" s="67">
        <v>60.763521835669081</v>
      </c>
      <c r="E13" s="67">
        <v>59.770917228837163</v>
      </c>
      <c r="F13" s="67">
        <v>40.721049469571959</v>
      </c>
    </row>
    <row r="14" spans="1:8" x14ac:dyDescent="0.2">
      <c r="B14" s="67"/>
      <c r="C14" s="67"/>
      <c r="D14" s="67"/>
      <c r="E14" s="67"/>
      <c r="F14" s="67"/>
    </row>
    <row r="15" spans="1:8" x14ac:dyDescent="0.2">
      <c r="A15" s="64" t="s">
        <v>531</v>
      </c>
      <c r="B15" s="56">
        <v>-3.3002125687298545</v>
      </c>
      <c r="C15" s="57">
        <v>-2.2568738151981051</v>
      </c>
      <c r="D15" s="56">
        <v>-2.5784391485814169</v>
      </c>
      <c r="E15" s="56">
        <v>0.50922171887793866</v>
      </c>
      <c r="F15" s="56">
        <v>-1.9065759534078595</v>
      </c>
    </row>
    <row r="16" spans="1:8" x14ac:dyDescent="0.2">
      <c r="A16" s="64" t="s">
        <v>532</v>
      </c>
      <c r="B16" s="56">
        <v>-3.8783861198118998</v>
      </c>
      <c r="C16" s="55">
        <v>2.3085458940604227</v>
      </c>
      <c r="D16" s="56">
        <v>-1.325116239115097</v>
      </c>
      <c r="E16" s="57">
        <v>5.5677668744091022</v>
      </c>
      <c r="F16" s="57">
        <v>0.66820260238563378</v>
      </c>
    </row>
    <row r="19" spans="1:6" x14ac:dyDescent="0.2">
      <c r="B19" s="58" t="s">
        <v>533</v>
      </c>
    </row>
    <row r="20" spans="1:6" x14ac:dyDescent="0.2">
      <c r="B20" s="59" t="s">
        <v>534</v>
      </c>
    </row>
    <row r="21" spans="1:6" x14ac:dyDescent="0.2">
      <c r="B21" s="60" t="s">
        <v>535</v>
      </c>
    </row>
    <row r="22" spans="1:6" x14ac:dyDescent="0.2">
      <c r="B22" s="61" t="s">
        <v>536</v>
      </c>
    </row>
    <row r="25" spans="1:6" ht="147.75" x14ac:dyDescent="0.2">
      <c r="A25" s="68" t="s">
        <v>585</v>
      </c>
      <c r="B25" s="198" t="s">
        <v>580</v>
      </c>
      <c r="C25" s="198" t="s">
        <v>581</v>
      </c>
      <c r="D25" s="198" t="s">
        <v>582</v>
      </c>
      <c r="E25" s="198" t="s">
        <v>583</v>
      </c>
      <c r="F25" s="198" t="s">
        <v>584</v>
      </c>
    </row>
    <row r="26" spans="1:6" x14ac:dyDescent="0.2">
      <c r="A26" s="64" t="s">
        <v>586</v>
      </c>
      <c r="B26" s="67">
        <v>51.787923873480139</v>
      </c>
      <c r="C26" s="67">
        <v>48.694029298737412</v>
      </c>
      <c r="D26" s="67">
        <v>58.66680354561224</v>
      </c>
      <c r="E26" s="67">
        <v>55.892531109025263</v>
      </c>
      <c r="F26" s="67">
        <v>43.898331540545655</v>
      </c>
    </row>
    <row r="27" spans="1:6" x14ac:dyDescent="0.2">
      <c r="A27" s="64" t="s">
        <v>587</v>
      </c>
      <c r="B27" s="67">
        <v>53.858606950440645</v>
      </c>
      <c r="C27" s="67">
        <v>48.184807579859473</v>
      </c>
      <c r="D27" s="67">
        <v>61.32420106025296</v>
      </c>
      <c r="E27" s="67">
        <v>59.192743677755118</v>
      </c>
      <c r="F27" s="67">
        <v>46.732675483895001</v>
      </c>
    </row>
    <row r="28" spans="1:6" x14ac:dyDescent="0.2">
      <c r="A28" s="64" t="s">
        <v>588</v>
      </c>
      <c r="B28" s="67">
        <v>51.095437739601628</v>
      </c>
      <c r="C28" s="67">
        <v>43.12626242432831</v>
      </c>
      <c r="D28" s="67">
        <v>60.763521835669081</v>
      </c>
      <c r="E28" s="67">
        <v>59.770917228837163</v>
      </c>
      <c r="F28" s="67">
        <v>40.721049469571959</v>
      </c>
    </row>
    <row r="29" spans="1:6" x14ac:dyDescent="0.2">
      <c r="B29" s="67"/>
      <c r="C29" s="67"/>
      <c r="D29" s="67"/>
      <c r="E29" s="67"/>
      <c r="F29" s="67"/>
    </row>
    <row r="30" spans="1:6" s="53" customFormat="1" x14ac:dyDescent="0.2">
      <c r="A30" s="64" t="s">
        <v>531</v>
      </c>
      <c r="B30" s="56">
        <v>-3.3002125687298545</v>
      </c>
      <c r="C30" s="57">
        <v>-2.2568738151981051</v>
      </c>
      <c r="D30" s="56">
        <v>-2.5784391485814169</v>
      </c>
      <c r="E30" s="56">
        <v>0.50922171887793866</v>
      </c>
      <c r="F30" s="56">
        <v>-1.9065759534078595</v>
      </c>
    </row>
    <row r="31" spans="1:6" s="53" customFormat="1" ht="19.5" customHeight="1" x14ac:dyDescent="0.2">
      <c r="A31" s="64" t="s">
        <v>532</v>
      </c>
      <c r="B31" s="56">
        <v>-3.8783861198118998</v>
      </c>
      <c r="C31" s="55">
        <v>2.3085458940604227</v>
      </c>
      <c r="D31" s="56">
        <v>-1.325116239115097</v>
      </c>
      <c r="E31" s="57">
        <v>5.5677668744091022</v>
      </c>
      <c r="F31" s="57">
        <v>0.66820260238563378</v>
      </c>
    </row>
    <row r="34" spans="2:2" x14ac:dyDescent="0.2">
      <c r="B34" s="58" t="s">
        <v>533</v>
      </c>
    </row>
    <row r="35" spans="2:2" x14ac:dyDescent="0.2">
      <c r="B35" s="59" t="s">
        <v>534</v>
      </c>
    </row>
    <row r="36" spans="2:2" x14ac:dyDescent="0.2">
      <c r="B36" s="60" t="s">
        <v>535</v>
      </c>
    </row>
    <row r="37" spans="2:2" x14ac:dyDescent="0.2">
      <c r="B37" s="61" t="s">
        <v>536</v>
      </c>
    </row>
  </sheetData>
  <hyperlinks>
    <hyperlink ref="H1" location="Tartalom!A1" display="Vissza a tartalomjegyzékhez" xr:uid="{5D1A0DAC-A5E6-44B8-BA14-76EE3D44DD5F}"/>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B8017-80D1-4A99-BC4A-4D8B79832F7B}">
  <dimension ref="A1:L20"/>
  <sheetViews>
    <sheetView showGridLines="0" zoomScale="110" zoomScaleNormal="110" workbookViewId="0">
      <selection activeCell="I24" sqref="I24"/>
    </sheetView>
  </sheetViews>
  <sheetFormatPr defaultRowHeight="15" x14ac:dyDescent="0.25"/>
  <cols>
    <col min="1" max="1" width="17.7109375" bestFit="1" customWidth="1"/>
    <col min="2" max="2" width="14" bestFit="1" customWidth="1"/>
    <col min="3" max="3" width="17.28515625" customWidth="1"/>
    <col min="4" max="6" width="14.85546875" bestFit="1" customWidth="1"/>
  </cols>
  <sheetData>
    <row r="1" spans="1:12" x14ac:dyDescent="0.25">
      <c r="A1" s="1" t="s">
        <v>27</v>
      </c>
      <c r="B1" t="s">
        <v>1033</v>
      </c>
      <c r="L1" s="166" t="s">
        <v>1242</v>
      </c>
    </row>
    <row r="2" spans="1:12" x14ac:dyDescent="0.25">
      <c r="A2" s="1" t="s">
        <v>25</v>
      </c>
      <c r="B2" t="s">
        <v>1034</v>
      </c>
    </row>
    <row r="3" spans="1:12" x14ac:dyDescent="0.25">
      <c r="A3" s="4" t="s">
        <v>23</v>
      </c>
      <c r="B3" t="s">
        <v>21</v>
      </c>
    </row>
    <row r="4" spans="1:12" x14ac:dyDescent="0.25">
      <c r="A4" s="4" t="s">
        <v>22</v>
      </c>
      <c r="B4" t="s">
        <v>21</v>
      </c>
    </row>
    <row r="5" spans="1:12" x14ac:dyDescent="0.25">
      <c r="A5" s="1" t="s">
        <v>20</v>
      </c>
    </row>
    <row r="6" spans="1:12" x14ac:dyDescent="0.25">
      <c r="A6" s="1" t="s">
        <v>18</v>
      </c>
    </row>
    <row r="9" spans="1:12" x14ac:dyDescent="0.25">
      <c r="A9" s="134" t="s">
        <v>1121</v>
      </c>
      <c r="B9" s="134" t="s">
        <v>1035</v>
      </c>
      <c r="C9" s="135">
        <v>44196</v>
      </c>
      <c r="D9" s="135">
        <v>44286</v>
      </c>
      <c r="E9" s="135">
        <v>44377</v>
      </c>
      <c r="F9" s="135">
        <v>44469</v>
      </c>
      <c r="G9" s="135">
        <v>44561</v>
      </c>
    </row>
    <row r="10" spans="1:12" x14ac:dyDescent="0.25">
      <c r="A10" s="134" t="s">
        <v>1124</v>
      </c>
      <c r="B10" s="134" t="s">
        <v>1036</v>
      </c>
      <c r="C10" s="124"/>
      <c r="D10" s="136">
        <v>4.1701807149999999</v>
      </c>
      <c r="E10" s="136">
        <v>5.6401448719999996</v>
      </c>
      <c r="F10" s="136">
        <v>6.0378637619999997</v>
      </c>
      <c r="G10" s="136">
        <v>6.0460802039999999</v>
      </c>
    </row>
    <row r="11" spans="1:12" x14ac:dyDescent="0.25">
      <c r="A11" s="134" t="s">
        <v>1122</v>
      </c>
      <c r="B11" s="134" t="s">
        <v>1037</v>
      </c>
      <c r="C11" s="124"/>
      <c r="D11" s="136">
        <v>7.4115242222600006</v>
      </c>
      <c r="E11" s="136">
        <v>12.5420632546</v>
      </c>
      <c r="F11" s="136">
        <v>12.6002310144</v>
      </c>
      <c r="G11" s="136">
        <v>17.598172229999999</v>
      </c>
    </row>
    <row r="12" spans="1:12" x14ac:dyDescent="0.25">
      <c r="A12" s="134" t="s">
        <v>1123</v>
      </c>
      <c r="B12" s="134" t="s">
        <v>1038</v>
      </c>
      <c r="C12" s="124"/>
      <c r="D12" s="136"/>
      <c r="E12" s="136">
        <v>9.7440985558917004E-2</v>
      </c>
      <c r="F12" s="136">
        <v>1.023426993</v>
      </c>
      <c r="G12" s="136">
        <v>0.97420955300000001</v>
      </c>
    </row>
    <row r="13" spans="1:12" x14ac:dyDescent="0.25">
      <c r="A13" s="134" t="s">
        <v>1113</v>
      </c>
      <c r="B13" s="134" t="s">
        <v>1039</v>
      </c>
      <c r="C13" s="136">
        <v>83.034627389045298</v>
      </c>
      <c r="D13" s="136">
        <v>93.423107499615398</v>
      </c>
      <c r="E13" s="136">
        <v>104.997760227855</v>
      </c>
      <c r="F13" s="136">
        <v>139.12466715074399</v>
      </c>
      <c r="G13" s="136">
        <v>190.592241957</v>
      </c>
    </row>
    <row r="14" spans="1:12" x14ac:dyDescent="0.25">
      <c r="A14" s="134"/>
      <c r="B14" s="137" t="s">
        <v>1039</v>
      </c>
      <c r="C14" s="138">
        <v>83.034627389045298</v>
      </c>
      <c r="D14" s="138">
        <v>93.423107499615398</v>
      </c>
      <c r="E14" s="138">
        <v>104.997760227855</v>
      </c>
      <c r="F14" s="136">
        <v>139.12466715074399</v>
      </c>
      <c r="G14" s="136">
        <v>190.592241957</v>
      </c>
    </row>
    <row r="15" spans="1:12" x14ac:dyDescent="0.25">
      <c r="F15" s="136"/>
      <c r="G15" s="136"/>
    </row>
    <row r="16" spans="1:12" x14ac:dyDescent="0.25">
      <c r="F16" s="136"/>
      <c r="G16" s="136">
        <f>G13/C13</f>
        <v>2.2953344640665505</v>
      </c>
    </row>
    <row r="17" spans="6:7" x14ac:dyDescent="0.25">
      <c r="F17" s="136"/>
      <c r="G17" s="136">
        <f>G13/SUM(G10:G13)</f>
        <v>0.88560763226067996</v>
      </c>
    </row>
    <row r="18" spans="6:7" x14ac:dyDescent="0.25">
      <c r="F18" s="136"/>
      <c r="G18" s="136">
        <f>SUM(G10:G13)/SUM(C10:C13)</f>
        <v>2.5918187473241145</v>
      </c>
    </row>
    <row r="19" spans="6:7" x14ac:dyDescent="0.25">
      <c r="F19" s="136"/>
      <c r="G19" s="136"/>
    </row>
    <row r="20" spans="6:7" x14ac:dyDescent="0.25">
      <c r="F20" s="136"/>
      <c r="G20" s="136"/>
    </row>
  </sheetData>
  <hyperlinks>
    <hyperlink ref="L1" location="Tartalom!A1" display="Vissza a tartalomjegyzékhez" xr:uid="{A36CCFD2-1D18-48A9-BA89-2A6704EAB660}"/>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CD216-18D3-46FF-BABC-2AD37863E9B4}">
  <dimension ref="A1:K24"/>
  <sheetViews>
    <sheetView zoomScale="90" zoomScaleNormal="90" workbookViewId="0">
      <selection activeCell="I24" sqref="I24"/>
    </sheetView>
  </sheetViews>
  <sheetFormatPr defaultRowHeight="15" x14ac:dyDescent="0.25"/>
  <cols>
    <col min="1" max="1" width="14.5703125" style="19" bestFit="1" customWidth="1"/>
    <col min="2" max="16384" width="9.140625" style="19"/>
  </cols>
  <sheetData>
    <row r="1" spans="1:11" x14ac:dyDescent="0.25">
      <c r="A1" s="19" t="s">
        <v>27</v>
      </c>
      <c r="B1" s="19" t="s">
        <v>635</v>
      </c>
      <c r="K1" s="166" t="s">
        <v>1242</v>
      </c>
    </row>
    <row r="2" spans="1:11" x14ac:dyDescent="0.25">
      <c r="A2" s="19" t="s">
        <v>25</v>
      </c>
      <c r="B2" s="19" t="s">
        <v>636</v>
      </c>
    </row>
    <row r="3" spans="1:11" x14ac:dyDescent="0.25">
      <c r="A3" s="19" t="s">
        <v>23</v>
      </c>
      <c r="B3" s="19" t="s">
        <v>637</v>
      </c>
    </row>
    <row r="4" spans="1:11" x14ac:dyDescent="0.25">
      <c r="A4" s="19" t="s">
        <v>22</v>
      </c>
      <c r="B4" s="19" t="s">
        <v>637</v>
      </c>
    </row>
    <row r="5" spans="1:11" x14ac:dyDescent="0.25">
      <c r="A5" s="19" t="s">
        <v>20</v>
      </c>
    </row>
    <row r="6" spans="1:11" x14ac:dyDescent="0.25">
      <c r="A6" s="19" t="s">
        <v>18</v>
      </c>
    </row>
    <row r="8" spans="1:11" x14ac:dyDescent="0.25">
      <c r="A8" s="19" t="s">
        <v>134</v>
      </c>
      <c r="B8" s="19" t="s">
        <v>638</v>
      </c>
    </row>
    <row r="9" spans="1:11" x14ac:dyDescent="0.25">
      <c r="A9" s="19" t="s">
        <v>136</v>
      </c>
      <c r="B9" s="19" t="s">
        <v>639</v>
      </c>
    </row>
    <row r="14" spans="1:11" x14ac:dyDescent="0.25">
      <c r="A14" s="19" t="s">
        <v>301</v>
      </c>
      <c r="B14" s="19" t="s">
        <v>638</v>
      </c>
      <c r="C14" s="28">
        <v>0</v>
      </c>
    </row>
    <row r="15" spans="1:11" x14ac:dyDescent="0.25">
      <c r="A15" s="19">
        <v>2011</v>
      </c>
      <c r="B15" s="19">
        <v>9</v>
      </c>
      <c r="C15" s="28">
        <v>9</v>
      </c>
    </row>
    <row r="16" spans="1:11" x14ac:dyDescent="0.25">
      <c r="A16" s="19">
        <v>2012</v>
      </c>
      <c r="B16" s="19">
        <v>90</v>
      </c>
      <c r="C16" s="28">
        <v>90</v>
      </c>
    </row>
    <row r="17" spans="1:3" x14ac:dyDescent="0.25">
      <c r="A17" s="19">
        <v>2013</v>
      </c>
      <c r="B17" s="19">
        <v>110</v>
      </c>
      <c r="C17" s="28">
        <v>110</v>
      </c>
    </row>
    <row r="18" spans="1:3" x14ac:dyDescent="0.25">
      <c r="A18" s="19">
        <v>2014</v>
      </c>
      <c r="B18" s="19">
        <v>145</v>
      </c>
      <c r="C18" s="28">
        <v>145</v>
      </c>
    </row>
    <row r="19" spans="1:3" x14ac:dyDescent="0.25">
      <c r="A19" s="19">
        <v>2015</v>
      </c>
      <c r="B19" s="19">
        <v>204</v>
      </c>
      <c r="C19" s="28">
        <v>204</v>
      </c>
    </row>
    <row r="20" spans="1:3" x14ac:dyDescent="0.25">
      <c r="A20" s="19">
        <v>2016</v>
      </c>
      <c r="B20" s="19">
        <v>405</v>
      </c>
      <c r="C20" s="28">
        <v>405</v>
      </c>
    </row>
    <row r="21" spans="1:3" x14ac:dyDescent="0.25">
      <c r="A21" s="19">
        <v>2017</v>
      </c>
      <c r="B21" s="19">
        <v>1153</v>
      </c>
      <c r="C21" s="28">
        <v>1153</v>
      </c>
    </row>
    <row r="22" spans="1:3" x14ac:dyDescent="0.25">
      <c r="A22" s="19">
        <v>2018</v>
      </c>
      <c r="B22" s="19">
        <v>2460</v>
      </c>
      <c r="C22" s="28">
        <v>2460</v>
      </c>
    </row>
    <row r="23" spans="1:3" x14ac:dyDescent="0.25">
      <c r="A23" s="19">
        <v>2019</v>
      </c>
      <c r="B23" s="19">
        <v>3696</v>
      </c>
      <c r="C23" s="28">
        <v>3696</v>
      </c>
    </row>
    <row r="24" spans="1:3" x14ac:dyDescent="0.25">
      <c r="A24" s="19">
        <v>2020</v>
      </c>
      <c r="B24" s="19">
        <v>6101</v>
      </c>
      <c r="C24" s="28">
        <v>6101</v>
      </c>
    </row>
  </sheetData>
  <hyperlinks>
    <hyperlink ref="K1" location="Tartalom!A1" display="Vissza a tartalomjegyzékhez" xr:uid="{B38931B0-2051-47AC-80FA-BA4996E7A95C}"/>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98893-93A5-4D4A-87CD-FEC24B729D35}">
  <dimension ref="A1:R45"/>
  <sheetViews>
    <sheetView showGridLines="0" zoomScale="85" zoomScaleNormal="85" workbookViewId="0">
      <selection activeCell="I24" sqref="I24"/>
    </sheetView>
  </sheetViews>
  <sheetFormatPr defaultRowHeight="15" x14ac:dyDescent="0.25"/>
  <cols>
    <col min="1" max="1" width="14.5703125" bestFit="1" customWidth="1"/>
    <col min="2" max="2" width="14.28515625" customWidth="1"/>
    <col min="3" max="3" width="14.42578125" bestFit="1" customWidth="1"/>
    <col min="4" max="4" width="23.42578125" bestFit="1" customWidth="1"/>
    <col min="5" max="5" width="23.85546875" bestFit="1" customWidth="1"/>
    <col min="6" max="6" width="23" bestFit="1" customWidth="1"/>
    <col min="7" max="7" width="11.5703125" bestFit="1" customWidth="1"/>
    <col min="8" max="8" width="24.5703125" bestFit="1" customWidth="1"/>
    <col min="14" max="14" width="14.42578125" bestFit="1" customWidth="1"/>
    <col min="15" max="15" width="23.42578125" bestFit="1" customWidth="1"/>
    <col min="16" max="16" width="23.85546875" bestFit="1" customWidth="1"/>
    <col min="17" max="17" width="23" bestFit="1" customWidth="1"/>
    <col min="18" max="18" width="10.28515625" bestFit="1" customWidth="1"/>
  </cols>
  <sheetData>
    <row r="1" spans="1:18" x14ac:dyDescent="0.25">
      <c r="A1" t="s">
        <v>27</v>
      </c>
      <c r="B1" t="s">
        <v>861</v>
      </c>
      <c r="I1" s="166" t="s">
        <v>1242</v>
      </c>
    </row>
    <row r="2" spans="1:18" x14ac:dyDescent="0.25">
      <c r="A2" t="s">
        <v>25</v>
      </c>
      <c r="B2" t="s">
        <v>862</v>
      </c>
    </row>
    <row r="3" spans="1:18" x14ac:dyDescent="0.25">
      <c r="A3" t="s">
        <v>23</v>
      </c>
      <c r="B3" t="s">
        <v>640</v>
      </c>
    </row>
    <row r="4" spans="1:18" x14ac:dyDescent="0.25">
      <c r="A4" t="s">
        <v>22</v>
      </c>
      <c r="B4" t="s">
        <v>641</v>
      </c>
    </row>
    <row r="5" spans="1:18" x14ac:dyDescent="0.25">
      <c r="A5" t="s">
        <v>20</v>
      </c>
    </row>
    <row r="6" spans="1:18" x14ac:dyDescent="0.25">
      <c r="A6" t="s">
        <v>18</v>
      </c>
    </row>
    <row r="8" spans="1:18" x14ac:dyDescent="0.25">
      <c r="A8" t="s">
        <v>134</v>
      </c>
      <c r="B8" t="s">
        <v>642</v>
      </c>
    </row>
    <row r="9" spans="1:18" x14ac:dyDescent="0.25">
      <c r="A9" t="s">
        <v>136</v>
      </c>
      <c r="B9" t="s">
        <v>643</v>
      </c>
    </row>
    <row r="11" spans="1:18" x14ac:dyDescent="0.25">
      <c r="F11" t="s">
        <v>1133</v>
      </c>
      <c r="G11" t="s">
        <v>1132</v>
      </c>
      <c r="H11" t="s">
        <v>1134</v>
      </c>
    </row>
    <row r="12" spans="1:18" x14ac:dyDescent="0.25">
      <c r="F12" t="s">
        <v>645</v>
      </c>
      <c r="G12" t="s">
        <v>646</v>
      </c>
      <c r="H12" t="s">
        <v>644</v>
      </c>
    </row>
    <row r="13" spans="1:18" x14ac:dyDescent="0.25">
      <c r="B13" t="s">
        <v>1127</v>
      </c>
      <c r="C13" t="s">
        <v>1131</v>
      </c>
      <c r="D13" t="s">
        <v>647</v>
      </c>
      <c r="E13" t="s">
        <v>648</v>
      </c>
      <c r="F13" s="71">
        <v>5275000</v>
      </c>
      <c r="G13" s="71">
        <v>2254790</v>
      </c>
      <c r="H13" s="71">
        <v>3290625</v>
      </c>
    </row>
    <row r="14" spans="1:18" x14ac:dyDescent="0.25">
      <c r="C14" t="s">
        <v>1130</v>
      </c>
      <c r="E14" t="s">
        <v>649</v>
      </c>
      <c r="F14" s="71">
        <v>6075000</v>
      </c>
      <c r="G14" s="71">
        <v>2066290</v>
      </c>
      <c r="H14" s="71">
        <v>468550</v>
      </c>
      <c r="R14" s="69" t="s">
        <v>644</v>
      </c>
    </row>
    <row r="15" spans="1:18" x14ac:dyDescent="0.25">
      <c r="C15" t="s">
        <v>1129</v>
      </c>
      <c r="E15" t="s">
        <v>650</v>
      </c>
      <c r="F15" s="71">
        <v>8097940</v>
      </c>
      <c r="G15" s="71">
        <v>1891290</v>
      </c>
      <c r="H15" s="71">
        <v>756644</v>
      </c>
      <c r="R15" s="70">
        <v>3290625</v>
      </c>
    </row>
    <row r="16" spans="1:18" x14ac:dyDescent="0.25">
      <c r="B16" t="s">
        <v>1128</v>
      </c>
      <c r="C16" t="s">
        <v>1131</v>
      </c>
      <c r="D16" t="s">
        <v>651</v>
      </c>
      <c r="E16" t="s">
        <v>648</v>
      </c>
      <c r="F16" s="71">
        <v>6715000</v>
      </c>
      <c r="G16" s="71">
        <v>4611370</v>
      </c>
      <c r="H16" s="71">
        <v>6581250</v>
      </c>
      <c r="R16" s="70">
        <v>468550</v>
      </c>
    </row>
    <row r="17" spans="2:18" x14ac:dyDescent="0.25">
      <c r="C17" t="s">
        <v>1130</v>
      </c>
      <c r="E17" t="s">
        <v>649</v>
      </c>
      <c r="F17" s="71">
        <v>7885000</v>
      </c>
      <c r="G17" s="71">
        <v>4268870</v>
      </c>
      <c r="H17" s="71">
        <v>937101</v>
      </c>
      <c r="R17" s="70">
        <v>756644</v>
      </c>
    </row>
    <row r="18" spans="2:18" x14ac:dyDescent="0.25">
      <c r="C18" t="s">
        <v>1129</v>
      </c>
      <c r="E18" t="s">
        <v>650</v>
      </c>
      <c r="F18" s="71">
        <v>10257940</v>
      </c>
      <c r="G18" s="71">
        <v>3918870</v>
      </c>
      <c r="H18" s="71">
        <v>1513288</v>
      </c>
      <c r="R18" s="70">
        <v>6581250</v>
      </c>
    </row>
    <row r="19" spans="2:18" x14ac:dyDescent="0.25">
      <c r="R19" s="70">
        <v>937101</v>
      </c>
    </row>
    <row r="20" spans="2:18" x14ac:dyDescent="0.25">
      <c r="R20" s="70">
        <v>1513288</v>
      </c>
    </row>
    <row r="22" spans="2:18" x14ac:dyDescent="0.25">
      <c r="N22" s="72"/>
      <c r="O22" s="73"/>
      <c r="P22" s="73"/>
      <c r="Q22" s="73"/>
    </row>
    <row r="23" spans="2:18" x14ac:dyDescent="0.25">
      <c r="B23" s="69"/>
      <c r="C23" s="69"/>
      <c r="D23" s="69"/>
      <c r="E23" s="70"/>
      <c r="F23" s="70"/>
      <c r="G23" s="70"/>
      <c r="H23" s="69"/>
      <c r="N23" s="72"/>
      <c r="O23" s="73"/>
      <c r="P23" s="73"/>
      <c r="Q23" s="73"/>
    </row>
    <row r="24" spans="2:18" x14ac:dyDescent="0.25">
      <c r="B24" s="69"/>
      <c r="C24" s="69"/>
      <c r="D24" s="69"/>
      <c r="E24" s="69"/>
      <c r="F24" s="69"/>
      <c r="G24" s="69"/>
      <c r="H24" s="69"/>
      <c r="N24" s="72"/>
      <c r="O24" s="73"/>
      <c r="P24" s="73"/>
      <c r="Q24" s="73"/>
    </row>
    <row r="25" spans="2:18" x14ac:dyDescent="0.25">
      <c r="B25" s="69"/>
      <c r="C25" s="69"/>
      <c r="D25" s="69" t="s">
        <v>1133</v>
      </c>
      <c r="E25" s="69" t="s">
        <v>1132</v>
      </c>
      <c r="F25" s="69" t="s">
        <v>1134</v>
      </c>
      <c r="G25" s="69" t="s">
        <v>1182</v>
      </c>
      <c r="H25" s="69"/>
      <c r="N25" s="72"/>
      <c r="O25" s="73"/>
      <c r="P25" s="73"/>
      <c r="Q25" s="73"/>
    </row>
    <row r="26" spans="2:18" x14ac:dyDescent="0.25">
      <c r="B26" s="69" t="s">
        <v>1127</v>
      </c>
      <c r="C26" s="69" t="s">
        <v>1131</v>
      </c>
      <c r="D26" s="233">
        <v>5.2750000000000004</v>
      </c>
      <c r="E26" s="233">
        <v>2.2547899999999998</v>
      </c>
      <c r="F26" s="233">
        <v>3.2906249999999999</v>
      </c>
      <c r="G26" s="233">
        <v>1</v>
      </c>
      <c r="H26" s="69"/>
      <c r="N26" s="72"/>
      <c r="O26" s="73"/>
      <c r="P26" s="73"/>
      <c r="Q26" s="73"/>
    </row>
    <row r="27" spans="2:18" x14ac:dyDescent="0.25">
      <c r="B27" s="69"/>
      <c r="C27" s="69" t="s">
        <v>1130</v>
      </c>
      <c r="D27" s="233">
        <v>6.0750000000000002</v>
      </c>
      <c r="E27" s="233">
        <v>2.06629</v>
      </c>
      <c r="F27" s="233">
        <v>0.46855000000000002</v>
      </c>
      <c r="G27" s="234"/>
      <c r="H27" s="69"/>
    </row>
    <row r="28" spans="2:18" x14ac:dyDescent="0.25">
      <c r="B28" s="69"/>
      <c r="C28" s="69" t="s">
        <v>1129</v>
      </c>
      <c r="D28" s="233">
        <v>8.0979399999999995</v>
      </c>
      <c r="E28" s="233">
        <v>1.8912899999999999</v>
      </c>
      <c r="F28" s="233">
        <v>0.75664399999999998</v>
      </c>
      <c r="G28" s="234"/>
      <c r="H28" s="69"/>
    </row>
    <row r="29" spans="2:18" x14ac:dyDescent="0.25">
      <c r="B29" s="69" t="s">
        <v>1128</v>
      </c>
      <c r="C29" s="69" t="s">
        <v>1131</v>
      </c>
      <c r="D29" s="233">
        <v>6.7149999999999999</v>
      </c>
      <c r="E29" s="233">
        <v>4.61137</v>
      </c>
      <c r="F29" s="233">
        <v>6.5812499999999998</v>
      </c>
      <c r="G29" s="234"/>
      <c r="H29" s="69"/>
    </row>
    <row r="30" spans="2:18" x14ac:dyDescent="0.25">
      <c r="B30" s="69"/>
      <c r="C30" s="69" t="s">
        <v>1130</v>
      </c>
      <c r="D30" s="233">
        <v>7.8849999999999998</v>
      </c>
      <c r="E30" s="233">
        <v>4.2688699999999997</v>
      </c>
      <c r="F30" s="233">
        <v>0.93710099999999996</v>
      </c>
      <c r="G30" s="234"/>
      <c r="H30" s="69"/>
    </row>
    <row r="31" spans="2:18" x14ac:dyDescent="0.25">
      <c r="B31" s="69"/>
      <c r="C31" s="69" t="s">
        <v>1129</v>
      </c>
      <c r="D31" s="233">
        <v>10.25794</v>
      </c>
      <c r="E31" s="233">
        <v>3.9188700000000001</v>
      </c>
      <c r="F31" s="233">
        <v>1.513288</v>
      </c>
      <c r="G31" s="234"/>
      <c r="H31" s="69"/>
    </row>
    <row r="32" spans="2:18" x14ac:dyDescent="0.25">
      <c r="B32" s="69"/>
      <c r="C32" s="69"/>
      <c r="D32" s="70"/>
      <c r="E32" s="70"/>
      <c r="F32" s="70"/>
      <c r="G32" s="69"/>
      <c r="H32" s="69"/>
    </row>
    <row r="33" spans="2:8" x14ac:dyDescent="0.25">
      <c r="B33" s="69"/>
      <c r="C33" s="69"/>
      <c r="D33" s="69"/>
      <c r="E33" s="69"/>
      <c r="F33" s="69"/>
      <c r="G33" s="69"/>
      <c r="H33" s="69"/>
    </row>
    <row r="34" spans="2:8" x14ac:dyDescent="0.25">
      <c r="B34" s="69"/>
      <c r="C34" s="69"/>
      <c r="D34" s="235"/>
      <c r="E34" s="235"/>
      <c r="F34" s="235"/>
      <c r="G34" s="69"/>
      <c r="H34" s="69"/>
    </row>
    <row r="35" spans="2:8" x14ac:dyDescent="0.25">
      <c r="B35" s="69"/>
      <c r="C35" s="69"/>
      <c r="D35" s="235"/>
      <c r="E35" s="235"/>
      <c r="F35" s="235"/>
      <c r="G35" s="69"/>
      <c r="H35" s="69"/>
    </row>
    <row r="36" spans="2:8" x14ac:dyDescent="0.25">
      <c r="B36" s="69"/>
      <c r="C36" s="69"/>
      <c r="D36" s="235"/>
      <c r="E36" s="235"/>
      <c r="F36" s="235"/>
      <c r="G36" s="69"/>
      <c r="H36" s="69"/>
    </row>
    <row r="37" spans="2:8" x14ac:dyDescent="0.25">
      <c r="B37" s="69"/>
      <c r="C37" s="69"/>
      <c r="D37" s="235"/>
      <c r="E37" s="235"/>
      <c r="F37" s="235"/>
      <c r="G37" s="69"/>
      <c r="H37" s="69"/>
    </row>
    <row r="38" spans="2:8" x14ac:dyDescent="0.25">
      <c r="B38" s="69"/>
      <c r="C38" s="69"/>
      <c r="D38" s="235"/>
      <c r="E38" s="235"/>
      <c r="F38" s="235"/>
      <c r="G38" s="69"/>
      <c r="H38" s="69"/>
    </row>
    <row r="39" spans="2:8" x14ac:dyDescent="0.25">
      <c r="B39" s="69"/>
      <c r="C39" s="69"/>
      <c r="D39" s="235"/>
      <c r="E39" s="235"/>
      <c r="F39" s="235"/>
      <c r="G39" s="69"/>
      <c r="H39" s="69"/>
    </row>
    <row r="40" spans="2:8" x14ac:dyDescent="0.25">
      <c r="B40" s="69"/>
      <c r="C40" s="69"/>
      <c r="D40" s="235"/>
      <c r="E40" s="235"/>
      <c r="F40" s="235"/>
      <c r="G40" s="69"/>
      <c r="H40" s="69"/>
    </row>
    <row r="41" spans="2:8" x14ac:dyDescent="0.25">
      <c r="B41" s="69"/>
      <c r="C41" s="69"/>
      <c r="D41" s="69"/>
      <c r="E41" s="69"/>
      <c r="F41" s="69"/>
      <c r="G41" s="69"/>
      <c r="H41" s="69"/>
    </row>
    <row r="42" spans="2:8" x14ac:dyDescent="0.25">
      <c r="B42" s="69"/>
      <c r="C42" s="69"/>
      <c r="D42" s="69"/>
      <c r="E42" s="69"/>
      <c r="F42" s="69"/>
      <c r="G42" s="69"/>
      <c r="H42" s="69"/>
    </row>
    <row r="43" spans="2:8" x14ac:dyDescent="0.25">
      <c r="B43" s="69"/>
      <c r="C43" s="69"/>
      <c r="D43" s="69"/>
      <c r="E43" s="69"/>
      <c r="F43" s="69"/>
      <c r="G43" s="69"/>
      <c r="H43" s="69"/>
    </row>
    <row r="44" spans="2:8" x14ac:dyDescent="0.25">
      <c r="B44" s="69"/>
      <c r="C44" s="69"/>
      <c r="D44" s="69"/>
      <c r="E44" s="69"/>
      <c r="F44" s="69"/>
      <c r="G44" s="69"/>
      <c r="H44" s="69"/>
    </row>
    <row r="45" spans="2:8" x14ac:dyDescent="0.25">
      <c r="B45" s="69"/>
      <c r="C45" s="69"/>
      <c r="D45" s="69"/>
      <c r="E45" s="69"/>
      <c r="F45" s="69"/>
      <c r="G45" s="69"/>
      <c r="H45" s="69"/>
    </row>
  </sheetData>
  <hyperlinks>
    <hyperlink ref="I1" location="Tartalom!A1" display="Vissza a tartalomjegyzékhez" xr:uid="{60006B65-F6D5-4CE4-B965-7FC216607B02}"/>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31EFF-2880-4229-AD40-22EB0AB2427E}">
  <dimension ref="A1:O34"/>
  <sheetViews>
    <sheetView workbookViewId="0">
      <selection activeCell="I1" sqref="I1"/>
    </sheetView>
  </sheetViews>
  <sheetFormatPr defaultRowHeight="15" x14ac:dyDescent="0.25"/>
  <cols>
    <col min="1" max="7" width="9.140625" style="19"/>
    <col min="8" max="8" width="24.85546875" style="19" customWidth="1"/>
    <col min="9" max="10" width="9.140625" style="19"/>
    <col min="11" max="11" width="22" style="19" customWidth="1"/>
    <col min="12" max="16384" width="9.140625" style="19"/>
  </cols>
  <sheetData>
    <row r="1" spans="1:15" x14ac:dyDescent="0.25">
      <c r="A1" s="78" t="s">
        <v>27</v>
      </c>
      <c r="B1" s="186" t="s">
        <v>988</v>
      </c>
      <c r="C1" s="125"/>
      <c r="D1" s="125"/>
      <c r="E1" s="125"/>
      <c r="F1" s="125"/>
      <c r="G1" s="125"/>
      <c r="H1" s="125"/>
      <c r="I1" s="166" t="s">
        <v>1242</v>
      </c>
      <c r="J1" s="125"/>
      <c r="K1" s="125"/>
      <c r="L1" s="125"/>
      <c r="M1" s="125"/>
      <c r="N1" s="125"/>
      <c r="O1" s="125"/>
    </row>
    <row r="2" spans="1:15" x14ac:dyDescent="0.25">
      <c r="A2" s="78" t="s">
        <v>25</v>
      </c>
      <c r="B2" s="186" t="s">
        <v>989</v>
      </c>
      <c r="C2" s="125"/>
      <c r="D2" s="125"/>
      <c r="E2" s="125"/>
      <c r="F2" s="125"/>
      <c r="G2" s="125"/>
      <c r="H2" s="125"/>
      <c r="I2" s="125"/>
      <c r="J2" s="125"/>
      <c r="K2" s="125"/>
      <c r="L2" s="125"/>
      <c r="M2" s="125"/>
      <c r="N2" s="125"/>
      <c r="O2" s="125"/>
    </row>
    <row r="3" spans="1:15" x14ac:dyDescent="0.25">
      <c r="A3" s="81" t="s">
        <v>23</v>
      </c>
      <c r="B3" s="186" t="s">
        <v>990</v>
      </c>
      <c r="C3" s="125"/>
      <c r="D3" s="125"/>
      <c r="E3" s="125"/>
      <c r="F3" s="125"/>
      <c r="G3" s="125"/>
      <c r="H3" s="125"/>
      <c r="I3" s="125"/>
      <c r="J3" s="125"/>
      <c r="K3" s="125"/>
      <c r="L3" s="125"/>
      <c r="M3" s="125"/>
      <c r="N3" s="125"/>
      <c r="O3" s="125"/>
    </row>
    <row r="4" spans="1:15" x14ac:dyDescent="0.25">
      <c r="A4" s="81" t="s">
        <v>22</v>
      </c>
      <c r="B4" s="186" t="s">
        <v>990</v>
      </c>
      <c r="C4" s="125"/>
      <c r="D4" s="125"/>
      <c r="E4" s="125"/>
      <c r="F4" s="125"/>
      <c r="G4" s="125"/>
      <c r="H4" s="125"/>
      <c r="I4" s="125"/>
      <c r="J4" s="125"/>
      <c r="K4" s="125"/>
      <c r="L4" s="125"/>
      <c r="M4" s="125"/>
      <c r="N4" s="125"/>
      <c r="O4" s="125"/>
    </row>
    <row r="5" spans="1:15" x14ac:dyDescent="0.25">
      <c r="A5" s="78" t="s">
        <v>20</v>
      </c>
      <c r="B5" s="186" t="s">
        <v>991</v>
      </c>
      <c r="C5" s="125"/>
      <c r="D5" s="125"/>
      <c r="E5" s="125"/>
      <c r="F5" s="125"/>
      <c r="G5" s="125"/>
      <c r="H5" s="125"/>
      <c r="I5" s="125"/>
      <c r="J5" s="125"/>
      <c r="K5" s="125"/>
      <c r="L5" s="125"/>
      <c r="M5" s="125"/>
      <c r="N5" s="125"/>
      <c r="O5" s="125"/>
    </row>
    <row r="6" spans="1:15" x14ac:dyDescent="0.25">
      <c r="A6" s="78" t="s">
        <v>18</v>
      </c>
      <c r="B6" s="186" t="s">
        <v>992</v>
      </c>
      <c r="C6" s="125"/>
      <c r="D6" s="125"/>
      <c r="E6" s="125"/>
      <c r="F6" s="125"/>
      <c r="G6" s="125"/>
      <c r="H6" s="125"/>
      <c r="I6" s="125"/>
      <c r="J6" s="125"/>
      <c r="K6" s="125"/>
      <c r="L6" s="125"/>
      <c r="M6" s="125"/>
      <c r="N6" s="125"/>
      <c r="O6" s="125"/>
    </row>
    <row r="7" spans="1:15" x14ac:dyDescent="0.25">
      <c r="A7" s="78"/>
      <c r="B7" s="186"/>
      <c r="C7" s="125"/>
      <c r="D7" s="125"/>
      <c r="E7" s="125"/>
      <c r="F7" s="125"/>
      <c r="G7" s="125"/>
      <c r="H7" s="125"/>
      <c r="I7" s="125"/>
      <c r="J7" s="125"/>
      <c r="K7" s="125"/>
      <c r="L7" s="125"/>
      <c r="M7" s="125"/>
      <c r="N7" s="125"/>
      <c r="O7" s="125"/>
    </row>
    <row r="8" spans="1:15" x14ac:dyDescent="0.25">
      <c r="A8" s="78" t="s">
        <v>134</v>
      </c>
      <c r="B8" s="187" t="s">
        <v>993</v>
      </c>
      <c r="C8" s="125"/>
      <c r="D8" s="125"/>
      <c r="E8" s="125"/>
      <c r="F8" s="125"/>
      <c r="G8" s="125"/>
      <c r="H8" s="125"/>
      <c r="I8" s="125"/>
      <c r="J8" s="125"/>
      <c r="K8" s="125"/>
      <c r="L8" s="125"/>
      <c r="M8" s="125"/>
      <c r="N8" s="125"/>
      <c r="O8" s="125"/>
    </row>
    <row r="9" spans="1:15" x14ac:dyDescent="0.25">
      <c r="A9" s="78" t="s">
        <v>136</v>
      </c>
      <c r="B9" s="187" t="s">
        <v>465</v>
      </c>
      <c r="C9" s="125"/>
      <c r="D9" s="188"/>
      <c r="E9" s="188"/>
      <c r="F9" s="125"/>
      <c r="G9" s="125"/>
      <c r="H9" s="125"/>
      <c r="I9" s="125"/>
      <c r="J9" s="125"/>
      <c r="K9" s="125"/>
      <c r="L9" s="125"/>
      <c r="M9" s="125"/>
      <c r="N9" s="125"/>
      <c r="O9" s="125"/>
    </row>
    <row r="10" spans="1:15" x14ac:dyDescent="0.25">
      <c r="A10" s="78"/>
      <c r="B10" s="186"/>
      <c r="C10" s="125"/>
      <c r="D10" s="188"/>
      <c r="E10" s="188"/>
      <c r="F10" s="125"/>
      <c r="G10" s="125"/>
      <c r="H10" s="125"/>
      <c r="I10" s="125"/>
      <c r="J10" s="125"/>
      <c r="K10" s="125"/>
      <c r="L10" s="125"/>
      <c r="M10" s="125"/>
      <c r="N10" s="125"/>
      <c r="O10" s="125"/>
    </row>
    <row r="11" spans="1:15" x14ac:dyDescent="0.25">
      <c r="A11" s="125"/>
      <c r="B11" s="125"/>
      <c r="C11" s="125"/>
      <c r="D11" s="125">
        <v>2020</v>
      </c>
      <c r="E11" s="125">
        <v>2021</v>
      </c>
      <c r="F11" s="125"/>
      <c r="G11" s="125"/>
      <c r="H11" s="125"/>
      <c r="I11" s="125"/>
      <c r="J11" s="125"/>
      <c r="K11" s="125"/>
      <c r="L11" s="125"/>
      <c r="M11" s="125"/>
      <c r="N11" s="125"/>
      <c r="O11" s="125"/>
    </row>
    <row r="12" spans="1:15" x14ac:dyDescent="0.25">
      <c r="A12" s="125"/>
      <c r="B12" s="125" t="s">
        <v>994</v>
      </c>
      <c r="C12" s="125" t="s">
        <v>995</v>
      </c>
      <c r="D12" s="127">
        <f>573680000000/1000000000</f>
        <v>573.67999999999995</v>
      </c>
      <c r="E12" s="189">
        <f>718940000000/1000000000</f>
        <v>718.94</v>
      </c>
      <c r="F12" s="125"/>
      <c r="G12" s="125"/>
      <c r="H12" s="125"/>
      <c r="I12" s="125"/>
      <c r="J12" s="125"/>
      <c r="K12" s="125"/>
      <c r="L12" s="125"/>
      <c r="M12" s="125"/>
      <c r="N12" s="125"/>
      <c r="O12" s="125"/>
    </row>
    <row r="13" spans="1:15" x14ac:dyDescent="0.25">
      <c r="A13" s="125"/>
      <c r="B13" s="125" t="s">
        <v>996</v>
      </c>
      <c r="C13" s="125" t="s">
        <v>997</v>
      </c>
      <c r="D13" s="127">
        <v>0</v>
      </c>
      <c r="E13" s="189">
        <f>133649990000/1000000000</f>
        <v>133.64999</v>
      </c>
      <c r="F13" s="125"/>
      <c r="G13" s="125"/>
      <c r="H13" s="125"/>
      <c r="I13" s="125"/>
      <c r="J13" s="125"/>
      <c r="K13" s="125"/>
      <c r="L13" s="125"/>
      <c r="M13" s="125"/>
      <c r="N13" s="125"/>
      <c r="O13" s="125"/>
    </row>
    <row r="14" spans="1:15" x14ac:dyDescent="0.25">
      <c r="A14" s="190"/>
      <c r="B14" s="191" t="s">
        <v>142</v>
      </c>
      <c r="C14" s="191" t="s">
        <v>998</v>
      </c>
      <c r="D14" s="192">
        <f>101600000000/1000000000</f>
        <v>101.6</v>
      </c>
      <c r="E14" s="193">
        <f>328550000000/1000000000</f>
        <v>328.55</v>
      </c>
      <c r="F14" s="190"/>
      <c r="G14" s="190"/>
      <c r="H14" s="190"/>
      <c r="I14" s="190"/>
      <c r="J14" s="190"/>
      <c r="K14" s="190"/>
      <c r="L14" s="190"/>
      <c r="M14" s="190"/>
      <c r="N14" s="190"/>
      <c r="O14" s="190"/>
    </row>
    <row r="15" spans="1:15" x14ac:dyDescent="0.25">
      <c r="A15" s="125"/>
      <c r="B15" s="190" t="s">
        <v>142</v>
      </c>
      <c r="C15" s="190" t="s">
        <v>143</v>
      </c>
      <c r="D15" s="194">
        <f>101600000000/1000000000</f>
        <v>101.6</v>
      </c>
      <c r="E15" s="195">
        <f>328550000000/1000000000</f>
        <v>328.55</v>
      </c>
      <c r="F15" s="125"/>
      <c r="G15" s="125"/>
      <c r="H15" s="125"/>
      <c r="I15" s="125"/>
      <c r="J15" s="125"/>
      <c r="K15" s="125"/>
      <c r="L15" s="189"/>
      <c r="M15" s="125"/>
      <c r="N15" s="125"/>
      <c r="O15" s="125"/>
    </row>
    <row r="16" spans="1:15" x14ac:dyDescent="0.25">
      <c r="A16" s="125"/>
      <c r="B16" s="125"/>
      <c r="C16" s="125"/>
      <c r="D16" s="125"/>
      <c r="E16" s="125"/>
      <c r="F16" s="125"/>
      <c r="G16" s="125"/>
      <c r="H16" s="125"/>
      <c r="I16" s="125"/>
      <c r="J16" s="125"/>
      <c r="K16" s="125"/>
      <c r="L16" s="125"/>
      <c r="M16" s="125"/>
      <c r="N16" s="125"/>
      <c r="O16" s="125"/>
    </row>
    <row r="17" spans="1:15" x14ac:dyDescent="0.25">
      <c r="A17" s="125"/>
      <c r="B17" s="125"/>
      <c r="C17" s="125"/>
      <c r="D17" s="125"/>
      <c r="E17" s="125"/>
      <c r="F17" s="125"/>
      <c r="G17" s="125"/>
      <c r="H17" s="125"/>
      <c r="I17" s="125"/>
      <c r="J17" s="125"/>
      <c r="K17" s="125"/>
      <c r="L17" s="125"/>
      <c r="M17" s="125"/>
      <c r="N17" s="125"/>
      <c r="O17" s="125"/>
    </row>
    <row r="18" spans="1:15" x14ac:dyDescent="0.25">
      <c r="A18" s="125"/>
      <c r="B18" s="125"/>
      <c r="C18" s="125"/>
      <c r="D18" s="125"/>
      <c r="E18" s="125"/>
      <c r="F18" s="125"/>
      <c r="G18" s="125"/>
      <c r="H18" s="125"/>
      <c r="I18" s="125"/>
      <c r="J18" s="125"/>
      <c r="K18" s="125"/>
      <c r="L18" s="125"/>
      <c r="M18" s="125"/>
      <c r="N18" s="125"/>
      <c r="O18" s="125"/>
    </row>
    <row r="19" spans="1:15" x14ac:dyDescent="0.25">
      <c r="A19" s="125"/>
      <c r="B19" s="125"/>
      <c r="C19" s="125"/>
      <c r="D19" s="125"/>
      <c r="E19" s="125"/>
      <c r="F19" s="125"/>
      <c r="G19" s="125"/>
      <c r="H19" s="125"/>
      <c r="I19" s="125"/>
      <c r="J19" s="125"/>
      <c r="K19" s="125"/>
      <c r="L19" s="125"/>
      <c r="M19" s="125"/>
      <c r="N19" s="125"/>
      <c r="O19" s="125"/>
    </row>
    <row r="20" spans="1:15" x14ac:dyDescent="0.25">
      <c r="A20" s="125"/>
      <c r="B20" s="196"/>
      <c r="C20" s="196"/>
      <c r="D20" s="196"/>
      <c r="E20" s="125"/>
      <c r="F20" s="125"/>
      <c r="G20" s="125"/>
      <c r="H20" s="125"/>
      <c r="I20" s="125"/>
      <c r="J20" s="125"/>
      <c r="K20" s="125"/>
      <c r="L20" s="125"/>
      <c r="M20" s="125"/>
      <c r="N20" s="125"/>
      <c r="O20" s="125"/>
    </row>
    <row r="21" spans="1:15" x14ac:dyDescent="0.25">
      <c r="A21" s="125"/>
      <c r="B21" s="196"/>
      <c r="C21" s="196"/>
      <c r="D21" s="196"/>
      <c r="E21" s="125"/>
      <c r="F21" s="125"/>
      <c r="G21" s="125"/>
      <c r="H21" s="125"/>
      <c r="I21" s="125"/>
      <c r="J21" s="125"/>
      <c r="K21" s="125"/>
      <c r="L21" s="125"/>
      <c r="M21" s="125"/>
      <c r="N21" s="125"/>
      <c r="O21" s="125"/>
    </row>
    <row r="22" spans="1:15" x14ac:dyDescent="0.25">
      <c r="A22" s="125"/>
      <c r="B22" s="196"/>
      <c r="C22" s="196"/>
      <c r="D22" s="196"/>
      <c r="E22" s="125"/>
      <c r="F22" s="125"/>
      <c r="G22" s="125"/>
      <c r="H22" s="125"/>
      <c r="I22" s="125"/>
      <c r="J22" s="125"/>
      <c r="K22" s="125"/>
      <c r="L22" s="125"/>
      <c r="M22" s="125"/>
      <c r="N22" s="125"/>
      <c r="O22" s="125"/>
    </row>
    <row r="23" spans="1:15" x14ac:dyDescent="0.25">
      <c r="A23" s="125"/>
      <c r="B23" s="196"/>
      <c r="C23" s="196"/>
      <c r="D23" s="196"/>
      <c r="E23" s="125"/>
      <c r="F23" s="125"/>
      <c r="G23" s="125"/>
      <c r="H23" s="125"/>
      <c r="I23" s="125"/>
      <c r="J23" s="125"/>
      <c r="K23" s="125"/>
      <c r="L23" s="125"/>
      <c r="M23" s="125"/>
      <c r="N23" s="125"/>
      <c r="O23" s="125"/>
    </row>
    <row r="24" spans="1:15" x14ac:dyDescent="0.25">
      <c r="A24" s="125"/>
      <c r="B24" s="196"/>
      <c r="C24" s="196"/>
      <c r="D24" s="196"/>
      <c r="E24" s="125"/>
      <c r="F24" s="125"/>
      <c r="G24" s="125"/>
      <c r="H24" s="125"/>
      <c r="I24" s="125"/>
      <c r="J24" s="125"/>
      <c r="K24" s="125"/>
      <c r="L24" s="125"/>
      <c r="M24" s="125"/>
      <c r="N24" s="125"/>
      <c r="O24" s="125"/>
    </row>
    <row r="25" spans="1:15" x14ac:dyDescent="0.25">
      <c r="A25" s="125"/>
      <c r="B25" s="196"/>
      <c r="C25" s="196"/>
      <c r="D25" s="196"/>
      <c r="E25" s="125"/>
      <c r="F25" s="125"/>
      <c r="G25" s="125"/>
      <c r="H25" s="125"/>
      <c r="I25" s="125"/>
      <c r="J25" s="125"/>
      <c r="K25" s="125"/>
      <c r="L25" s="125"/>
      <c r="M25" s="125"/>
      <c r="N25" s="125"/>
      <c r="O25" s="125"/>
    </row>
    <row r="26" spans="1:15" x14ac:dyDescent="0.25">
      <c r="A26" s="125"/>
      <c r="B26" s="196"/>
      <c r="C26" s="196"/>
      <c r="D26" s="196"/>
      <c r="E26" s="125"/>
      <c r="F26" s="125"/>
      <c r="G26" s="125"/>
      <c r="H26" s="125"/>
      <c r="I26" s="125"/>
      <c r="J26" s="125"/>
      <c r="K26" s="125"/>
      <c r="L26" s="125"/>
      <c r="M26" s="125"/>
      <c r="N26" s="125"/>
      <c r="O26" s="125"/>
    </row>
    <row r="27" spans="1:15" x14ac:dyDescent="0.25">
      <c r="A27" s="125"/>
      <c r="B27" s="196"/>
      <c r="C27" s="196"/>
      <c r="D27" s="196"/>
      <c r="E27" s="125"/>
      <c r="F27" s="125"/>
      <c r="G27" s="125"/>
      <c r="H27" s="125"/>
      <c r="I27" s="125"/>
      <c r="J27" s="125"/>
      <c r="K27" s="125"/>
      <c r="L27" s="125"/>
      <c r="M27" s="125"/>
      <c r="N27" s="125"/>
      <c r="O27" s="125"/>
    </row>
    <row r="28" spans="1:15" x14ac:dyDescent="0.25">
      <c r="A28" s="125"/>
      <c r="B28" s="196"/>
      <c r="C28" s="196"/>
      <c r="D28" s="196"/>
      <c r="E28" s="125"/>
      <c r="F28" s="125"/>
      <c r="G28" s="125"/>
      <c r="H28" s="125"/>
      <c r="I28" s="125"/>
      <c r="J28" s="125"/>
      <c r="K28" s="125"/>
      <c r="L28" s="125"/>
      <c r="M28" s="125"/>
      <c r="N28" s="125"/>
      <c r="O28" s="125"/>
    </row>
    <row r="29" spans="1:15" x14ac:dyDescent="0.25">
      <c r="A29" s="125"/>
      <c r="B29" s="196"/>
      <c r="C29" s="196"/>
      <c r="D29" s="196"/>
      <c r="E29" s="125"/>
      <c r="F29" s="125"/>
      <c r="G29" s="125"/>
      <c r="H29" s="125"/>
      <c r="I29" s="125"/>
      <c r="J29" s="125"/>
      <c r="K29" s="125"/>
      <c r="L29" s="125"/>
      <c r="M29" s="125"/>
      <c r="N29" s="125"/>
      <c r="O29" s="125"/>
    </row>
    <row r="30" spans="1:15" x14ac:dyDescent="0.25">
      <c r="A30" s="125"/>
      <c r="B30" s="196"/>
      <c r="C30" s="196"/>
      <c r="D30" s="196"/>
      <c r="E30" s="125"/>
      <c r="F30" s="125"/>
      <c r="G30" s="125"/>
      <c r="H30" s="125"/>
      <c r="I30" s="125"/>
      <c r="J30" s="125"/>
      <c r="K30" s="125"/>
      <c r="L30" s="125"/>
      <c r="M30" s="125"/>
      <c r="N30" s="125"/>
      <c r="O30" s="125"/>
    </row>
    <row r="31" spans="1:15" x14ac:dyDescent="0.25">
      <c r="A31" s="125"/>
      <c r="B31" s="196"/>
      <c r="C31" s="196"/>
      <c r="D31" s="196"/>
      <c r="E31" s="125"/>
      <c r="F31" s="125"/>
      <c r="G31" s="125"/>
      <c r="H31" s="125"/>
      <c r="I31" s="125"/>
      <c r="J31" s="125"/>
      <c r="K31" s="125"/>
      <c r="L31" s="125"/>
      <c r="M31" s="125"/>
      <c r="N31" s="125"/>
      <c r="O31" s="125"/>
    </row>
    <row r="32" spans="1:15" x14ac:dyDescent="0.25">
      <c r="A32" s="125"/>
      <c r="B32" s="197"/>
      <c r="C32" s="196"/>
      <c r="D32" s="196"/>
      <c r="E32" s="125"/>
      <c r="F32" s="125"/>
      <c r="G32" s="125"/>
      <c r="H32" s="125"/>
      <c r="I32" s="125"/>
      <c r="J32" s="125"/>
      <c r="K32" s="125"/>
      <c r="L32" s="125"/>
      <c r="M32" s="125"/>
      <c r="N32" s="125"/>
      <c r="O32" s="125"/>
    </row>
    <row r="33" spans="1:15" x14ac:dyDescent="0.25">
      <c r="A33" s="125"/>
      <c r="B33" s="125"/>
      <c r="C33" s="125"/>
      <c r="D33" s="125"/>
      <c r="E33" s="125"/>
      <c r="F33" s="125"/>
      <c r="G33" s="125"/>
      <c r="H33" s="125"/>
      <c r="I33" s="125"/>
      <c r="J33" s="125"/>
      <c r="K33" s="125"/>
      <c r="L33" s="125"/>
      <c r="M33" s="125"/>
      <c r="N33" s="125"/>
      <c r="O33" s="125"/>
    </row>
    <row r="34" spans="1:15" x14ac:dyDescent="0.25">
      <c r="A34" s="125"/>
      <c r="B34" s="125"/>
      <c r="C34" s="125"/>
      <c r="D34" s="125"/>
      <c r="E34" s="125"/>
      <c r="F34" s="125"/>
      <c r="G34" s="125"/>
      <c r="H34" s="125"/>
      <c r="I34" s="125"/>
      <c r="J34" s="125"/>
      <c r="K34" s="125"/>
      <c r="L34" s="125"/>
      <c r="M34" s="125"/>
      <c r="N34" s="125"/>
      <c r="O34" s="125"/>
    </row>
  </sheetData>
  <hyperlinks>
    <hyperlink ref="I1" location="Tartalom!A1" display="Vissza a tartalomjegyzékhez" xr:uid="{07CB8CC7-5663-47DD-A130-9D65DF3444D9}"/>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8D80B-F947-464A-9849-4220D68E374E}">
  <dimension ref="A1:L33"/>
  <sheetViews>
    <sheetView workbookViewId="0">
      <selection sqref="A1:C6"/>
    </sheetView>
  </sheetViews>
  <sheetFormatPr defaultRowHeight="15" x14ac:dyDescent="0.25"/>
  <cols>
    <col min="1" max="1" width="23.42578125" style="172" bestFit="1" customWidth="1"/>
    <col min="2" max="2" width="23.42578125" style="172" customWidth="1"/>
    <col min="3" max="3" width="11.85546875" style="172" bestFit="1" customWidth="1"/>
    <col min="4" max="4" width="16.5703125" style="172" bestFit="1" customWidth="1"/>
    <col min="5" max="5" width="15.42578125" style="172" bestFit="1" customWidth="1"/>
    <col min="6" max="6" width="12.42578125" style="172" bestFit="1" customWidth="1"/>
    <col min="7" max="7" width="9.140625" style="172"/>
    <col min="8" max="8" width="7" style="172" bestFit="1" customWidth="1"/>
    <col min="9" max="9" width="23.42578125" style="172" bestFit="1" customWidth="1"/>
    <col min="10" max="10" width="18.5703125" style="172" bestFit="1" customWidth="1"/>
    <col min="11" max="11" width="16.28515625" style="172" bestFit="1" customWidth="1"/>
    <col min="12" max="12" width="16.5703125" style="172" bestFit="1" customWidth="1"/>
    <col min="13" max="13" width="9.140625" style="172"/>
    <col min="14" max="15" width="11" style="172" bestFit="1" customWidth="1"/>
    <col min="16" max="16384" width="9.140625" style="172"/>
  </cols>
  <sheetData>
    <row r="1" spans="1:10" x14ac:dyDescent="0.25">
      <c r="A1" s="19" t="s">
        <v>27</v>
      </c>
      <c r="B1" s="19" t="s">
        <v>868</v>
      </c>
      <c r="F1" s="166" t="s">
        <v>1242</v>
      </c>
    </row>
    <row r="2" spans="1:10" x14ac:dyDescent="0.25">
      <c r="A2" s="19" t="s">
        <v>25</v>
      </c>
      <c r="B2" s="19" t="s">
        <v>869</v>
      </c>
      <c r="J2" s="173"/>
    </row>
    <row r="3" spans="1:10" x14ac:dyDescent="0.25">
      <c r="A3" s="19" t="s">
        <v>23</v>
      </c>
      <c r="B3" s="19" t="s">
        <v>21</v>
      </c>
    </row>
    <row r="4" spans="1:10" x14ac:dyDescent="0.25">
      <c r="A4" s="19" t="s">
        <v>22</v>
      </c>
      <c r="B4" s="19" t="s">
        <v>21</v>
      </c>
    </row>
    <row r="5" spans="1:10" x14ac:dyDescent="0.25">
      <c r="A5" s="19" t="s">
        <v>20</v>
      </c>
      <c r="B5" s="19"/>
      <c r="H5" s="174"/>
    </row>
    <row r="6" spans="1:10" x14ac:dyDescent="0.25">
      <c r="A6" s="19" t="s">
        <v>18</v>
      </c>
      <c r="B6" s="19"/>
    </row>
    <row r="10" spans="1:10" x14ac:dyDescent="0.25">
      <c r="A10" s="19"/>
      <c r="B10" s="19"/>
    </row>
    <row r="11" spans="1:10" x14ac:dyDescent="0.25">
      <c r="A11" s="19"/>
    </row>
    <row r="12" spans="1:10" x14ac:dyDescent="0.25">
      <c r="A12" s="19"/>
      <c r="B12" s="19"/>
      <c r="D12" s="172" t="s">
        <v>1107</v>
      </c>
      <c r="E12" s="172" t="s">
        <v>212</v>
      </c>
      <c r="F12" s="172" t="s">
        <v>865</v>
      </c>
    </row>
    <row r="13" spans="1:10" x14ac:dyDescent="0.25">
      <c r="B13" s="19"/>
      <c r="C13" s="175"/>
      <c r="D13" s="175" t="s">
        <v>836</v>
      </c>
      <c r="E13" s="175" t="s">
        <v>212</v>
      </c>
      <c r="F13" s="175" t="s">
        <v>837</v>
      </c>
    </row>
    <row r="14" spans="1:10" x14ac:dyDescent="0.25">
      <c r="B14" s="172" t="s">
        <v>866</v>
      </c>
      <c r="C14" s="175" t="s">
        <v>838</v>
      </c>
      <c r="D14" s="176">
        <v>188.9</v>
      </c>
      <c r="E14" s="177">
        <v>0.14425848921879711</v>
      </c>
      <c r="F14" s="175">
        <v>13</v>
      </c>
    </row>
    <row r="15" spans="1:10" x14ac:dyDescent="0.25">
      <c r="B15" s="172" t="s">
        <v>867</v>
      </c>
      <c r="C15" s="175" t="s">
        <v>839</v>
      </c>
      <c r="D15" s="176">
        <v>1120.5550000000001</v>
      </c>
      <c r="E15" s="177">
        <v>0.85574151078120286</v>
      </c>
      <c r="F15" s="175">
        <v>81</v>
      </c>
    </row>
    <row r="16" spans="1:10" x14ac:dyDescent="0.25">
      <c r="B16" s="172" t="s">
        <v>655</v>
      </c>
      <c r="C16" s="175" t="s">
        <v>840</v>
      </c>
      <c r="D16" s="178">
        <v>1309.4550000000002</v>
      </c>
      <c r="E16" s="179">
        <v>1</v>
      </c>
      <c r="F16" s="178">
        <v>94</v>
      </c>
    </row>
    <row r="25" spans="9:12" x14ac:dyDescent="0.25">
      <c r="I25" s="180"/>
      <c r="J25" s="180"/>
      <c r="K25" s="180"/>
      <c r="L25" s="180"/>
    </row>
    <row r="26" spans="9:12" x14ac:dyDescent="0.25">
      <c r="I26" s="180"/>
      <c r="J26" s="181"/>
      <c r="K26" s="181"/>
      <c r="L26" s="181"/>
    </row>
    <row r="27" spans="9:12" x14ac:dyDescent="0.25">
      <c r="I27" s="181"/>
      <c r="J27" s="182"/>
      <c r="K27" s="183"/>
      <c r="L27" s="180"/>
    </row>
    <row r="28" spans="9:12" x14ac:dyDescent="0.25">
      <c r="I28" s="181"/>
      <c r="J28" s="182"/>
      <c r="K28" s="183"/>
      <c r="L28" s="180"/>
    </row>
    <row r="29" spans="9:12" x14ac:dyDescent="0.25">
      <c r="I29" s="181"/>
      <c r="J29" s="184"/>
      <c r="K29" s="185"/>
      <c r="L29" s="184"/>
    </row>
    <row r="30" spans="9:12" x14ac:dyDescent="0.25">
      <c r="I30" s="180"/>
      <c r="J30" s="180"/>
      <c r="K30" s="180"/>
      <c r="L30" s="180"/>
    </row>
    <row r="31" spans="9:12" x14ac:dyDescent="0.25">
      <c r="I31" s="180"/>
      <c r="J31" s="180"/>
      <c r="K31" s="180"/>
      <c r="L31" s="180"/>
    </row>
    <row r="32" spans="9:12" x14ac:dyDescent="0.25">
      <c r="I32" s="180"/>
      <c r="J32" s="180"/>
      <c r="K32" s="180"/>
      <c r="L32" s="180"/>
    </row>
    <row r="33" spans="9:12" x14ac:dyDescent="0.25">
      <c r="I33" s="180"/>
      <c r="J33" s="180"/>
      <c r="K33" s="180"/>
      <c r="L33" s="180"/>
    </row>
  </sheetData>
  <hyperlinks>
    <hyperlink ref="F1" location="Tartalom!A1" display="Vissza a tartalomjegyzékhez" xr:uid="{EA25100F-50E7-406D-8F10-BCA305BFA9FC}"/>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49AD1-0A5B-4B1F-B9AD-63DBED42DAAA}">
  <dimension ref="A1:K46"/>
  <sheetViews>
    <sheetView zoomScale="70" zoomScaleNormal="70" workbookViewId="0">
      <selection activeCell="K1" sqref="K1"/>
    </sheetView>
  </sheetViews>
  <sheetFormatPr defaultRowHeight="15" x14ac:dyDescent="0.25"/>
  <cols>
    <col min="1" max="16384" width="9.140625" style="25"/>
  </cols>
  <sheetData>
    <row r="1" spans="1:11" x14ac:dyDescent="0.25">
      <c r="A1" s="19" t="s">
        <v>27</v>
      </c>
      <c r="B1" s="19" t="s">
        <v>863</v>
      </c>
      <c r="K1" s="166" t="s">
        <v>1242</v>
      </c>
    </row>
    <row r="2" spans="1:11" x14ac:dyDescent="0.25">
      <c r="A2" s="19" t="s">
        <v>25</v>
      </c>
      <c r="B2" s="19" t="s">
        <v>864</v>
      </c>
    </row>
    <row r="3" spans="1:11" x14ac:dyDescent="0.25">
      <c r="A3" s="19" t="s">
        <v>23</v>
      </c>
      <c r="B3" s="19" t="s">
        <v>21</v>
      </c>
    </row>
    <row r="4" spans="1:11" x14ac:dyDescent="0.25">
      <c r="A4" s="19" t="s">
        <v>22</v>
      </c>
      <c r="B4" s="19" t="s">
        <v>21</v>
      </c>
    </row>
    <row r="5" spans="1:11" x14ac:dyDescent="0.25">
      <c r="A5" s="19" t="s">
        <v>20</v>
      </c>
      <c r="B5" s="19"/>
    </row>
    <row r="6" spans="1:11" x14ac:dyDescent="0.25">
      <c r="A6" s="19" t="s">
        <v>18</v>
      </c>
      <c r="B6" s="19"/>
    </row>
    <row r="7" spans="1:11" x14ac:dyDescent="0.25">
      <c r="A7" s="19"/>
      <c r="B7" s="19"/>
    </row>
    <row r="8" spans="1:11" x14ac:dyDescent="0.25">
      <c r="A8" s="19" t="s">
        <v>134</v>
      </c>
      <c r="B8" s="19" t="s">
        <v>642</v>
      </c>
    </row>
    <row r="9" spans="1:11" x14ac:dyDescent="0.25">
      <c r="A9" s="19" t="s">
        <v>136</v>
      </c>
      <c r="B9" s="19" t="s">
        <v>643</v>
      </c>
    </row>
    <row r="10" spans="1:11" x14ac:dyDescent="0.25">
      <c r="A10" s="170"/>
    </row>
    <row r="11" spans="1:11" x14ac:dyDescent="0.25">
      <c r="A11" s="170"/>
      <c r="B11" s="25" t="s">
        <v>842</v>
      </c>
      <c r="C11" s="25" t="s">
        <v>843</v>
      </c>
      <c r="D11" s="25">
        <v>2</v>
      </c>
      <c r="H11" s="25" t="s">
        <v>324</v>
      </c>
    </row>
    <row r="12" spans="1:11" x14ac:dyDescent="0.25">
      <c r="A12" s="170"/>
      <c r="B12" s="25" t="s">
        <v>844</v>
      </c>
      <c r="C12" s="25" t="s">
        <v>845</v>
      </c>
      <c r="D12" s="25">
        <v>2</v>
      </c>
    </row>
    <row r="13" spans="1:11" x14ac:dyDescent="0.25">
      <c r="A13" s="170"/>
      <c r="B13" s="25" t="s">
        <v>846</v>
      </c>
      <c r="C13" s="25" t="s">
        <v>847</v>
      </c>
      <c r="D13" s="25">
        <v>2</v>
      </c>
    </row>
    <row r="14" spans="1:11" x14ac:dyDescent="0.25">
      <c r="A14" s="170"/>
      <c r="B14" s="25" t="s">
        <v>848</v>
      </c>
      <c r="C14" s="25" t="s">
        <v>849</v>
      </c>
      <c r="D14" s="25">
        <v>3</v>
      </c>
    </row>
    <row r="15" spans="1:11" x14ac:dyDescent="0.25">
      <c r="A15" s="170"/>
      <c r="B15" s="25" t="s">
        <v>850</v>
      </c>
      <c r="C15" s="25" t="s">
        <v>851</v>
      </c>
      <c r="D15" s="25">
        <v>4</v>
      </c>
    </row>
    <row r="16" spans="1:11" x14ac:dyDescent="0.25">
      <c r="A16" s="170"/>
      <c r="B16" s="25" t="s">
        <v>852</v>
      </c>
      <c r="C16" s="25" t="s">
        <v>661</v>
      </c>
      <c r="D16" s="25">
        <v>6</v>
      </c>
    </row>
    <row r="17" spans="1:4" x14ac:dyDescent="0.25">
      <c r="A17" s="170"/>
      <c r="B17" s="25" t="s">
        <v>853</v>
      </c>
      <c r="C17" s="25" t="s">
        <v>841</v>
      </c>
      <c r="D17" s="25">
        <v>7</v>
      </c>
    </row>
    <row r="18" spans="1:4" x14ac:dyDescent="0.25">
      <c r="A18" s="170"/>
      <c r="B18" s="25" t="s">
        <v>854</v>
      </c>
      <c r="C18" s="25" t="s">
        <v>671</v>
      </c>
      <c r="D18" s="25">
        <v>9</v>
      </c>
    </row>
    <row r="19" spans="1:4" x14ac:dyDescent="0.25">
      <c r="A19" s="171"/>
      <c r="B19" s="25" t="s">
        <v>855</v>
      </c>
      <c r="C19" s="25" t="s">
        <v>669</v>
      </c>
      <c r="D19" s="25">
        <v>10</v>
      </c>
    </row>
    <row r="20" spans="1:4" x14ac:dyDescent="0.25">
      <c r="A20" s="170"/>
    </row>
    <row r="21" spans="1:4" x14ac:dyDescent="0.25">
      <c r="A21" s="170"/>
    </row>
    <row r="22" spans="1:4" x14ac:dyDescent="0.25">
      <c r="A22" s="170"/>
    </row>
    <row r="23" spans="1:4" x14ac:dyDescent="0.25">
      <c r="A23" s="170"/>
    </row>
    <row r="24" spans="1:4" x14ac:dyDescent="0.25">
      <c r="A24" s="170"/>
    </row>
    <row r="25" spans="1:4" x14ac:dyDescent="0.25">
      <c r="A25" s="170"/>
    </row>
    <row r="26" spans="1:4" x14ac:dyDescent="0.25">
      <c r="A26" s="170"/>
    </row>
    <row r="27" spans="1:4" x14ac:dyDescent="0.25">
      <c r="A27" s="170"/>
    </row>
    <row r="28" spans="1:4" x14ac:dyDescent="0.25">
      <c r="A28" s="170"/>
    </row>
    <row r="29" spans="1:4" x14ac:dyDescent="0.25">
      <c r="A29" s="170"/>
    </row>
    <row r="30" spans="1:4" x14ac:dyDescent="0.25">
      <c r="A30" s="170"/>
    </row>
    <row r="31" spans="1:4" x14ac:dyDescent="0.25">
      <c r="A31" s="170"/>
    </row>
    <row r="32" spans="1:4" x14ac:dyDescent="0.25">
      <c r="A32" s="170"/>
    </row>
    <row r="33" spans="1:1" x14ac:dyDescent="0.25">
      <c r="A33" s="170"/>
    </row>
    <row r="34" spans="1:1" x14ac:dyDescent="0.25">
      <c r="A34" s="170"/>
    </row>
    <row r="35" spans="1:1" x14ac:dyDescent="0.25">
      <c r="A35" s="170"/>
    </row>
    <row r="36" spans="1:1" x14ac:dyDescent="0.25">
      <c r="A36" s="170"/>
    </row>
    <row r="37" spans="1:1" x14ac:dyDescent="0.25">
      <c r="A37" s="170"/>
    </row>
    <row r="38" spans="1:1" x14ac:dyDescent="0.25">
      <c r="A38" s="170"/>
    </row>
    <row r="39" spans="1:1" x14ac:dyDescent="0.25">
      <c r="A39" s="170"/>
    </row>
    <row r="40" spans="1:1" x14ac:dyDescent="0.25">
      <c r="A40" s="170"/>
    </row>
    <row r="41" spans="1:1" x14ac:dyDescent="0.25">
      <c r="A41" s="170"/>
    </row>
    <row r="42" spans="1:1" x14ac:dyDescent="0.25">
      <c r="A42" s="170"/>
    </row>
    <row r="43" spans="1:1" x14ac:dyDescent="0.25">
      <c r="A43" s="170"/>
    </row>
    <row r="44" spans="1:1" x14ac:dyDescent="0.25">
      <c r="A44" s="170"/>
    </row>
    <row r="45" spans="1:1" x14ac:dyDescent="0.25">
      <c r="A45" s="170"/>
    </row>
    <row r="46" spans="1:1" x14ac:dyDescent="0.25">
      <c r="A46" s="170"/>
    </row>
  </sheetData>
  <hyperlinks>
    <hyperlink ref="K1" location="Tartalom!A1" display="Vissza a tartalomjegyzékhez" xr:uid="{2C38A221-0843-407C-A83B-D060AA454123}"/>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2CDB1-6988-47B0-A7CD-EB3A4C8BC748}">
  <dimension ref="A1:N39"/>
  <sheetViews>
    <sheetView zoomScale="115" zoomScaleNormal="115" workbookViewId="0">
      <selection activeCell="M1" sqref="M1"/>
    </sheetView>
  </sheetViews>
  <sheetFormatPr defaultRowHeight="15" x14ac:dyDescent="0.25"/>
  <cols>
    <col min="1" max="1" width="20.5703125" style="142" bestFit="1" customWidth="1"/>
    <col min="2" max="2" width="24" style="142" bestFit="1" customWidth="1"/>
    <col min="3" max="10" width="9.140625" style="142"/>
    <col min="11" max="11" width="15.7109375" style="142" customWidth="1"/>
    <col min="12" max="12" width="15" style="142" customWidth="1"/>
    <col min="13" max="16384" width="9.140625" style="142"/>
  </cols>
  <sheetData>
    <row r="1" spans="1:14" x14ac:dyDescent="0.25">
      <c r="A1" s="19" t="s">
        <v>27</v>
      </c>
      <c r="B1" s="19" t="s">
        <v>870</v>
      </c>
      <c r="M1" s="166" t="s">
        <v>1242</v>
      </c>
    </row>
    <row r="2" spans="1:14" x14ac:dyDescent="0.25">
      <c r="A2" s="19" t="s">
        <v>25</v>
      </c>
      <c r="B2" s="19" t="s">
        <v>871</v>
      </c>
    </row>
    <row r="3" spans="1:14" x14ac:dyDescent="0.25">
      <c r="A3" s="19" t="s">
        <v>23</v>
      </c>
      <c r="B3" s="19" t="s">
        <v>21</v>
      </c>
      <c r="N3" s="161"/>
    </row>
    <row r="4" spans="1:14" x14ac:dyDescent="0.25">
      <c r="A4" s="19" t="s">
        <v>22</v>
      </c>
      <c r="B4" s="19" t="s">
        <v>21</v>
      </c>
      <c r="N4" s="165"/>
    </row>
    <row r="5" spans="1:14" x14ac:dyDescent="0.25">
      <c r="A5" s="19" t="s">
        <v>20</v>
      </c>
      <c r="B5" s="19"/>
      <c r="N5" s="165"/>
    </row>
    <row r="6" spans="1:14" x14ac:dyDescent="0.25">
      <c r="A6" s="19" t="s">
        <v>18</v>
      </c>
      <c r="B6" s="19"/>
      <c r="N6" s="165"/>
    </row>
    <row r="7" spans="1:14" x14ac:dyDescent="0.25">
      <c r="A7" s="19"/>
      <c r="B7" s="19"/>
      <c r="N7" s="165"/>
    </row>
    <row r="8" spans="1:14" x14ac:dyDescent="0.25">
      <c r="A8" s="19" t="s">
        <v>134</v>
      </c>
      <c r="B8" s="19" t="s">
        <v>872</v>
      </c>
      <c r="C8" s="142" t="s">
        <v>212</v>
      </c>
      <c r="N8" s="165"/>
    </row>
    <row r="9" spans="1:14" x14ac:dyDescent="0.25">
      <c r="A9" s="19" t="s">
        <v>136</v>
      </c>
      <c r="B9" s="142" t="s">
        <v>873</v>
      </c>
      <c r="C9" s="142" t="s">
        <v>212</v>
      </c>
      <c r="N9" s="165"/>
    </row>
    <row r="10" spans="1:14" x14ac:dyDescent="0.25">
      <c r="N10" s="165"/>
    </row>
    <row r="11" spans="1:14" x14ac:dyDescent="0.25">
      <c r="B11" s="154" t="s">
        <v>653</v>
      </c>
      <c r="C11" s="154" t="s">
        <v>654</v>
      </c>
      <c r="D11" s="142">
        <v>2014</v>
      </c>
      <c r="E11" s="142">
        <v>2015</v>
      </c>
      <c r="F11" s="142">
        <v>2016</v>
      </c>
      <c r="G11" s="142">
        <v>2017</v>
      </c>
      <c r="H11" s="142">
        <v>2018</v>
      </c>
      <c r="I11" s="142">
        <v>2019</v>
      </c>
      <c r="J11" s="142">
        <v>2020</v>
      </c>
      <c r="K11" s="142" t="s">
        <v>652</v>
      </c>
    </row>
    <row r="12" spans="1:14" s="154" customFormat="1" x14ac:dyDescent="0.25">
      <c r="A12" s="142"/>
      <c r="B12" s="142" t="s">
        <v>656</v>
      </c>
      <c r="C12" s="142" t="s">
        <v>657</v>
      </c>
      <c r="D12" s="142">
        <v>0</v>
      </c>
      <c r="E12" s="142">
        <v>0</v>
      </c>
      <c r="F12" s="142">
        <v>0.8</v>
      </c>
      <c r="G12" s="142">
        <v>10.8</v>
      </c>
      <c r="H12" s="142">
        <v>17.600000000000001</v>
      </c>
      <c r="I12" s="142">
        <v>24.6</v>
      </c>
      <c r="J12" s="142">
        <v>34.200000000000003</v>
      </c>
      <c r="K12" s="142">
        <v>24.9</v>
      </c>
      <c r="L12" s="165"/>
    </row>
    <row r="13" spans="1:14" x14ac:dyDescent="0.25">
      <c r="B13" s="142" t="s">
        <v>658</v>
      </c>
      <c r="C13" s="142" t="s">
        <v>659</v>
      </c>
      <c r="D13" s="162">
        <v>0</v>
      </c>
      <c r="E13" s="162">
        <v>0</v>
      </c>
      <c r="F13" s="162">
        <v>0.95238095238095266</v>
      </c>
      <c r="G13" s="162">
        <v>6.8789808917197455</v>
      </c>
      <c r="H13" s="162">
        <v>10.256410256410257</v>
      </c>
      <c r="I13" s="162">
        <v>9.2169351817159981</v>
      </c>
      <c r="J13" s="162">
        <v>11.784975878704342</v>
      </c>
      <c r="K13" s="162">
        <v>10.826086956521738</v>
      </c>
    </row>
    <row r="21" spans="1:12" s="154" customFormat="1" x14ac:dyDescent="0.25">
      <c r="A21" s="142"/>
      <c r="B21" s="142"/>
      <c r="C21" s="142"/>
      <c r="D21" s="142"/>
      <c r="E21" s="142"/>
      <c r="F21" s="142"/>
      <c r="G21" s="142"/>
      <c r="H21" s="142"/>
      <c r="I21" s="142"/>
      <c r="J21" s="142"/>
      <c r="K21" s="142"/>
      <c r="L21" s="142"/>
    </row>
    <row r="30" spans="1:12" s="154" customFormat="1" x14ac:dyDescent="0.25">
      <c r="A30" s="142"/>
      <c r="B30" s="142"/>
      <c r="C30" s="142"/>
      <c r="D30" s="142"/>
      <c r="E30" s="142"/>
      <c r="F30" s="142"/>
      <c r="G30" s="142"/>
      <c r="H30" s="142"/>
      <c r="I30" s="142"/>
      <c r="J30" s="142"/>
      <c r="K30" s="142"/>
      <c r="L30" s="142"/>
    </row>
    <row r="39" spans="1:12" s="154" customFormat="1" x14ac:dyDescent="0.25">
      <c r="A39" s="142"/>
      <c r="B39" s="142"/>
      <c r="C39" s="142"/>
      <c r="D39" s="142"/>
      <c r="E39" s="142"/>
      <c r="F39" s="142"/>
      <c r="G39" s="142"/>
      <c r="H39" s="142"/>
      <c r="I39" s="142"/>
      <c r="J39" s="142"/>
      <c r="K39" s="142"/>
      <c r="L39" s="142"/>
    </row>
  </sheetData>
  <hyperlinks>
    <hyperlink ref="M1" location="Tartalom!A1" display="Vissza a tartalomjegyzékhez" xr:uid="{3F143568-7CE5-404E-8CF1-8CE7A970488A}"/>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2BE9B-A1C5-4328-9FB8-088B968DC225}">
  <dimension ref="A1:K17"/>
  <sheetViews>
    <sheetView zoomScaleNormal="100" workbookViewId="0">
      <selection activeCell="K1" sqref="K1"/>
    </sheetView>
  </sheetViews>
  <sheetFormatPr defaultRowHeight="15" x14ac:dyDescent="0.25"/>
  <cols>
    <col min="1" max="1" width="20.42578125" style="142" customWidth="1"/>
    <col min="2" max="2" width="38.85546875" style="142" customWidth="1"/>
    <col min="3" max="4" width="16.5703125" style="142" customWidth="1"/>
    <col min="5" max="16384" width="9.140625" style="142"/>
  </cols>
  <sheetData>
    <row r="1" spans="1:11" s="167" customFormat="1" x14ac:dyDescent="0.25">
      <c r="A1" s="19" t="s">
        <v>27</v>
      </c>
      <c r="B1" s="19" t="s">
        <v>870</v>
      </c>
      <c r="K1" s="166" t="s">
        <v>1242</v>
      </c>
    </row>
    <row r="2" spans="1:11" x14ac:dyDescent="0.25">
      <c r="A2" s="19" t="s">
        <v>25</v>
      </c>
      <c r="B2" s="19" t="s">
        <v>871</v>
      </c>
    </row>
    <row r="3" spans="1:11" x14ac:dyDescent="0.25">
      <c r="A3" s="19" t="s">
        <v>23</v>
      </c>
      <c r="B3" s="19" t="s">
        <v>21</v>
      </c>
    </row>
    <row r="4" spans="1:11" x14ac:dyDescent="0.25">
      <c r="A4" s="19" t="s">
        <v>22</v>
      </c>
      <c r="B4" s="19" t="s">
        <v>21</v>
      </c>
    </row>
    <row r="5" spans="1:11" x14ac:dyDescent="0.25">
      <c r="A5" s="19" t="s">
        <v>20</v>
      </c>
      <c r="B5" s="19"/>
    </row>
    <row r="6" spans="1:11" x14ac:dyDescent="0.25">
      <c r="A6" s="19" t="s">
        <v>18</v>
      </c>
      <c r="B6" s="19"/>
    </row>
    <row r="8" spans="1:11" x14ac:dyDescent="0.25">
      <c r="A8" s="19" t="s">
        <v>134</v>
      </c>
      <c r="B8" s="19" t="s">
        <v>874</v>
      </c>
    </row>
    <row r="9" spans="1:11" x14ac:dyDescent="0.25">
      <c r="A9" s="19" t="s">
        <v>136</v>
      </c>
      <c r="B9" s="142" t="s">
        <v>875</v>
      </c>
    </row>
    <row r="11" spans="1:11" x14ac:dyDescent="0.25">
      <c r="B11" s="167"/>
      <c r="C11" s="167"/>
      <c r="D11" s="167">
        <v>2018</v>
      </c>
      <c r="E11" s="167">
        <v>2019</v>
      </c>
      <c r="F11" s="167"/>
      <c r="G11" s="167"/>
      <c r="H11" s="167"/>
    </row>
    <row r="12" spans="1:11" x14ac:dyDescent="0.25">
      <c r="B12" s="142" t="s">
        <v>660</v>
      </c>
      <c r="C12" s="142" t="s">
        <v>661</v>
      </c>
      <c r="D12" s="168">
        <v>327.36</v>
      </c>
      <c r="E12" s="169">
        <v>340.22999999999996</v>
      </c>
      <c r="F12" s="168"/>
      <c r="G12" s="165"/>
    </row>
    <row r="13" spans="1:11" x14ac:dyDescent="0.25">
      <c r="B13" s="142" t="s">
        <v>662</v>
      </c>
      <c r="C13" s="142" t="s">
        <v>663</v>
      </c>
      <c r="D13" s="168">
        <v>32.58</v>
      </c>
      <c r="E13" s="169">
        <v>35.32</v>
      </c>
      <c r="F13" s="168"/>
      <c r="G13" s="165"/>
    </row>
    <row r="14" spans="1:11" x14ac:dyDescent="0.25">
      <c r="B14" s="142" t="s">
        <v>664</v>
      </c>
      <c r="C14" s="142" t="s">
        <v>665</v>
      </c>
      <c r="D14" s="168">
        <v>0.67</v>
      </c>
      <c r="E14" s="169">
        <v>7.6</v>
      </c>
      <c r="F14" s="168"/>
      <c r="G14" s="165"/>
    </row>
    <row r="15" spans="1:11" x14ac:dyDescent="0.25">
      <c r="B15" s="142" t="s">
        <v>666</v>
      </c>
      <c r="C15" s="142" t="s">
        <v>667</v>
      </c>
      <c r="D15" s="168">
        <v>4.3600000000000003</v>
      </c>
      <c r="E15" s="169">
        <v>2.6599999999999997</v>
      </c>
      <c r="F15" s="168"/>
      <c r="G15" s="165"/>
    </row>
    <row r="16" spans="1:11" x14ac:dyDescent="0.25">
      <c r="B16" s="142" t="s">
        <v>668</v>
      </c>
      <c r="C16" s="142" t="s">
        <v>669</v>
      </c>
      <c r="D16" s="168">
        <v>2.2400000000000002</v>
      </c>
      <c r="E16" s="169">
        <v>4.4799999999999995</v>
      </c>
      <c r="F16" s="168"/>
      <c r="G16" s="165"/>
    </row>
    <row r="17" spans="2:7" x14ac:dyDescent="0.25">
      <c r="B17" s="142" t="s">
        <v>670</v>
      </c>
      <c r="C17" s="142" t="s">
        <v>671</v>
      </c>
      <c r="D17" s="168">
        <v>4.8600000000000003</v>
      </c>
      <c r="E17" s="169">
        <v>0.84</v>
      </c>
      <c r="F17" s="168"/>
      <c r="G17" s="165"/>
    </row>
  </sheetData>
  <hyperlinks>
    <hyperlink ref="K1" location="Tartalom!A1" display="Vissza a tartalomjegyzékhez" xr:uid="{E8558B5B-79C3-484F-980E-F336B6FC775B}"/>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C08B3-FDB3-45F2-B4E7-6AD231392D90}">
  <dimension ref="A1:K16"/>
  <sheetViews>
    <sheetView zoomScale="115" zoomScaleNormal="115" workbookViewId="0">
      <selection activeCell="K1" sqref="K1"/>
    </sheetView>
  </sheetViews>
  <sheetFormatPr defaultRowHeight="15" x14ac:dyDescent="0.25"/>
  <cols>
    <col min="1" max="1" width="18.28515625" style="142" bestFit="1" customWidth="1"/>
    <col min="2" max="2" width="18.28515625" style="142" customWidth="1"/>
    <col min="3" max="3" width="11.140625" style="142" customWidth="1"/>
    <col min="4" max="4" width="12.28515625" style="142" customWidth="1"/>
    <col min="5" max="16384" width="9.140625" style="142"/>
  </cols>
  <sheetData>
    <row r="1" spans="1:11" s="163" customFormat="1" x14ac:dyDescent="0.25">
      <c r="A1" s="19" t="s">
        <v>27</v>
      </c>
      <c r="B1" s="19" t="s">
        <v>876</v>
      </c>
      <c r="K1" s="166" t="s">
        <v>1242</v>
      </c>
    </row>
    <row r="2" spans="1:11" x14ac:dyDescent="0.25">
      <c r="A2" s="19" t="s">
        <v>25</v>
      </c>
      <c r="B2" s="19" t="s">
        <v>877</v>
      </c>
    </row>
    <row r="3" spans="1:11" x14ac:dyDescent="0.25">
      <c r="A3" s="19" t="s">
        <v>23</v>
      </c>
      <c r="B3" s="19" t="s">
        <v>21</v>
      </c>
    </row>
    <row r="4" spans="1:11" x14ac:dyDescent="0.25">
      <c r="A4" s="19" t="s">
        <v>22</v>
      </c>
      <c r="B4" s="19" t="s">
        <v>21</v>
      </c>
    </row>
    <row r="5" spans="1:11" x14ac:dyDescent="0.25">
      <c r="A5" s="19" t="s">
        <v>20</v>
      </c>
      <c r="B5" s="19"/>
    </row>
    <row r="6" spans="1:11" x14ac:dyDescent="0.25">
      <c r="A6" s="19" t="s">
        <v>18</v>
      </c>
      <c r="B6" s="19"/>
    </row>
    <row r="8" spans="1:11" x14ac:dyDescent="0.25">
      <c r="B8" s="164"/>
      <c r="C8" s="165"/>
      <c r="E8" s="166"/>
    </row>
    <row r="9" spans="1:11" x14ac:dyDescent="0.25">
      <c r="A9" s="151"/>
    </row>
    <row r="10" spans="1:11" x14ac:dyDescent="0.25">
      <c r="D10" s="142" t="s">
        <v>1188</v>
      </c>
    </row>
    <row r="11" spans="1:11" ht="20.25" customHeight="1" x14ac:dyDescent="0.25">
      <c r="B11" s="163"/>
      <c r="C11" s="163"/>
      <c r="D11" s="141" t="s">
        <v>656</v>
      </c>
      <c r="E11" s="163"/>
    </row>
    <row r="12" spans="1:11" x14ac:dyDescent="0.25">
      <c r="B12" s="142" t="s">
        <v>672</v>
      </c>
      <c r="C12" s="142" t="s">
        <v>673</v>
      </c>
      <c r="D12" s="142">
        <v>517</v>
      </c>
      <c r="E12" s="165">
        <f>D12/$D$16</f>
        <v>0.72005571030640669</v>
      </c>
    </row>
    <row r="13" spans="1:11" x14ac:dyDescent="0.25">
      <c r="B13" s="142" t="s">
        <v>674</v>
      </c>
      <c r="C13" s="142" t="s">
        <v>675</v>
      </c>
      <c r="D13" s="142">
        <v>57</v>
      </c>
      <c r="E13" s="165">
        <f>D13/$D$16</f>
        <v>7.9387186629526457E-2</v>
      </c>
    </row>
    <row r="14" spans="1:11" x14ac:dyDescent="0.25">
      <c r="B14" s="142" t="s">
        <v>676</v>
      </c>
      <c r="C14" s="142" t="s">
        <v>677</v>
      </c>
      <c r="D14" s="142">
        <v>50</v>
      </c>
      <c r="E14" s="165">
        <f>D14/$D$16</f>
        <v>6.9637883008356549E-2</v>
      </c>
    </row>
    <row r="15" spans="1:11" x14ac:dyDescent="0.25">
      <c r="B15" s="142" t="s">
        <v>678</v>
      </c>
      <c r="C15" s="142" t="s">
        <v>679</v>
      </c>
      <c r="D15" s="142">
        <v>94</v>
      </c>
      <c r="E15" s="165">
        <f>D15/$D$16</f>
        <v>0.1309192200557103</v>
      </c>
    </row>
    <row r="16" spans="1:11" x14ac:dyDescent="0.25">
      <c r="B16" s="142" t="s">
        <v>680</v>
      </c>
      <c r="C16" s="142" t="s">
        <v>655</v>
      </c>
      <c r="D16" s="142">
        <f>SUM(D12:D15)</f>
        <v>718</v>
      </c>
      <c r="E16" s="165"/>
    </row>
  </sheetData>
  <hyperlinks>
    <hyperlink ref="K1" location="Tartalom!A1" display="Vissza a tartalomjegyzékhez" xr:uid="{594572CC-1C9C-4934-9C0B-525842F22516}"/>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D4B81-DC32-427C-9B74-4C02DA1802B1}">
  <dimension ref="A1:M567"/>
  <sheetViews>
    <sheetView zoomScale="85" zoomScaleNormal="85" workbookViewId="0">
      <pane xSplit="1" ySplit="186" topLeftCell="B187" activePane="bottomRight" state="frozen"/>
      <selection activeCell="A49" sqref="A49"/>
      <selection pane="topRight" activeCell="A49" sqref="A49"/>
      <selection pane="bottomLeft" activeCell="A49" sqref="A49"/>
      <selection pane="bottomRight" activeCell="H1" sqref="H1"/>
    </sheetView>
  </sheetViews>
  <sheetFormatPr defaultRowHeight="15" outlineLevelRow="1" x14ac:dyDescent="0.25"/>
  <cols>
    <col min="1" max="1" width="12.42578125" style="142" customWidth="1"/>
    <col min="2" max="2" width="17.5703125" style="142" bestFit="1" customWidth="1"/>
    <col min="3" max="3" width="18.5703125" style="142" bestFit="1" customWidth="1"/>
    <col min="4" max="4" width="17.85546875" style="142" bestFit="1" customWidth="1"/>
    <col min="5" max="5" width="18.5703125" style="142" bestFit="1" customWidth="1"/>
    <col min="6" max="6" width="17.42578125" style="142" bestFit="1" customWidth="1"/>
    <col min="7" max="7" width="18.5703125" style="142" bestFit="1" customWidth="1"/>
    <col min="8" max="8" width="26.42578125" style="142" bestFit="1" customWidth="1"/>
    <col min="9" max="9" width="18.5703125" style="142" bestFit="1" customWidth="1"/>
    <col min="10" max="13" width="10.42578125" style="142" customWidth="1"/>
    <col min="14" max="16384" width="9.140625" style="142"/>
  </cols>
  <sheetData>
    <row r="1" spans="1:13" x14ac:dyDescent="0.25">
      <c r="A1" s="19" t="s">
        <v>27</v>
      </c>
      <c r="B1" s="142" t="s">
        <v>878</v>
      </c>
      <c r="H1" s="166" t="s">
        <v>1242</v>
      </c>
    </row>
    <row r="2" spans="1:13" x14ac:dyDescent="0.25">
      <c r="A2" s="19" t="s">
        <v>25</v>
      </c>
      <c r="B2" s="142" t="s">
        <v>879</v>
      </c>
    </row>
    <row r="3" spans="1:13" x14ac:dyDescent="0.25">
      <c r="A3" s="19" t="s">
        <v>23</v>
      </c>
      <c r="B3" s="142" t="s">
        <v>815</v>
      </c>
    </row>
    <row r="4" spans="1:13" x14ac:dyDescent="0.25">
      <c r="A4" s="19" t="s">
        <v>22</v>
      </c>
      <c r="B4" s="142" t="s">
        <v>815</v>
      </c>
    </row>
    <row r="5" spans="1:13" x14ac:dyDescent="0.25">
      <c r="A5" s="19" t="s">
        <v>20</v>
      </c>
      <c r="B5" s="19"/>
    </row>
    <row r="6" spans="1:13" x14ac:dyDescent="0.25">
      <c r="A6" s="19" t="s">
        <v>18</v>
      </c>
      <c r="B6" s="19"/>
      <c r="J6" s="252" t="s">
        <v>1189</v>
      </c>
      <c r="K6" s="252"/>
      <c r="L6" s="252"/>
      <c r="M6" s="252"/>
    </row>
    <row r="7" spans="1:13" x14ac:dyDescent="0.25">
      <c r="C7" s="142" t="s">
        <v>226</v>
      </c>
      <c r="D7" s="142" t="s">
        <v>681</v>
      </c>
      <c r="E7" s="142" t="s">
        <v>226</v>
      </c>
      <c r="F7" s="142" t="s">
        <v>681</v>
      </c>
      <c r="G7" s="142" t="s">
        <v>226</v>
      </c>
      <c r="H7" s="142" t="s">
        <v>681</v>
      </c>
      <c r="I7" s="142" t="s">
        <v>226</v>
      </c>
      <c r="J7" s="252" t="s">
        <v>682</v>
      </c>
      <c r="K7" s="252"/>
      <c r="L7" s="252"/>
      <c r="M7" s="252"/>
    </row>
    <row r="8" spans="1:13" x14ac:dyDescent="0.25">
      <c r="A8" s="142" t="s">
        <v>1190</v>
      </c>
      <c r="B8" s="142" t="s">
        <v>683</v>
      </c>
      <c r="C8" s="142" t="s">
        <v>683</v>
      </c>
      <c r="D8" s="142" t="s">
        <v>684</v>
      </c>
      <c r="E8" s="142" t="s">
        <v>684</v>
      </c>
      <c r="F8" s="142" t="s">
        <v>685</v>
      </c>
      <c r="G8" s="142" t="s">
        <v>685</v>
      </c>
      <c r="H8" s="142" t="s">
        <v>686</v>
      </c>
      <c r="I8" s="142" t="s">
        <v>686</v>
      </c>
    </row>
    <row r="9" spans="1:13" x14ac:dyDescent="0.25">
      <c r="B9" s="142" t="s">
        <v>1191</v>
      </c>
      <c r="C9" s="142" t="s">
        <v>1192</v>
      </c>
      <c r="D9" s="142" t="s">
        <v>1193</v>
      </c>
      <c r="E9" s="142" t="s">
        <v>1195</v>
      </c>
      <c r="F9" s="142" t="s">
        <v>1194</v>
      </c>
      <c r="G9" s="142" t="s">
        <v>1196</v>
      </c>
      <c r="H9" s="142" t="s">
        <v>1197</v>
      </c>
      <c r="I9" s="142" t="s">
        <v>1198</v>
      </c>
    </row>
    <row r="10" spans="1:13" x14ac:dyDescent="0.25">
      <c r="B10" s="142" t="s">
        <v>687</v>
      </c>
      <c r="C10" s="142" t="s">
        <v>688</v>
      </c>
      <c r="D10" s="142" t="s">
        <v>689</v>
      </c>
      <c r="E10" s="142" t="s">
        <v>690</v>
      </c>
      <c r="F10" s="142" t="s">
        <v>691</v>
      </c>
      <c r="G10" s="142" t="s">
        <v>692</v>
      </c>
      <c r="H10" s="142" t="s">
        <v>693</v>
      </c>
      <c r="I10" s="142" t="s">
        <v>694</v>
      </c>
    </row>
    <row r="11" spans="1:13" x14ac:dyDescent="0.25">
      <c r="A11" s="142" t="s">
        <v>695</v>
      </c>
      <c r="B11" s="142" t="s">
        <v>696</v>
      </c>
      <c r="C11" s="142" t="s">
        <v>697</v>
      </c>
      <c r="D11" s="142" t="s">
        <v>698</v>
      </c>
      <c r="E11" s="142" t="s">
        <v>699</v>
      </c>
      <c r="F11" s="142" t="s">
        <v>700</v>
      </c>
      <c r="G11" s="142" t="s">
        <v>701</v>
      </c>
      <c r="H11" s="142" t="s">
        <v>702</v>
      </c>
      <c r="I11" s="142" t="s">
        <v>703</v>
      </c>
      <c r="J11" s="153" t="s">
        <v>704</v>
      </c>
      <c r="K11" s="153" t="s">
        <v>705</v>
      </c>
      <c r="L11" s="153" t="s">
        <v>706</v>
      </c>
      <c r="M11" s="153" t="s">
        <v>707</v>
      </c>
    </row>
    <row r="12" spans="1:13" hidden="1" outlineLevel="1" x14ac:dyDescent="0.25">
      <c r="A12" s="151">
        <v>43832</v>
      </c>
      <c r="C12" s="142">
        <v>0.30199999999999999</v>
      </c>
      <c r="J12" s="142" t="e">
        <f t="shared" ref="J12:J75" si="0">IF(ISBLANK(B12),NA(),(C12-B12)*100)</f>
        <v>#N/A</v>
      </c>
      <c r="K12" s="142" t="e">
        <f t="shared" ref="K12:K75" si="1">IF(ISBLANK(D12),NA(),(E12-D12)*100)</f>
        <v>#N/A</v>
      </c>
      <c r="L12" s="142" t="e">
        <f t="shared" ref="L12:L75" si="2">IF(ISBLANK(F12),NA(),(G12-F12)*100)</f>
        <v>#N/A</v>
      </c>
      <c r="M12" s="142" t="e">
        <f t="shared" ref="M12:M75" si="3">IF(ISBLANK(H12),NA(),(I12-H12)*100)</f>
        <v>#N/A</v>
      </c>
    </row>
    <row r="13" spans="1:13" hidden="1" outlineLevel="1" x14ac:dyDescent="0.25">
      <c r="A13" s="151">
        <v>43833</v>
      </c>
      <c r="C13" s="142">
        <v>0.245</v>
      </c>
      <c r="J13" s="142" t="e">
        <f t="shared" si="0"/>
        <v>#N/A</v>
      </c>
      <c r="K13" s="142" t="e">
        <f t="shared" si="1"/>
        <v>#N/A</v>
      </c>
      <c r="L13" s="142" t="e">
        <f t="shared" si="2"/>
        <v>#N/A</v>
      </c>
      <c r="M13" s="142" t="e">
        <f t="shared" si="3"/>
        <v>#N/A</v>
      </c>
    </row>
    <row r="14" spans="1:13" hidden="1" outlineLevel="1" x14ac:dyDescent="0.25">
      <c r="A14" s="151">
        <v>43836</v>
      </c>
      <c r="C14" s="142">
        <v>0.245</v>
      </c>
      <c r="J14" s="142" t="e">
        <f t="shared" si="0"/>
        <v>#N/A</v>
      </c>
      <c r="K14" s="142" t="e">
        <f t="shared" si="1"/>
        <v>#N/A</v>
      </c>
      <c r="L14" s="142" t="e">
        <f t="shared" si="2"/>
        <v>#N/A</v>
      </c>
      <c r="M14" s="142" t="e">
        <f t="shared" si="3"/>
        <v>#N/A</v>
      </c>
    </row>
    <row r="15" spans="1:13" hidden="1" outlineLevel="1" x14ac:dyDescent="0.25">
      <c r="A15" s="151">
        <v>43837</v>
      </c>
      <c r="C15" s="142">
        <v>0.253</v>
      </c>
      <c r="J15" s="142" t="e">
        <f t="shared" si="0"/>
        <v>#N/A</v>
      </c>
      <c r="K15" s="142" t="e">
        <f t="shared" si="1"/>
        <v>#N/A</v>
      </c>
      <c r="L15" s="142" t="e">
        <f t="shared" si="2"/>
        <v>#N/A</v>
      </c>
      <c r="M15" s="142" t="e">
        <f t="shared" si="3"/>
        <v>#N/A</v>
      </c>
    </row>
    <row r="16" spans="1:13" hidden="1" outlineLevel="1" x14ac:dyDescent="0.25">
      <c r="A16" s="151">
        <v>43838</v>
      </c>
      <c r="C16" s="142">
        <v>0.30499999999999999</v>
      </c>
      <c r="J16" s="142" t="e">
        <f t="shared" si="0"/>
        <v>#N/A</v>
      </c>
      <c r="K16" s="142" t="e">
        <f t="shared" si="1"/>
        <v>#N/A</v>
      </c>
      <c r="L16" s="142" t="e">
        <f t="shared" si="2"/>
        <v>#N/A</v>
      </c>
      <c r="M16" s="142" t="e">
        <f t="shared" si="3"/>
        <v>#N/A</v>
      </c>
    </row>
    <row r="17" spans="1:13" hidden="1" outlineLevel="1" x14ac:dyDescent="0.25">
      <c r="A17" s="151">
        <v>43839</v>
      </c>
      <c r="C17" s="142">
        <v>0.32700000000000001</v>
      </c>
      <c r="J17" s="142" t="e">
        <f t="shared" si="0"/>
        <v>#N/A</v>
      </c>
      <c r="K17" s="142" t="e">
        <f t="shared" si="1"/>
        <v>#N/A</v>
      </c>
      <c r="L17" s="142" t="e">
        <f t="shared" si="2"/>
        <v>#N/A</v>
      </c>
      <c r="M17" s="142" t="e">
        <f t="shared" si="3"/>
        <v>#N/A</v>
      </c>
    </row>
    <row r="18" spans="1:13" hidden="1" outlineLevel="1" x14ac:dyDescent="0.25">
      <c r="A18" s="151">
        <v>43840</v>
      </c>
      <c r="C18" s="142">
        <v>0.308</v>
      </c>
      <c r="J18" s="142" t="e">
        <f t="shared" si="0"/>
        <v>#N/A</v>
      </c>
      <c r="K18" s="142" t="e">
        <f t="shared" si="1"/>
        <v>#N/A</v>
      </c>
      <c r="L18" s="142" t="e">
        <f t="shared" si="2"/>
        <v>#N/A</v>
      </c>
      <c r="M18" s="142" t="e">
        <f t="shared" si="3"/>
        <v>#N/A</v>
      </c>
    </row>
    <row r="19" spans="1:13" hidden="1" outlineLevel="1" x14ac:dyDescent="0.25">
      <c r="A19" s="151">
        <v>43843</v>
      </c>
      <c r="C19" s="142">
        <v>0.36499999999999999</v>
      </c>
      <c r="J19" s="142" t="e">
        <f t="shared" si="0"/>
        <v>#N/A</v>
      </c>
      <c r="K19" s="142" t="e">
        <f t="shared" si="1"/>
        <v>#N/A</v>
      </c>
      <c r="L19" s="142" t="e">
        <f t="shared" si="2"/>
        <v>#N/A</v>
      </c>
      <c r="M19" s="142" t="e">
        <f t="shared" si="3"/>
        <v>#N/A</v>
      </c>
    </row>
    <row r="20" spans="1:13" hidden="1" outlineLevel="1" x14ac:dyDescent="0.25">
      <c r="A20" s="151">
        <v>43844</v>
      </c>
      <c r="C20" s="142">
        <v>0.34399999999999997</v>
      </c>
      <c r="J20" s="142" t="e">
        <f t="shared" si="0"/>
        <v>#N/A</v>
      </c>
      <c r="K20" s="142" t="e">
        <f t="shared" si="1"/>
        <v>#N/A</v>
      </c>
      <c r="L20" s="142" t="e">
        <f t="shared" si="2"/>
        <v>#N/A</v>
      </c>
      <c r="M20" s="142" t="e">
        <f t="shared" si="3"/>
        <v>#N/A</v>
      </c>
    </row>
    <row r="21" spans="1:13" hidden="1" outlineLevel="1" x14ac:dyDescent="0.25">
      <c r="A21" s="151">
        <v>43845</v>
      </c>
      <c r="C21" s="142">
        <v>0.308</v>
      </c>
      <c r="J21" s="142" t="e">
        <f t="shared" si="0"/>
        <v>#N/A</v>
      </c>
      <c r="K21" s="142" t="e">
        <f t="shared" si="1"/>
        <v>#N/A</v>
      </c>
      <c r="L21" s="142" t="e">
        <f t="shared" si="2"/>
        <v>#N/A</v>
      </c>
      <c r="M21" s="142" t="e">
        <f t="shared" si="3"/>
        <v>#N/A</v>
      </c>
    </row>
    <row r="22" spans="1:13" hidden="1" outlineLevel="1" x14ac:dyDescent="0.25">
      <c r="A22" s="151">
        <v>43846</v>
      </c>
      <c r="C22" s="142">
        <v>0.29099999999999998</v>
      </c>
      <c r="J22" s="142" t="e">
        <f t="shared" si="0"/>
        <v>#N/A</v>
      </c>
      <c r="K22" s="142" t="e">
        <f t="shared" si="1"/>
        <v>#N/A</v>
      </c>
      <c r="L22" s="142" t="e">
        <f t="shared" si="2"/>
        <v>#N/A</v>
      </c>
      <c r="M22" s="142" t="e">
        <f t="shared" si="3"/>
        <v>#N/A</v>
      </c>
    </row>
    <row r="23" spans="1:13" hidden="1" outlineLevel="1" x14ac:dyDescent="0.25">
      <c r="A23" s="151">
        <v>43847</v>
      </c>
      <c r="C23" s="142">
        <v>0.29699999999999999</v>
      </c>
      <c r="J23" s="142" t="e">
        <f t="shared" si="0"/>
        <v>#N/A</v>
      </c>
      <c r="K23" s="142" t="e">
        <f t="shared" si="1"/>
        <v>#N/A</v>
      </c>
      <c r="L23" s="142" t="e">
        <f t="shared" si="2"/>
        <v>#N/A</v>
      </c>
      <c r="M23" s="142" t="e">
        <f t="shared" si="3"/>
        <v>#N/A</v>
      </c>
    </row>
    <row r="24" spans="1:13" hidden="1" outlineLevel="1" x14ac:dyDescent="0.25">
      <c r="A24" s="151">
        <v>43850</v>
      </c>
      <c r="C24" s="142">
        <v>0.29499999999999998</v>
      </c>
      <c r="J24" s="142" t="e">
        <f t="shared" si="0"/>
        <v>#N/A</v>
      </c>
      <c r="K24" s="142" t="e">
        <f t="shared" si="1"/>
        <v>#N/A</v>
      </c>
      <c r="L24" s="142" t="e">
        <f t="shared" si="2"/>
        <v>#N/A</v>
      </c>
      <c r="M24" s="142" t="e">
        <f t="shared" si="3"/>
        <v>#N/A</v>
      </c>
    </row>
    <row r="25" spans="1:13" hidden="1" outlineLevel="1" x14ac:dyDescent="0.25">
      <c r="A25" s="151">
        <v>43851</v>
      </c>
      <c r="C25" s="142">
        <v>0.255</v>
      </c>
      <c r="J25" s="142" t="e">
        <f t="shared" si="0"/>
        <v>#N/A</v>
      </c>
      <c r="K25" s="142" t="e">
        <f t="shared" si="1"/>
        <v>#N/A</v>
      </c>
      <c r="L25" s="142" t="e">
        <f t="shared" si="2"/>
        <v>#N/A</v>
      </c>
      <c r="M25" s="142" t="e">
        <f t="shared" si="3"/>
        <v>#N/A</v>
      </c>
    </row>
    <row r="26" spans="1:13" hidden="1" outlineLevel="1" x14ac:dyDescent="0.25">
      <c r="A26" s="151">
        <v>43852</v>
      </c>
      <c r="C26" s="142">
        <v>0.247</v>
      </c>
      <c r="J26" s="142" t="e">
        <f t="shared" si="0"/>
        <v>#N/A</v>
      </c>
      <c r="K26" s="142" t="e">
        <f t="shared" si="1"/>
        <v>#N/A</v>
      </c>
      <c r="L26" s="142" t="e">
        <f t="shared" si="2"/>
        <v>#N/A</v>
      </c>
      <c r="M26" s="142" t="e">
        <f t="shared" si="3"/>
        <v>#N/A</v>
      </c>
    </row>
    <row r="27" spans="1:13" hidden="1" outlineLevel="1" x14ac:dyDescent="0.25">
      <c r="A27" s="151">
        <v>43853</v>
      </c>
      <c r="C27" s="142">
        <v>0.20399999999999999</v>
      </c>
      <c r="J27" s="142" t="e">
        <f t="shared" si="0"/>
        <v>#N/A</v>
      </c>
      <c r="K27" s="142" t="e">
        <f t="shared" si="1"/>
        <v>#N/A</v>
      </c>
      <c r="L27" s="142" t="e">
        <f t="shared" si="2"/>
        <v>#N/A</v>
      </c>
      <c r="M27" s="142" t="e">
        <f t="shared" si="3"/>
        <v>#N/A</v>
      </c>
    </row>
    <row r="28" spans="1:13" hidden="1" outlineLevel="1" x14ac:dyDescent="0.25">
      <c r="A28" s="151">
        <v>43854</v>
      </c>
      <c r="C28" s="142">
        <v>0.182</v>
      </c>
      <c r="J28" s="142" t="e">
        <f t="shared" si="0"/>
        <v>#N/A</v>
      </c>
      <c r="K28" s="142" t="e">
        <f t="shared" si="1"/>
        <v>#N/A</v>
      </c>
      <c r="L28" s="142" t="e">
        <f t="shared" si="2"/>
        <v>#N/A</v>
      </c>
      <c r="M28" s="142" t="e">
        <f t="shared" si="3"/>
        <v>#N/A</v>
      </c>
    </row>
    <row r="29" spans="1:13" hidden="1" outlineLevel="1" x14ac:dyDescent="0.25">
      <c r="A29" s="151">
        <v>43857</v>
      </c>
      <c r="C29" s="142">
        <v>0.124</v>
      </c>
      <c r="J29" s="142" t="e">
        <f t="shared" si="0"/>
        <v>#N/A</v>
      </c>
      <c r="K29" s="142" t="e">
        <f t="shared" si="1"/>
        <v>#N/A</v>
      </c>
      <c r="L29" s="142" t="e">
        <f t="shared" si="2"/>
        <v>#N/A</v>
      </c>
      <c r="M29" s="142" t="e">
        <f t="shared" si="3"/>
        <v>#N/A</v>
      </c>
    </row>
    <row r="30" spans="1:13" hidden="1" outlineLevel="1" x14ac:dyDescent="0.25">
      <c r="A30" s="151">
        <v>43858</v>
      </c>
      <c r="C30" s="142">
        <v>0.17</v>
      </c>
      <c r="J30" s="142" t="e">
        <f t="shared" si="0"/>
        <v>#N/A</v>
      </c>
      <c r="K30" s="142" t="e">
        <f t="shared" si="1"/>
        <v>#N/A</v>
      </c>
      <c r="L30" s="142" t="e">
        <f t="shared" si="2"/>
        <v>#N/A</v>
      </c>
      <c r="M30" s="142" t="e">
        <f t="shared" si="3"/>
        <v>#N/A</v>
      </c>
    </row>
    <row r="31" spans="1:13" hidden="1" outlineLevel="1" x14ac:dyDescent="0.25">
      <c r="A31" s="151">
        <v>43859</v>
      </c>
      <c r="C31" s="142">
        <v>0.13100000000000001</v>
      </c>
      <c r="J31" s="142" t="e">
        <f t="shared" si="0"/>
        <v>#N/A</v>
      </c>
      <c r="K31" s="142" t="e">
        <f t="shared" si="1"/>
        <v>#N/A</v>
      </c>
      <c r="L31" s="142" t="e">
        <f t="shared" si="2"/>
        <v>#N/A</v>
      </c>
      <c r="M31" s="142" t="e">
        <f t="shared" si="3"/>
        <v>#N/A</v>
      </c>
    </row>
    <row r="32" spans="1:13" hidden="1" outlineLevel="1" x14ac:dyDescent="0.25">
      <c r="A32" s="151">
        <v>43860</v>
      </c>
      <c r="C32" s="142">
        <v>9.5000000000000001E-2</v>
      </c>
      <c r="J32" s="142" t="e">
        <f t="shared" si="0"/>
        <v>#N/A</v>
      </c>
      <c r="K32" s="142" t="e">
        <f t="shared" si="1"/>
        <v>#N/A</v>
      </c>
      <c r="L32" s="142" t="e">
        <f t="shared" si="2"/>
        <v>#N/A</v>
      </c>
      <c r="M32" s="142" t="e">
        <f t="shared" si="3"/>
        <v>#N/A</v>
      </c>
    </row>
    <row r="33" spans="1:13" hidden="1" outlineLevel="1" x14ac:dyDescent="0.25">
      <c r="A33" s="151">
        <v>43861</v>
      </c>
      <c r="C33" s="142">
        <v>6.7000000000000004E-2</v>
      </c>
      <c r="J33" s="142" t="e">
        <f t="shared" si="0"/>
        <v>#N/A</v>
      </c>
      <c r="K33" s="142" t="e">
        <f t="shared" si="1"/>
        <v>#N/A</v>
      </c>
      <c r="L33" s="142" t="e">
        <f t="shared" si="2"/>
        <v>#N/A</v>
      </c>
      <c r="M33" s="142" t="e">
        <f t="shared" si="3"/>
        <v>#N/A</v>
      </c>
    </row>
    <row r="34" spans="1:13" hidden="1" outlineLevel="1" x14ac:dyDescent="0.25">
      <c r="A34" s="151">
        <v>43864</v>
      </c>
      <c r="C34" s="142">
        <v>6.3E-2</v>
      </c>
      <c r="J34" s="142" t="e">
        <f t="shared" si="0"/>
        <v>#N/A</v>
      </c>
      <c r="K34" s="142" t="e">
        <f t="shared" si="1"/>
        <v>#N/A</v>
      </c>
      <c r="L34" s="142" t="e">
        <f t="shared" si="2"/>
        <v>#N/A</v>
      </c>
      <c r="M34" s="142" t="e">
        <f t="shared" si="3"/>
        <v>#N/A</v>
      </c>
    </row>
    <row r="35" spans="1:13" hidden="1" outlineLevel="1" x14ac:dyDescent="0.25">
      <c r="A35" s="151">
        <v>43865</v>
      </c>
      <c r="C35" s="142">
        <v>0.114</v>
      </c>
      <c r="J35" s="142" t="e">
        <f t="shared" si="0"/>
        <v>#N/A</v>
      </c>
      <c r="K35" s="142" t="e">
        <f t="shared" si="1"/>
        <v>#N/A</v>
      </c>
      <c r="L35" s="142" t="e">
        <f t="shared" si="2"/>
        <v>#N/A</v>
      </c>
      <c r="M35" s="142" t="e">
        <f t="shared" si="3"/>
        <v>#N/A</v>
      </c>
    </row>
    <row r="36" spans="1:13" hidden="1" outlineLevel="1" x14ac:dyDescent="0.25">
      <c r="A36" s="151">
        <v>43866</v>
      </c>
      <c r="C36" s="142">
        <v>0.16500000000000001</v>
      </c>
      <c r="J36" s="142" t="e">
        <f t="shared" si="0"/>
        <v>#N/A</v>
      </c>
      <c r="K36" s="142" t="e">
        <f t="shared" si="1"/>
        <v>#N/A</v>
      </c>
      <c r="L36" s="142" t="e">
        <f t="shared" si="2"/>
        <v>#N/A</v>
      </c>
      <c r="M36" s="142" t="e">
        <f t="shared" si="3"/>
        <v>#N/A</v>
      </c>
    </row>
    <row r="37" spans="1:13" hidden="1" outlineLevel="1" x14ac:dyDescent="0.25">
      <c r="A37" s="151">
        <v>43867</v>
      </c>
      <c r="C37" s="142">
        <v>0.155</v>
      </c>
      <c r="J37" s="142" t="e">
        <f t="shared" si="0"/>
        <v>#N/A</v>
      </c>
      <c r="K37" s="142" t="e">
        <f t="shared" si="1"/>
        <v>#N/A</v>
      </c>
      <c r="L37" s="142" t="e">
        <f t="shared" si="2"/>
        <v>#N/A</v>
      </c>
      <c r="M37" s="142" t="e">
        <f t="shared" si="3"/>
        <v>#N/A</v>
      </c>
    </row>
    <row r="38" spans="1:13" hidden="1" outlineLevel="1" x14ac:dyDescent="0.25">
      <c r="A38" s="151">
        <v>43868</v>
      </c>
      <c r="C38" s="142">
        <v>0.13400000000000001</v>
      </c>
      <c r="J38" s="142" t="e">
        <f t="shared" si="0"/>
        <v>#N/A</v>
      </c>
      <c r="K38" s="142" t="e">
        <f t="shared" si="1"/>
        <v>#N/A</v>
      </c>
      <c r="L38" s="142" t="e">
        <f t="shared" si="2"/>
        <v>#N/A</v>
      </c>
      <c r="M38" s="142" t="e">
        <f t="shared" si="3"/>
        <v>#N/A</v>
      </c>
    </row>
    <row r="39" spans="1:13" hidden="1" outlineLevel="1" x14ac:dyDescent="0.25">
      <c r="A39" s="151">
        <v>43871</v>
      </c>
      <c r="C39" s="142">
        <v>0.107</v>
      </c>
      <c r="J39" s="142" t="e">
        <f t="shared" si="0"/>
        <v>#N/A</v>
      </c>
      <c r="K39" s="142" t="e">
        <f t="shared" si="1"/>
        <v>#N/A</v>
      </c>
      <c r="L39" s="142" t="e">
        <f t="shared" si="2"/>
        <v>#N/A</v>
      </c>
      <c r="M39" s="142" t="e">
        <f t="shared" si="3"/>
        <v>#N/A</v>
      </c>
    </row>
    <row r="40" spans="1:13" hidden="1" outlineLevel="1" x14ac:dyDescent="0.25">
      <c r="A40" s="151">
        <v>43872</v>
      </c>
      <c r="C40" s="142">
        <v>0.13400000000000001</v>
      </c>
      <c r="J40" s="142" t="e">
        <f t="shared" si="0"/>
        <v>#N/A</v>
      </c>
      <c r="K40" s="142" t="e">
        <f t="shared" si="1"/>
        <v>#N/A</v>
      </c>
      <c r="L40" s="142" t="e">
        <f t="shared" si="2"/>
        <v>#N/A</v>
      </c>
      <c r="M40" s="142" t="e">
        <f t="shared" si="3"/>
        <v>#N/A</v>
      </c>
    </row>
    <row r="41" spans="1:13" hidden="1" outlineLevel="1" x14ac:dyDescent="0.25">
      <c r="A41" s="151">
        <v>43873</v>
      </c>
      <c r="C41" s="142">
        <v>0.14299999999999999</v>
      </c>
      <c r="J41" s="142" t="e">
        <f t="shared" si="0"/>
        <v>#N/A</v>
      </c>
      <c r="K41" s="142" t="e">
        <f t="shared" si="1"/>
        <v>#N/A</v>
      </c>
      <c r="L41" s="142" t="e">
        <f t="shared" si="2"/>
        <v>#N/A</v>
      </c>
      <c r="M41" s="142" t="e">
        <f t="shared" si="3"/>
        <v>#N/A</v>
      </c>
    </row>
    <row r="42" spans="1:13" hidden="1" outlineLevel="1" x14ac:dyDescent="0.25">
      <c r="A42" s="151">
        <v>43874</v>
      </c>
      <c r="C42" s="142">
        <v>0.13</v>
      </c>
      <c r="J42" s="142" t="e">
        <f t="shared" si="0"/>
        <v>#N/A</v>
      </c>
      <c r="K42" s="142" t="e">
        <f t="shared" si="1"/>
        <v>#N/A</v>
      </c>
      <c r="L42" s="142" t="e">
        <f t="shared" si="2"/>
        <v>#N/A</v>
      </c>
      <c r="M42" s="142" t="e">
        <f t="shared" si="3"/>
        <v>#N/A</v>
      </c>
    </row>
    <row r="43" spans="1:13" hidden="1" outlineLevel="1" x14ac:dyDescent="0.25">
      <c r="A43" s="151">
        <v>43875</v>
      </c>
      <c r="C43" s="142">
        <v>0.115</v>
      </c>
      <c r="J43" s="142" t="e">
        <f t="shared" si="0"/>
        <v>#N/A</v>
      </c>
      <c r="K43" s="142" t="e">
        <f t="shared" si="1"/>
        <v>#N/A</v>
      </c>
      <c r="L43" s="142" t="e">
        <f t="shared" si="2"/>
        <v>#N/A</v>
      </c>
      <c r="M43" s="142" t="e">
        <f t="shared" si="3"/>
        <v>#N/A</v>
      </c>
    </row>
    <row r="44" spans="1:13" hidden="1" outlineLevel="1" x14ac:dyDescent="0.25">
      <c r="A44" s="151">
        <v>43878</v>
      </c>
      <c r="C44" s="142">
        <v>0.115</v>
      </c>
      <c r="J44" s="142" t="e">
        <f t="shared" si="0"/>
        <v>#N/A</v>
      </c>
      <c r="K44" s="142" t="e">
        <f t="shared" si="1"/>
        <v>#N/A</v>
      </c>
      <c r="L44" s="142" t="e">
        <f t="shared" si="2"/>
        <v>#N/A</v>
      </c>
      <c r="M44" s="142" t="e">
        <f t="shared" si="3"/>
        <v>#N/A</v>
      </c>
    </row>
    <row r="45" spans="1:13" hidden="1" outlineLevel="1" x14ac:dyDescent="0.25">
      <c r="A45" s="151">
        <v>43879</v>
      </c>
      <c r="C45" s="142">
        <v>0.11</v>
      </c>
      <c r="J45" s="142" t="e">
        <f t="shared" si="0"/>
        <v>#N/A</v>
      </c>
      <c r="K45" s="142" t="e">
        <f t="shared" si="1"/>
        <v>#N/A</v>
      </c>
      <c r="L45" s="142" t="e">
        <f t="shared" si="2"/>
        <v>#N/A</v>
      </c>
      <c r="M45" s="142" t="e">
        <f t="shared" si="3"/>
        <v>#N/A</v>
      </c>
    </row>
    <row r="46" spans="1:13" hidden="1" outlineLevel="1" x14ac:dyDescent="0.25">
      <c r="A46" s="151">
        <v>43880</v>
      </c>
      <c r="C46" s="142">
        <v>9.2999999999999999E-2</v>
      </c>
      <c r="J46" s="142" t="e">
        <f t="shared" si="0"/>
        <v>#N/A</v>
      </c>
      <c r="K46" s="142" t="e">
        <f t="shared" si="1"/>
        <v>#N/A</v>
      </c>
      <c r="L46" s="142" t="e">
        <f t="shared" si="2"/>
        <v>#N/A</v>
      </c>
      <c r="M46" s="142" t="e">
        <f t="shared" si="3"/>
        <v>#N/A</v>
      </c>
    </row>
    <row r="47" spans="1:13" hidden="1" outlineLevel="1" x14ac:dyDescent="0.25">
      <c r="A47" s="151">
        <v>43881</v>
      </c>
      <c r="C47" s="142">
        <v>4.3999999999999997E-2</v>
      </c>
      <c r="J47" s="142" t="e">
        <f t="shared" si="0"/>
        <v>#N/A</v>
      </c>
      <c r="K47" s="142" t="e">
        <f t="shared" si="1"/>
        <v>#N/A</v>
      </c>
      <c r="L47" s="142" t="e">
        <f t="shared" si="2"/>
        <v>#N/A</v>
      </c>
      <c r="M47" s="142" t="e">
        <f t="shared" si="3"/>
        <v>#N/A</v>
      </c>
    </row>
    <row r="48" spans="1:13" hidden="1" outlineLevel="1" x14ac:dyDescent="0.25">
      <c r="A48" s="151">
        <v>43882</v>
      </c>
      <c r="C48" s="142">
        <v>4.5999999999999999E-2</v>
      </c>
      <c r="J48" s="142" t="e">
        <f t="shared" si="0"/>
        <v>#N/A</v>
      </c>
      <c r="K48" s="142" t="e">
        <f t="shared" si="1"/>
        <v>#N/A</v>
      </c>
      <c r="L48" s="142" t="e">
        <f t="shared" si="2"/>
        <v>#N/A</v>
      </c>
      <c r="M48" s="142" t="e">
        <f t="shared" si="3"/>
        <v>#N/A</v>
      </c>
    </row>
    <row r="49" spans="1:13" hidden="1" outlineLevel="1" x14ac:dyDescent="0.25">
      <c r="A49" s="151">
        <v>43885</v>
      </c>
      <c r="C49" s="142">
        <v>1E-3</v>
      </c>
      <c r="J49" s="142" t="e">
        <f t="shared" si="0"/>
        <v>#N/A</v>
      </c>
      <c r="K49" s="142" t="e">
        <f t="shared" si="1"/>
        <v>#N/A</v>
      </c>
      <c r="L49" s="142" t="e">
        <f t="shared" si="2"/>
        <v>#N/A</v>
      </c>
      <c r="M49" s="142" t="e">
        <f t="shared" si="3"/>
        <v>#N/A</v>
      </c>
    </row>
    <row r="50" spans="1:13" hidden="1" outlineLevel="1" x14ac:dyDescent="0.25">
      <c r="A50" s="151">
        <v>43886</v>
      </c>
      <c r="C50" s="142">
        <v>-3.5999999999999997E-2</v>
      </c>
      <c r="J50" s="142" t="e">
        <f t="shared" si="0"/>
        <v>#N/A</v>
      </c>
      <c r="K50" s="142" t="e">
        <f t="shared" si="1"/>
        <v>#N/A</v>
      </c>
      <c r="L50" s="142" t="e">
        <f t="shared" si="2"/>
        <v>#N/A</v>
      </c>
      <c r="M50" s="142" t="e">
        <f t="shared" si="3"/>
        <v>#N/A</v>
      </c>
    </row>
    <row r="51" spans="1:13" hidden="1" outlineLevel="1" x14ac:dyDescent="0.25">
      <c r="A51" s="151">
        <v>43887</v>
      </c>
      <c r="C51" s="142">
        <v>-1.6E-2</v>
      </c>
      <c r="J51" s="142" t="e">
        <f t="shared" si="0"/>
        <v>#N/A</v>
      </c>
      <c r="K51" s="142" t="e">
        <f t="shared" si="1"/>
        <v>#N/A</v>
      </c>
      <c r="L51" s="142" t="e">
        <f t="shared" si="2"/>
        <v>#N/A</v>
      </c>
      <c r="M51" s="142" t="e">
        <f t="shared" si="3"/>
        <v>#N/A</v>
      </c>
    </row>
    <row r="52" spans="1:13" hidden="1" outlineLevel="1" x14ac:dyDescent="0.25">
      <c r="A52" s="151">
        <v>43888</v>
      </c>
      <c r="C52" s="142">
        <v>-6.2E-2</v>
      </c>
      <c r="J52" s="142" t="e">
        <f t="shared" si="0"/>
        <v>#N/A</v>
      </c>
      <c r="K52" s="142" t="e">
        <f t="shared" si="1"/>
        <v>#N/A</v>
      </c>
      <c r="L52" s="142" t="e">
        <f t="shared" si="2"/>
        <v>#N/A</v>
      </c>
      <c r="M52" s="142" t="e">
        <f t="shared" si="3"/>
        <v>#N/A</v>
      </c>
    </row>
    <row r="53" spans="1:13" hidden="1" outlineLevel="1" x14ac:dyDescent="0.25">
      <c r="A53" s="151">
        <v>43889</v>
      </c>
      <c r="C53" s="142">
        <v>-0.154</v>
      </c>
      <c r="J53" s="142" t="e">
        <f t="shared" si="0"/>
        <v>#N/A</v>
      </c>
      <c r="K53" s="142" t="e">
        <f t="shared" si="1"/>
        <v>#N/A</v>
      </c>
      <c r="L53" s="142" t="e">
        <f t="shared" si="2"/>
        <v>#N/A</v>
      </c>
      <c r="M53" s="142" t="e">
        <f t="shared" si="3"/>
        <v>#N/A</v>
      </c>
    </row>
    <row r="54" spans="1:13" hidden="1" outlineLevel="1" x14ac:dyDescent="0.25">
      <c r="A54" s="151">
        <v>43892</v>
      </c>
      <c r="C54" s="142">
        <v>-0.17</v>
      </c>
      <c r="J54" s="142" t="e">
        <f t="shared" si="0"/>
        <v>#N/A</v>
      </c>
      <c r="K54" s="142" t="e">
        <f t="shared" si="1"/>
        <v>#N/A</v>
      </c>
      <c r="L54" s="142" t="e">
        <f t="shared" si="2"/>
        <v>#N/A</v>
      </c>
      <c r="M54" s="142" t="e">
        <f t="shared" si="3"/>
        <v>#N/A</v>
      </c>
    </row>
    <row r="55" spans="1:13" hidden="1" outlineLevel="1" x14ac:dyDescent="0.25">
      <c r="A55" s="151">
        <v>43893</v>
      </c>
      <c r="C55" s="142">
        <v>-0.16500000000000001</v>
      </c>
      <c r="J55" s="142" t="e">
        <f t="shared" si="0"/>
        <v>#N/A</v>
      </c>
      <c r="K55" s="142" t="e">
        <f t="shared" si="1"/>
        <v>#N/A</v>
      </c>
      <c r="L55" s="142" t="e">
        <f t="shared" si="2"/>
        <v>#N/A</v>
      </c>
      <c r="M55" s="142" t="e">
        <f t="shared" si="3"/>
        <v>#N/A</v>
      </c>
    </row>
    <row r="56" spans="1:13" hidden="1" outlineLevel="1" x14ac:dyDescent="0.25">
      <c r="A56" s="151">
        <v>43894</v>
      </c>
      <c r="C56" s="142">
        <v>-0.16800000000000001</v>
      </c>
      <c r="J56" s="142" t="e">
        <f t="shared" si="0"/>
        <v>#N/A</v>
      </c>
      <c r="K56" s="142" t="e">
        <f t="shared" si="1"/>
        <v>#N/A</v>
      </c>
      <c r="L56" s="142" t="e">
        <f t="shared" si="2"/>
        <v>#N/A</v>
      </c>
      <c r="M56" s="142" t="e">
        <f t="shared" si="3"/>
        <v>#N/A</v>
      </c>
    </row>
    <row r="57" spans="1:13" hidden="1" outlineLevel="1" x14ac:dyDescent="0.25">
      <c r="A57" s="151">
        <v>43895</v>
      </c>
      <c r="C57" s="142">
        <v>-0.214</v>
      </c>
      <c r="J57" s="142" t="e">
        <f t="shared" si="0"/>
        <v>#N/A</v>
      </c>
      <c r="K57" s="142" t="e">
        <f t="shared" si="1"/>
        <v>#N/A</v>
      </c>
      <c r="L57" s="142" t="e">
        <f t="shared" si="2"/>
        <v>#N/A</v>
      </c>
      <c r="M57" s="142" t="e">
        <f t="shared" si="3"/>
        <v>#N/A</v>
      </c>
    </row>
    <row r="58" spans="1:13" hidden="1" outlineLevel="1" x14ac:dyDescent="0.25">
      <c r="A58" s="151">
        <v>43896</v>
      </c>
      <c r="C58" s="142">
        <v>-0.28899999999999998</v>
      </c>
      <c r="J58" s="142" t="e">
        <f t="shared" si="0"/>
        <v>#N/A</v>
      </c>
      <c r="K58" s="142" t="e">
        <f t="shared" si="1"/>
        <v>#N/A</v>
      </c>
      <c r="L58" s="142" t="e">
        <f t="shared" si="2"/>
        <v>#N/A</v>
      </c>
      <c r="M58" s="142" t="e">
        <f t="shared" si="3"/>
        <v>#N/A</v>
      </c>
    </row>
    <row r="59" spans="1:13" hidden="1" outlineLevel="1" x14ac:dyDescent="0.25">
      <c r="A59" s="151">
        <v>43899</v>
      </c>
      <c r="C59" s="142">
        <v>-0.49299999999999999</v>
      </c>
      <c r="J59" s="142" t="e">
        <f t="shared" si="0"/>
        <v>#N/A</v>
      </c>
      <c r="K59" s="142" t="e">
        <f t="shared" si="1"/>
        <v>#N/A</v>
      </c>
      <c r="L59" s="142" t="e">
        <f t="shared" si="2"/>
        <v>#N/A</v>
      </c>
      <c r="M59" s="142" t="e">
        <f t="shared" si="3"/>
        <v>#N/A</v>
      </c>
    </row>
    <row r="60" spans="1:13" hidden="1" outlineLevel="1" x14ac:dyDescent="0.25">
      <c r="A60" s="151">
        <v>43900</v>
      </c>
      <c r="C60" s="142">
        <v>-0.47099999999999997</v>
      </c>
      <c r="J60" s="142" t="e">
        <f t="shared" si="0"/>
        <v>#N/A</v>
      </c>
      <c r="K60" s="142" t="e">
        <f t="shared" si="1"/>
        <v>#N/A</v>
      </c>
      <c r="L60" s="142" t="e">
        <f t="shared" si="2"/>
        <v>#N/A</v>
      </c>
      <c r="M60" s="142" t="e">
        <f t="shared" si="3"/>
        <v>#N/A</v>
      </c>
    </row>
    <row r="61" spans="1:13" hidden="1" outlineLevel="1" x14ac:dyDescent="0.25">
      <c r="A61" s="151">
        <v>43901</v>
      </c>
      <c r="C61" s="142">
        <v>-0.438</v>
      </c>
      <c r="J61" s="142" t="e">
        <f t="shared" si="0"/>
        <v>#N/A</v>
      </c>
      <c r="K61" s="142" t="e">
        <f t="shared" si="1"/>
        <v>#N/A</v>
      </c>
      <c r="L61" s="142" t="e">
        <f t="shared" si="2"/>
        <v>#N/A</v>
      </c>
      <c r="M61" s="142" t="e">
        <f t="shared" si="3"/>
        <v>#N/A</v>
      </c>
    </row>
    <row r="62" spans="1:13" hidden="1" outlineLevel="1" x14ac:dyDescent="0.25">
      <c r="A62" s="151">
        <v>43902</v>
      </c>
      <c r="C62" s="142">
        <v>-0.42399999999999999</v>
      </c>
      <c r="J62" s="142" t="e">
        <f t="shared" si="0"/>
        <v>#N/A</v>
      </c>
      <c r="K62" s="142" t="e">
        <f t="shared" si="1"/>
        <v>#N/A</v>
      </c>
      <c r="L62" s="142" t="e">
        <f t="shared" si="2"/>
        <v>#N/A</v>
      </c>
      <c r="M62" s="142" t="e">
        <f t="shared" si="3"/>
        <v>#N/A</v>
      </c>
    </row>
    <row r="63" spans="1:13" hidden="1" outlineLevel="1" x14ac:dyDescent="0.25">
      <c r="A63" s="151">
        <v>43903</v>
      </c>
      <c r="C63" s="142">
        <v>-0.20699999999999999</v>
      </c>
      <c r="J63" s="142" t="e">
        <f t="shared" si="0"/>
        <v>#N/A</v>
      </c>
      <c r="K63" s="142" t="e">
        <f t="shared" si="1"/>
        <v>#N/A</v>
      </c>
      <c r="L63" s="142" t="e">
        <f t="shared" si="2"/>
        <v>#N/A</v>
      </c>
      <c r="M63" s="142" t="e">
        <f t="shared" si="3"/>
        <v>#N/A</v>
      </c>
    </row>
    <row r="64" spans="1:13" hidden="1" outlineLevel="1" x14ac:dyDescent="0.25">
      <c r="A64" s="151">
        <v>43906</v>
      </c>
      <c r="C64" s="142">
        <v>-0.16500000000000001</v>
      </c>
      <c r="J64" s="142" t="e">
        <f t="shared" si="0"/>
        <v>#N/A</v>
      </c>
      <c r="K64" s="142" t="e">
        <f t="shared" si="1"/>
        <v>#N/A</v>
      </c>
      <c r="L64" s="142" t="e">
        <f t="shared" si="2"/>
        <v>#N/A</v>
      </c>
      <c r="M64" s="142" t="e">
        <f t="shared" si="3"/>
        <v>#N/A</v>
      </c>
    </row>
    <row r="65" spans="1:13" hidden="1" outlineLevel="1" x14ac:dyDescent="0.25">
      <c r="A65" s="151">
        <v>43907</v>
      </c>
      <c r="C65" s="142">
        <v>-0.14199999999999999</v>
      </c>
      <c r="J65" s="142" t="e">
        <f t="shared" si="0"/>
        <v>#N/A</v>
      </c>
      <c r="K65" s="142" t="e">
        <f t="shared" si="1"/>
        <v>#N/A</v>
      </c>
      <c r="L65" s="142" t="e">
        <f t="shared" si="2"/>
        <v>#N/A</v>
      </c>
      <c r="M65" s="142" t="e">
        <f t="shared" si="3"/>
        <v>#N/A</v>
      </c>
    </row>
    <row r="66" spans="1:13" hidden="1" outlineLevel="1" x14ac:dyDescent="0.25">
      <c r="A66" s="151">
        <v>43908</v>
      </c>
      <c r="C66" s="142">
        <v>7.0999999999999994E-2</v>
      </c>
      <c r="J66" s="142" t="e">
        <f t="shared" si="0"/>
        <v>#N/A</v>
      </c>
      <c r="K66" s="142" t="e">
        <f t="shared" si="1"/>
        <v>#N/A</v>
      </c>
      <c r="L66" s="142" t="e">
        <f t="shared" si="2"/>
        <v>#N/A</v>
      </c>
      <c r="M66" s="142" t="e">
        <f t="shared" si="3"/>
        <v>#N/A</v>
      </c>
    </row>
    <row r="67" spans="1:13" hidden="1" outlineLevel="1" x14ac:dyDescent="0.25">
      <c r="A67" s="151">
        <v>43909</v>
      </c>
      <c r="C67" s="142">
        <v>0.13700000000000001</v>
      </c>
      <c r="J67" s="142" t="e">
        <f t="shared" si="0"/>
        <v>#N/A</v>
      </c>
      <c r="K67" s="142" t="e">
        <f t="shared" si="1"/>
        <v>#N/A</v>
      </c>
      <c r="L67" s="142" t="e">
        <f t="shared" si="2"/>
        <v>#N/A</v>
      </c>
      <c r="M67" s="142" t="e">
        <f t="shared" si="3"/>
        <v>#N/A</v>
      </c>
    </row>
    <row r="68" spans="1:13" hidden="1" outlineLevel="1" x14ac:dyDescent="0.25">
      <c r="A68" s="151">
        <v>43910</v>
      </c>
      <c r="C68" s="142">
        <v>-2E-3</v>
      </c>
      <c r="J68" s="142" t="e">
        <f t="shared" si="0"/>
        <v>#N/A</v>
      </c>
      <c r="K68" s="142" t="e">
        <f t="shared" si="1"/>
        <v>#N/A</v>
      </c>
      <c r="L68" s="142" t="e">
        <f t="shared" si="2"/>
        <v>#N/A</v>
      </c>
      <c r="M68" s="142" t="e">
        <f t="shared" si="3"/>
        <v>#N/A</v>
      </c>
    </row>
    <row r="69" spans="1:13" hidden="1" outlineLevel="1" x14ac:dyDescent="0.25">
      <c r="A69" s="151">
        <v>43913</v>
      </c>
      <c r="C69" s="142">
        <v>-4.1000000000000002E-2</v>
      </c>
      <c r="J69" s="142" t="e">
        <f t="shared" si="0"/>
        <v>#N/A</v>
      </c>
      <c r="K69" s="142" t="e">
        <f t="shared" si="1"/>
        <v>#N/A</v>
      </c>
      <c r="L69" s="142" t="e">
        <f t="shared" si="2"/>
        <v>#N/A</v>
      </c>
      <c r="M69" s="142" t="e">
        <f t="shared" si="3"/>
        <v>#N/A</v>
      </c>
    </row>
    <row r="70" spans="1:13" hidden="1" outlineLevel="1" x14ac:dyDescent="0.25">
      <c r="A70" s="151">
        <v>43914</v>
      </c>
      <c r="C70" s="142">
        <v>4.4999999999999998E-2</v>
      </c>
      <c r="J70" s="142" t="e">
        <f t="shared" si="0"/>
        <v>#N/A</v>
      </c>
      <c r="K70" s="142" t="e">
        <f t="shared" si="1"/>
        <v>#N/A</v>
      </c>
      <c r="L70" s="142" t="e">
        <f t="shared" si="2"/>
        <v>#N/A</v>
      </c>
      <c r="M70" s="142" t="e">
        <f t="shared" si="3"/>
        <v>#N/A</v>
      </c>
    </row>
    <row r="71" spans="1:13" hidden="1" outlineLevel="1" x14ac:dyDescent="0.25">
      <c r="A71" s="151">
        <v>43915</v>
      </c>
      <c r="C71" s="142">
        <v>0.156</v>
      </c>
      <c r="J71" s="142" t="e">
        <f t="shared" si="0"/>
        <v>#N/A</v>
      </c>
      <c r="K71" s="142" t="e">
        <f t="shared" si="1"/>
        <v>#N/A</v>
      </c>
      <c r="L71" s="142" t="e">
        <f t="shared" si="2"/>
        <v>#N/A</v>
      </c>
      <c r="M71" s="142" t="e">
        <f t="shared" si="3"/>
        <v>#N/A</v>
      </c>
    </row>
    <row r="72" spans="1:13" hidden="1" outlineLevel="1" x14ac:dyDescent="0.25">
      <c r="A72" s="151">
        <v>43916</v>
      </c>
      <c r="C72" s="142">
        <v>0.114</v>
      </c>
      <c r="J72" s="142" t="e">
        <f t="shared" si="0"/>
        <v>#N/A</v>
      </c>
      <c r="K72" s="142" t="e">
        <f t="shared" si="1"/>
        <v>#N/A</v>
      </c>
      <c r="L72" s="142" t="e">
        <f t="shared" si="2"/>
        <v>#N/A</v>
      </c>
      <c r="M72" s="142" t="e">
        <f t="shared" si="3"/>
        <v>#N/A</v>
      </c>
    </row>
    <row r="73" spans="1:13" hidden="1" outlineLevel="1" x14ac:dyDescent="0.25">
      <c r="A73" s="151">
        <v>43917</v>
      </c>
      <c r="C73" s="142">
        <v>-0.03</v>
      </c>
      <c r="J73" s="142" t="e">
        <f t="shared" si="0"/>
        <v>#N/A</v>
      </c>
      <c r="K73" s="142" t="e">
        <f t="shared" si="1"/>
        <v>#N/A</v>
      </c>
      <c r="L73" s="142" t="e">
        <f t="shared" si="2"/>
        <v>#N/A</v>
      </c>
      <c r="M73" s="142" t="e">
        <f t="shared" si="3"/>
        <v>#N/A</v>
      </c>
    </row>
    <row r="74" spans="1:13" hidden="1" outlineLevel="1" x14ac:dyDescent="0.25">
      <c r="A74" s="151">
        <v>43920</v>
      </c>
      <c r="C74" s="142">
        <v>-1.4E-2</v>
      </c>
      <c r="J74" s="142" t="e">
        <f t="shared" si="0"/>
        <v>#N/A</v>
      </c>
      <c r="K74" s="142" t="e">
        <f t="shared" si="1"/>
        <v>#N/A</v>
      </c>
      <c r="L74" s="142" t="e">
        <f t="shared" si="2"/>
        <v>#N/A</v>
      </c>
      <c r="M74" s="142" t="e">
        <f t="shared" si="3"/>
        <v>#N/A</v>
      </c>
    </row>
    <row r="75" spans="1:13" hidden="1" outlineLevel="1" x14ac:dyDescent="0.25">
      <c r="A75" s="151">
        <v>43921</v>
      </c>
      <c r="C75" s="142">
        <v>2.1000000000000001E-2</v>
      </c>
      <c r="J75" s="142" t="e">
        <f t="shared" si="0"/>
        <v>#N/A</v>
      </c>
      <c r="K75" s="142" t="e">
        <f t="shared" si="1"/>
        <v>#N/A</v>
      </c>
      <c r="L75" s="142" t="e">
        <f t="shared" si="2"/>
        <v>#N/A</v>
      </c>
      <c r="M75" s="142" t="e">
        <f t="shared" si="3"/>
        <v>#N/A</v>
      </c>
    </row>
    <row r="76" spans="1:13" hidden="1" outlineLevel="1" x14ac:dyDescent="0.25">
      <c r="A76" s="151">
        <v>43922</v>
      </c>
      <c r="C76" s="142">
        <v>-2.3E-2</v>
      </c>
      <c r="J76" s="142" t="e">
        <f t="shared" ref="J76:J139" si="4">IF(ISBLANK(B76),NA(),(C76-B76)*100)</f>
        <v>#N/A</v>
      </c>
      <c r="K76" s="142" t="e">
        <f t="shared" ref="K76:K139" si="5">IF(ISBLANK(D76),NA(),(E76-D76)*100)</f>
        <v>#N/A</v>
      </c>
      <c r="L76" s="142" t="e">
        <f t="shared" ref="L76:L139" si="6">IF(ISBLANK(F76),NA(),(G76-F76)*100)</f>
        <v>#N/A</v>
      </c>
      <c r="M76" s="142" t="e">
        <f t="shared" ref="M76:M139" si="7">IF(ISBLANK(H76),NA(),(I76-H76)*100)</f>
        <v>#N/A</v>
      </c>
    </row>
    <row r="77" spans="1:13" hidden="1" outlineLevel="1" x14ac:dyDescent="0.25">
      <c r="A77" s="151">
        <v>43923</v>
      </c>
      <c r="C77" s="142">
        <v>-3.1E-2</v>
      </c>
      <c r="J77" s="142" t="e">
        <f t="shared" si="4"/>
        <v>#N/A</v>
      </c>
      <c r="K77" s="142" t="e">
        <f t="shared" si="5"/>
        <v>#N/A</v>
      </c>
      <c r="L77" s="142" t="e">
        <f t="shared" si="6"/>
        <v>#N/A</v>
      </c>
      <c r="M77" s="142" t="e">
        <f t="shared" si="7"/>
        <v>#N/A</v>
      </c>
    </row>
    <row r="78" spans="1:13" hidden="1" outlineLevel="1" x14ac:dyDescent="0.25">
      <c r="A78" s="151">
        <v>43924</v>
      </c>
      <c r="C78" s="142">
        <v>-5.3999999999999999E-2</v>
      </c>
      <c r="J78" s="142" t="e">
        <f t="shared" si="4"/>
        <v>#N/A</v>
      </c>
      <c r="K78" s="142" t="e">
        <f t="shared" si="5"/>
        <v>#N/A</v>
      </c>
      <c r="L78" s="142" t="e">
        <f t="shared" si="6"/>
        <v>#N/A</v>
      </c>
      <c r="M78" s="142" t="e">
        <f t="shared" si="7"/>
        <v>#N/A</v>
      </c>
    </row>
    <row r="79" spans="1:13" hidden="1" outlineLevel="1" x14ac:dyDescent="0.25">
      <c r="A79" s="151">
        <v>43927</v>
      </c>
      <c r="C79" s="142">
        <v>-2.1000000000000001E-2</v>
      </c>
      <c r="J79" s="142" t="e">
        <f t="shared" si="4"/>
        <v>#N/A</v>
      </c>
      <c r="K79" s="142" t="e">
        <f t="shared" si="5"/>
        <v>#N/A</v>
      </c>
      <c r="L79" s="142" t="e">
        <f t="shared" si="6"/>
        <v>#N/A</v>
      </c>
      <c r="M79" s="142" t="e">
        <f t="shared" si="7"/>
        <v>#N/A</v>
      </c>
    </row>
    <row r="80" spans="1:13" hidden="1" outlineLevel="1" x14ac:dyDescent="0.25">
      <c r="A80" s="151">
        <v>43928</v>
      </c>
      <c r="C80" s="142">
        <v>8.2000000000000003E-2</v>
      </c>
      <c r="J80" s="142" t="e">
        <f t="shared" si="4"/>
        <v>#N/A</v>
      </c>
      <c r="K80" s="142" t="e">
        <f t="shared" si="5"/>
        <v>#N/A</v>
      </c>
      <c r="L80" s="142" t="e">
        <f t="shared" si="6"/>
        <v>#N/A</v>
      </c>
      <c r="M80" s="142" t="e">
        <f t="shared" si="7"/>
        <v>#N/A</v>
      </c>
    </row>
    <row r="81" spans="1:13" hidden="1" outlineLevel="1" x14ac:dyDescent="0.25">
      <c r="A81" s="151">
        <v>43929</v>
      </c>
      <c r="C81" s="142">
        <v>8.7999999999999995E-2</v>
      </c>
      <c r="J81" s="142" t="e">
        <f t="shared" si="4"/>
        <v>#N/A</v>
      </c>
      <c r="K81" s="142" t="e">
        <f t="shared" si="5"/>
        <v>#N/A</v>
      </c>
      <c r="L81" s="142" t="e">
        <f t="shared" si="6"/>
        <v>#N/A</v>
      </c>
      <c r="M81" s="142" t="e">
        <f t="shared" si="7"/>
        <v>#N/A</v>
      </c>
    </row>
    <row r="82" spans="1:13" hidden="1" outlineLevel="1" x14ac:dyDescent="0.25">
      <c r="A82" s="151">
        <v>43930</v>
      </c>
      <c r="C82" s="142">
        <v>5.8000000000000003E-2</v>
      </c>
      <c r="J82" s="142" t="e">
        <f t="shared" si="4"/>
        <v>#N/A</v>
      </c>
      <c r="K82" s="142" t="e">
        <f t="shared" si="5"/>
        <v>#N/A</v>
      </c>
      <c r="L82" s="142" t="e">
        <f t="shared" si="6"/>
        <v>#N/A</v>
      </c>
      <c r="M82" s="142" t="e">
        <f t="shared" si="7"/>
        <v>#N/A</v>
      </c>
    </row>
    <row r="83" spans="1:13" hidden="1" outlineLevel="1" x14ac:dyDescent="0.25">
      <c r="A83" s="151">
        <v>43935</v>
      </c>
      <c r="C83" s="142">
        <v>2.9000000000000001E-2</v>
      </c>
      <c r="J83" s="142" t="e">
        <f t="shared" si="4"/>
        <v>#N/A</v>
      </c>
      <c r="K83" s="142" t="e">
        <f t="shared" si="5"/>
        <v>#N/A</v>
      </c>
      <c r="L83" s="142" t="e">
        <f t="shared" si="6"/>
        <v>#N/A</v>
      </c>
      <c r="M83" s="142" t="e">
        <f t="shared" si="7"/>
        <v>#N/A</v>
      </c>
    </row>
    <row r="84" spans="1:13" hidden="1" outlineLevel="1" x14ac:dyDescent="0.25">
      <c r="A84" s="151">
        <v>43936</v>
      </c>
      <c r="C84" s="142">
        <v>-7.6999999999999999E-2</v>
      </c>
      <c r="J84" s="142" t="e">
        <f t="shared" si="4"/>
        <v>#N/A</v>
      </c>
      <c r="K84" s="142" t="e">
        <f t="shared" si="5"/>
        <v>#N/A</v>
      </c>
      <c r="L84" s="142" t="e">
        <f t="shared" si="6"/>
        <v>#N/A</v>
      </c>
      <c r="M84" s="142" t="e">
        <f t="shared" si="7"/>
        <v>#N/A</v>
      </c>
    </row>
    <row r="85" spans="1:13" hidden="1" outlineLevel="1" x14ac:dyDescent="0.25">
      <c r="A85" s="151">
        <v>43937</v>
      </c>
      <c r="C85" s="142">
        <v>-7.9000000000000001E-2</v>
      </c>
      <c r="J85" s="142" t="e">
        <f t="shared" si="4"/>
        <v>#N/A</v>
      </c>
      <c r="K85" s="142" t="e">
        <f t="shared" si="5"/>
        <v>#N/A</v>
      </c>
      <c r="L85" s="142" t="e">
        <f t="shared" si="6"/>
        <v>#N/A</v>
      </c>
      <c r="M85" s="142" t="e">
        <f t="shared" si="7"/>
        <v>#N/A</v>
      </c>
    </row>
    <row r="86" spans="1:13" hidden="1" outlineLevel="1" x14ac:dyDescent="0.25">
      <c r="A86" s="151">
        <v>43938</v>
      </c>
      <c r="C86" s="142">
        <v>-6.3E-2</v>
      </c>
      <c r="J86" s="142" t="e">
        <f t="shared" si="4"/>
        <v>#N/A</v>
      </c>
      <c r="K86" s="142" t="e">
        <f t="shared" si="5"/>
        <v>#N/A</v>
      </c>
      <c r="L86" s="142" t="e">
        <f t="shared" si="6"/>
        <v>#N/A</v>
      </c>
      <c r="M86" s="142" t="e">
        <f t="shared" si="7"/>
        <v>#N/A</v>
      </c>
    </row>
    <row r="87" spans="1:13" hidden="1" outlineLevel="1" x14ac:dyDescent="0.25">
      <c r="A87" s="151">
        <v>43941</v>
      </c>
      <c r="C87" s="142">
        <v>-3.4000000000000002E-2</v>
      </c>
      <c r="J87" s="142" t="e">
        <f t="shared" si="4"/>
        <v>#N/A</v>
      </c>
      <c r="K87" s="142" t="e">
        <f t="shared" si="5"/>
        <v>#N/A</v>
      </c>
      <c r="L87" s="142" t="e">
        <f t="shared" si="6"/>
        <v>#N/A</v>
      </c>
      <c r="M87" s="142" t="e">
        <f t="shared" si="7"/>
        <v>#N/A</v>
      </c>
    </row>
    <row r="88" spans="1:13" hidden="1" outlineLevel="1" x14ac:dyDescent="0.25">
      <c r="A88" s="151">
        <v>43942</v>
      </c>
      <c r="C88" s="142">
        <v>-7.2999999999999995E-2</v>
      </c>
      <c r="J88" s="142" t="e">
        <f t="shared" si="4"/>
        <v>#N/A</v>
      </c>
      <c r="K88" s="142" t="e">
        <f t="shared" si="5"/>
        <v>#N/A</v>
      </c>
      <c r="L88" s="142" t="e">
        <f t="shared" si="6"/>
        <v>#N/A</v>
      </c>
      <c r="M88" s="142" t="e">
        <f t="shared" si="7"/>
        <v>#N/A</v>
      </c>
    </row>
    <row r="89" spans="1:13" hidden="1" outlineLevel="1" x14ac:dyDescent="0.25">
      <c r="A89" s="151">
        <v>43943</v>
      </c>
      <c r="C89" s="142">
        <v>-0.01</v>
      </c>
      <c r="J89" s="142" t="e">
        <f t="shared" si="4"/>
        <v>#N/A</v>
      </c>
      <c r="K89" s="142" t="e">
        <f t="shared" si="5"/>
        <v>#N/A</v>
      </c>
      <c r="L89" s="142" t="e">
        <f t="shared" si="6"/>
        <v>#N/A</v>
      </c>
      <c r="M89" s="142" t="e">
        <f t="shared" si="7"/>
        <v>#N/A</v>
      </c>
    </row>
    <row r="90" spans="1:13" hidden="1" outlineLevel="1" x14ac:dyDescent="0.25">
      <c r="A90" s="151">
        <v>43944</v>
      </c>
      <c r="C90" s="142">
        <v>-3.2000000000000001E-2</v>
      </c>
      <c r="J90" s="142" t="e">
        <f t="shared" si="4"/>
        <v>#N/A</v>
      </c>
      <c r="K90" s="142" t="e">
        <f t="shared" si="5"/>
        <v>#N/A</v>
      </c>
      <c r="L90" s="142" t="e">
        <f t="shared" si="6"/>
        <v>#N/A</v>
      </c>
      <c r="M90" s="142" t="e">
        <f t="shared" si="7"/>
        <v>#N/A</v>
      </c>
    </row>
    <row r="91" spans="1:13" hidden="1" outlineLevel="1" x14ac:dyDescent="0.25">
      <c r="A91" s="151">
        <v>43945</v>
      </c>
      <c r="C91" s="142">
        <v>-9.0999999999999998E-2</v>
      </c>
      <c r="J91" s="142" t="e">
        <f t="shared" si="4"/>
        <v>#N/A</v>
      </c>
      <c r="K91" s="142" t="e">
        <f t="shared" si="5"/>
        <v>#N/A</v>
      </c>
      <c r="L91" s="142" t="e">
        <f t="shared" si="6"/>
        <v>#N/A</v>
      </c>
      <c r="M91" s="142" t="e">
        <f t="shared" si="7"/>
        <v>#N/A</v>
      </c>
    </row>
    <row r="92" spans="1:13" hidden="1" outlineLevel="1" x14ac:dyDescent="0.25">
      <c r="A92" s="151">
        <v>43948</v>
      </c>
      <c r="C92" s="142">
        <v>-6.6000000000000003E-2</v>
      </c>
      <c r="J92" s="142" t="e">
        <f t="shared" si="4"/>
        <v>#N/A</v>
      </c>
      <c r="K92" s="142" t="e">
        <f t="shared" si="5"/>
        <v>#N/A</v>
      </c>
      <c r="L92" s="142" t="e">
        <f t="shared" si="6"/>
        <v>#N/A</v>
      </c>
      <c r="M92" s="142" t="e">
        <f t="shared" si="7"/>
        <v>#N/A</v>
      </c>
    </row>
    <row r="93" spans="1:13" hidden="1" outlineLevel="1" x14ac:dyDescent="0.25">
      <c r="A93" s="151">
        <v>43949</v>
      </c>
      <c r="C93" s="142">
        <v>-6.5000000000000002E-2</v>
      </c>
      <c r="J93" s="142" t="e">
        <f t="shared" si="4"/>
        <v>#N/A</v>
      </c>
      <c r="K93" s="142" t="e">
        <f t="shared" si="5"/>
        <v>#N/A</v>
      </c>
      <c r="L93" s="142" t="e">
        <f t="shared" si="6"/>
        <v>#N/A</v>
      </c>
      <c r="M93" s="142" t="e">
        <f t="shared" si="7"/>
        <v>#N/A</v>
      </c>
    </row>
    <row r="94" spans="1:13" hidden="1" outlineLevel="1" x14ac:dyDescent="0.25">
      <c r="A94" s="151">
        <v>43950</v>
      </c>
      <c r="C94" s="142">
        <v>-0.09</v>
      </c>
      <c r="J94" s="142" t="e">
        <f t="shared" si="4"/>
        <v>#N/A</v>
      </c>
      <c r="K94" s="142" t="e">
        <f t="shared" si="5"/>
        <v>#N/A</v>
      </c>
      <c r="L94" s="142" t="e">
        <f t="shared" si="6"/>
        <v>#N/A</v>
      </c>
      <c r="M94" s="142" t="e">
        <f t="shared" si="7"/>
        <v>#N/A</v>
      </c>
    </row>
    <row r="95" spans="1:13" hidden="1" outlineLevel="1" x14ac:dyDescent="0.25">
      <c r="A95" s="151">
        <v>43951</v>
      </c>
      <c r="C95" s="142">
        <v>-0.182</v>
      </c>
      <c r="J95" s="142" t="e">
        <f t="shared" si="4"/>
        <v>#N/A</v>
      </c>
      <c r="K95" s="142" t="e">
        <f t="shared" si="5"/>
        <v>#N/A</v>
      </c>
      <c r="L95" s="142" t="e">
        <f t="shared" si="6"/>
        <v>#N/A</v>
      </c>
      <c r="M95" s="142" t="e">
        <f t="shared" si="7"/>
        <v>#N/A</v>
      </c>
    </row>
    <row r="96" spans="1:13" hidden="1" outlineLevel="1" x14ac:dyDescent="0.25">
      <c r="A96" s="151">
        <v>43955</v>
      </c>
      <c r="C96" s="142">
        <v>-0.13600000000000001</v>
      </c>
      <c r="J96" s="142" t="e">
        <f t="shared" si="4"/>
        <v>#N/A</v>
      </c>
      <c r="K96" s="142" t="e">
        <f t="shared" si="5"/>
        <v>#N/A</v>
      </c>
      <c r="L96" s="142" t="e">
        <f t="shared" si="6"/>
        <v>#N/A</v>
      </c>
      <c r="M96" s="142" t="e">
        <f t="shared" si="7"/>
        <v>#N/A</v>
      </c>
    </row>
    <row r="97" spans="1:13" hidden="1" outlineLevel="1" x14ac:dyDescent="0.25">
      <c r="A97" s="151">
        <v>43956</v>
      </c>
      <c r="C97" s="142">
        <v>-0.14000000000000001</v>
      </c>
      <c r="J97" s="142" t="e">
        <f t="shared" si="4"/>
        <v>#N/A</v>
      </c>
      <c r="K97" s="142" t="e">
        <f t="shared" si="5"/>
        <v>#N/A</v>
      </c>
      <c r="L97" s="142" t="e">
        <f t="shared" si="6"/>
        <v>#N/A</v>
      </c>
      <c r="M97" s="142" t="e">
        <f t="shared" si="7"/>
        <v>#N/A</v>
      </c>
    </row>
    <row r="98" spans="1:13" hidden="1" outlineLevel="1" x14ac:dyDescent="0.25">
      <c r="A98" s="151">
        <v>43957</v>
      </c>
      <c r="C98" s="142">
        <v>-6.2E-2</v>
      </c>
      <c r="J98" s="142" t="e">
        <f t="shared" si="4"/>
        <v>#N/A</v>
      </c>
      <c r="K98" s="142" t="e">
        <f t="shared" si="5"/>
        <v>#N/A</v>
      </c>
      <c r="L98" s="142" t="e">
        <f t="shared" si="6"/>
        <v>#N/A</v>
      </c>
      <c r="M98" s="142" t="e">
        <f t="shared" si="7"/>
        <v>#N/A</v>
      </c>
    </row>
    <row r="99" spans="1:13" hidden="1" outlineLevel="1" x14ac:dyDescent="0.25">
      <c r="A99" s="151">
        <v>43958</v>
      </c>
      <c r="C99" s="142">
        <v>-8.8999999999999996E-2</v>
      </c>
      <c r="J99" s="142" t="e">
        <f t="shared" si="4"/>
        <v>#N/A</v>
      </c>
      <c r="K99" s="142" t="e">
        <f t="shared" si="5"/>
        <v>#N/A</v>
      </c>
      <c r="L99" s="142" t="e">
        <f t="shared" si="6"/>
        <v>#N/A</v>
      </c>
      <c r="M99" s="142" t="e">
        <f t="shared" si="7"/>
        <v>#N/A</v>
      </c>
    </row>
    <row r="100" spans="1:13" hidden="1" outlineLevel="1" x14ac:dyDescent="0.25">
      <c r="A100" s="151">
        <v>43959</v>
      </c>
      <c r="C100" s="142">
        <v>-7.4999999999999997E-2</v>
      </c>
      <c r="J100" s="142" t="e">
        <f t="shared" si="4"/>
        <v>#N/A</v>
      </c>
      <c r="K100" s="142" t="e">
        <f t="shared" si="5"/>
        <v>#N/A</v>
      </c>
      <c r="L100" s="142" t="e">
        <f t="shared" si="6"/>
        <v>#N/A</v>
      </c>
      <c r="M100" s="142" t="e">
        <f t="shared" si="7"/>
        <v>#N/A</v>
      </c>
    </row>
    <row r="101" spans="1:13" hidden="1" outlineLevel="1" x14ac:dyDescent="0.25">
      <c r="A101" s="151">
        <v>43962</v>
      </c>
      <c r="C101" s="142">
        <v>-5.1999999999999998E-2</v>
      </c>
      <c r="J101" s="142" t="e">
        <f t="shared" si="4"/>
        <v>#N/A</v>
      </c>
      <c r="K101" s="142" t="e">
        <f t="shared" si="5"/>
        <v>#N/A</v>
      </c>
      <c r="L101" s="142" t="e">
        <f t="shared" si="6"/>
        <v>#N/A</v>
      </c>
      <c r="M101" s="142" t="e">
        <f t="shared" si="7"/>
        <v>#N/A</v>
      </c>
    </row>
    <row r="102" spans="1:13" hidden="1" outlineLevel="1" x14ac:dyDescent="0.25">
      <c r="A102" s="151">
        <v>43963</v>
      </c>
      <c r="C102" s="142">
        <v>-6.6000000000000003E-2</v>
      </c>
      <c r="J102" s="142" t="e">
        <f t="shared" si="4"/>
        <v>#N/A</v>
      </c>
      <c r="K102" s="142" t="e">
        <f t="shared" si="5"/>
        <v>#N/A</v>
      </c>
      <c r="L102" s="142" t="e">
        <f t="shared" si="6"/>
        <v>#N/A</v>
      </c>
      <c r="M102" s="142" t="e">
        <f t="shared" si="7"/>
        <v>#N/A</v>
      </c>
    </row>
    <row r="103" spans="1:13" hidden="1" outlineLevel="1" x14ac:dyDescent="0.25">
      <c r="A103" s="151">
        <v>43964</v>
      </c>
      <c r="C103" s="142">
        <v>-0.1</v>
      </c>
      <c r="J103" s="142" t="e">
        <f t="shared" si="4"/>
        <v>#N/A</v>
      </c>
      <c r="K103" s="142" t="e">
        <f t="shared" si="5"/>
        <v>#N/A</v>
      </c>
      <c r="L103" s="142" t="e">
        <f t="shared" si="6"/>
        <v>#N/A</v>
      </c>
      <c r="M103" s="142" t="e">
        <f t="shared" si="7"/>
        <v>#N/A</v>
      </c>
    </row>
    <row r="104" spans="1:13" hidden="1" outlineLevel="1" x14ac:dyDescent="0.25">
      <c r="A104" s="151">
        <v>43965</v>
      </c>
      <c r="C104" s="142">
        <v>-0.114</v>
      </c>
      <c r="J104" s="142" t="e">
        <f t="shared" si="4"/>
        <v>#N/A</v>
      </c>
      <c r="K104" s="142" t="e">
        <f t="shared" si="5"/>
        <v>#N/A</v>
      </c>
      <c r="L104" s="142" t="e">
        <f t="shared" si="6"/>
        <v>#N/A</v>
      </c>
      <c r="M104" s="142" t="e">
        <f t="shared" si="7"/>
        <v>#N/A</v>
      </c>
    </row>
    <row r="105" spans="1:13" hidden="1" outlineLevel="1" x14ac:dyDescent="0.25">
      <c r="A105" s="151">
        <v>43966</v>
      </c>
      <c r="C105" s="142">
        <v>-9.9000000000000005E-2</v>
      </c>
      <c r="J105" s="142" t="e">
        <f t="shared" si="4"/>
        <v>#N/A</v>
      </c>
      <c r="K105" s="142" t="e">
        <f t="shared" si="5"/>
        <v>#N/A</v>
      </c>
      <c r="L105" s="142" t="e">
        <f t="shared" si="6"/>
        <v>#N/A</v>
      </c>
      <c r="M105" s="142" t="e">
        <f t="shared" si="7"/>
        <v>#N/A</v>
      </c>
    </row>
    <row r="106" spans="1:13" hidden="1" outlineLevel="1" x14ac:dyDescent="0.25">
      <c r="A106" s="151">
        <v>43969</v>
      </c>
      <c r="C106" s="142">
        <v>-2.1000000000000001E-2</v>
      </c>
      <c r="J106" s="142" t="e">
        <f t="shared" si="4"/>
        <v>#N/A</v>
      </c>
      <c r="K106" s="142" t="e">
        <f t="shared" si="5"/>
        <v>#N/A</v>
      </c>
      <c r="L106" s="142" t="e">
        <f t="shared" si="6"/>
        <v>#N/A</v>
      </c>
      <c r="M106" s="142" t="e">
        <f t="shared" si="7"/>
        <v>#N/A</v>
      </c>
    </row>
    <row r="107" spans="1:13" hidden="1" outlineLevel="1" x14ac:dyDescent="0.25">
      <c r="A107" s="151">
        <v>43970</v>
      </c>
      <c r="C107" s="142">
        <v>-4.1000000000000002E-2</v>
      </c>
      <c r="J107" s="142" t="e">
        <f t="shared" si="4"/>
        <v>#N/A</v>
      </c>
      <c r="K107" s="142" t="e">
        <f t="shared" si="5"/>
        <v>#N/A</v>
      </c>
      <c r="L107" s="142" t="e">
        <f t="shared" si="6"/>
        <v>#N/A</v>
      </c>
      <c r="M107" s="142" t="e">
        <f t="shared" si="7"/>
        <v>#N/A</v>
      </c>
    </row>
    <row r="108" spans="1:13" hidden="1" outlineLevel="1" x14ac:dyDescent="0.25">
      <c r="A108" s="151">
        <v>43971</v>
      </c>
      <c r="C108" s="142">
        <v>-5.0999999999999997E-2</v>
      </c>
      <c r="J108" s="142" t="e">
        <f t="shared" si="4"/>
        <v>#N/A</v>
      </c>
      <c r="K108" s="142" t="e">
        <f t="shared" si="5"/>
        <v>#N/A</v>
      </c>
      <c r="L108" s="142" t="e">
        <f t="shared" si="6"/>
        <v>#N/A</v>
      </c>
      <c r="M108" s="142" t="e">
        <f t="shared" si="7"/>
        <v>#N/A</v>
      </c>
    </row>
    <row r="109" spans="1:13" hidden="1" outlineLevel="1" x14ac:dyDescent="0.25">
      <c r="A109" s="151">
        <v>43972</v>
      </c>
      <c r="C109" s="142">
        <v>-7.0999999999999994E-2</v>
      </c>
      <c r="J109" s="142" t="e">
        <f t="shared" si="4"/>
        <v>#N/A</v>
      </c>
      <c r="K109" s="142" t="e">
        <f t="shared" si="5"/>
        <v>#N/A</v>
      </c>
      <c r="L109" s="142" t="e">
        <f t="shared" si="6"/>
        <v>#N/A</v>
      </c>
      <c r="M109" s="142" t="e">
        <f t="shared" si="7"/>
        <v>#N/A</v>
      </c>
    </row>
    <row r="110" spans="1:13" hidden="1" outlineLevel="1" x14ac:dyDescent="0.25">
      <c r="A110" s="151">
        <v>43973</v>
      </c>
      <c r="C110" s="142">
        <v>-5.1999999999999998E-2</v>
      </c>
      <c r="J110" s="142" t="e">
        <f t="shared" si="4"/>
        <v>#N/A</v>
      </c>
      <c r="K110" s="142" t="e">
        <f t="shared" si="5"/>
        <v>#N/A</v>
      </c>
      <c r="L110" s="142" t="e">
        <f t="shared" si="6"/>
        <v>#N/A</v>
      </c>
      <c r="M110" s="142" t="e">
        <f t="shared" si="7"/>
        <v>#N/A</v>
      </c>
    </row>
    <row r="111" spans="1:13" hidden="1" outlineLevel="1" x14ac:dyDescent="0.25">
      <c r="A111" s="151">
        <v>43976</v>
      </c>
      <c r="C111" s="142">
        <v>-5.5E-2</v>
      </c>
      <c r="J111" s="142" t="e">
        <f t="shared" si="4"/>
        <v>#N/A</v>
      </c>
      <c r="K111" s="142" t="e">
        <f t="shared" si="5"/>
        <v>#N/A</v>
      </c>
      <c r="L111" s="142" t="e">
        <f t="shared" si="6"/>
        <v>#N/A</v>
      </c>
      <c r="M111" s="142" t="e">
        <f t="shared" si="7"/>
        <v>#N/A</v>
      </c>
    </row>
    <row r="112" spans="1:13" hidden="1" outlineLevel="1" x14ac:dyDescent="0.25">
      <c r="A112" s="151">
        <v>43977</v>
      </c>
      <c r="C112" s="142">
        <v>8.9999999999999993E-3</v>
      </c>
      <c r="J112" s="142" t="e">
        <f t="shared" si="4"/>
        <v>#N/A</v>
      </c>
      <c r="K112" s="142" t="e">
        <f t="shared" si="5"/>
        <v>#N/A</v>
      </c>
      <c r="L112" s="142" t="e">
        <f t="shared" si="6"/>
        <v>#N/A</v>
      </c>
      <c r="M112" s="142" t="e">
        <f t="shared" si="7"/>
        <v>#N/A</v>
      </c>
    </row>
    <row r="113" spans="1:13" hidden="1" outlineLevel="1" x14ac:dyDescent="0.25">
      <c r="A113" s="151">
        <v>43978</v>
      </c>
      <c r="C113" s="142">
        <v>2.3E-2</v>
      </c>
      <c r="J113" s="142" t="e">
        <f t="shared" si="4"/>
        <v>#N/A</v>
      </c>
      <c r="K113" s="142" t="e">
        <f t="shared" si="5"/>
        <v>#N/A</v>
      </c>
      <c r="L113" s="142" t="e">
        <f t="shared" si="6"/>
        <v>#N/A</v>
      </c>
      <c r="M113" s="142" t="e">
        <f t="shared" si="7"/>
        <v>#N/A</v>
      </c>
    </row>
    <row r="114" spans="1:13" hidden="1" outlineLevel="1" x14ac:dyDescent="0.25">
      <c r="A114" s="151">
        <v>43979</v>
      </c>
      <c r="C114" s="142">
        <v>2.7E-2</v>
      </c>
      <c r="J114" s="142" t="e">
        <f t="shared" si="4"/>
        <v>#N/A</v>
      </c>
      <c r="K114" s="142" t="e">
        <f t="shared" si="5"/>
        <v>#N/A</v>
      </c>
      <c r="L114" s="142" t="e">
        <f t="shared" si="6"/>
        <v>#N/A</v>
      </c>
      <c r="M114" s="142" t="e">
        <f t="shared" si="7"/>
        <v>#N/A</v>
      </c>
    </row>
    <row r="115" spans="1:13" hidden="1" outlineLevel="1" x14ac:dyDescent="0.25">
      <c r="A115" s="151">
        <v>43980</v>
      </c>
      <c r="C115" s="142">
        <v>0</v>
      </c>
      <c r="J115" s="142" t="e">
        <f t="shared" si="4"/>
        <v>#N/A</v>
      </c>
      <c r="K115" s="142" t="e">
        <f t="shared" si="5"/>
        <v>#N/A</v>
      </c>
      <c r="L115" s="142" t="e">
        <f t="shared" si="6"/>
        <v>#N/A</v>
      </c>
      <c r="M115" s="142" t="e">
        <f t="shared" si="7"/>
        <v>#N/A</v>
      </c>
    </row>
    <row r="116" spans="1:13" hidden="1" outlineLevel="1" x14ac:dyDescent="0.25">
      <c r="A116" s="151">
        <v>43983</v>
      </c>
      <c r="C116" s="142">
        <v>7.9000000000000001E-2</v>
      </c>
      <c r="J116" s="142" t="e">
        <f t="shared" si="4"/>
        <v>#N/A</v>
      </c>
      <c r="K116" s="142" t="e">
        <f t="shared" si="5"/>
        <v>#N/A</v>
      </c>
      <c r="L116" s="142" t="e">
        <f t="shared" si="6"/>
        <v>#N/A</v>
      </c>
      <c r="M116" s="142" t="e">
        <f t="shared" si="7"/>
        <v>#N/A</v>
      </c>
    </row>
    <row r="117" spans="1:13" hidden="1" outlineLevel="1" x14ac:dyDescent="0.25">
      <c r="A117" s="151">
        <v>43984</v>
      </c>
      <c r="C117" s="142">
        <v>6.0999999999999999E-2</v>
      </c>
      <c r="J117" s="142" t="e">
        <f t="shared" si="4"/>
        <v>#N/A</v>
      </c>
      <c r="K117" s="142" t="e">
        <f t="shared" si="5"/>
        <v>#N/A</v>
      </c>
      <c r="L117" s="142" t="e">
        <f t="shared" si="6"/>
        <v>#N/A</v>
      </c>
      <c r="M117" s="142" t="e">
        <f t="shared" si="7"/>
        <v>#N/A</v>
      </c>
    </row>
    <row r="118" spans="1:13" hidden="1" outlineLevel="1" x14ac:dyDescent="0.25">
      <c r="A118" s="151">
        <v>43985</v>
      </c>
      <c r="C118" s="142">
        <v>0.11899999999999999</v>
      </c>
      <c r="J118" s="142" t="e">
        <f t="shared" si="4"/>
        <v>#N/A</v>
      </c>
      <c r="K118" s="142" t="e">
        <f t="shared" si="5"/>
        <v>#N/A</v>
      </c>
      <c r="L118" s="142" t="e">
        <f t="shared" si="6"/>
        <v>#N/A</v>
      </c>
      <c r="M118" s="142" t="e">
        <f t="shared" si="7"/>
        <v>#N/A</v>
      </c>
    </row>
    <row r="119" spans="1:13" hidden="1" outlineLevel="1" x14ac:dyDescent="0.25">
      <c r="A119" s="151">
        <v>43986</v>
      </c>
      <c r="C119" s="142">
        <v>0.191</v>
      </c>
      <c r="J119" s="142" t="e">
        <f t="shared" si="4"/>
        <v>#N/A</v>
      </c>
      <c r="K119" s="142" t="e">
        <f t="shared" si="5"/>
        <v>#N/A</v>
      </c>
      <c r="L119" s="142" t="e">
        <f t="shared" si="6"/>
        <v>#N/A</v>
      </c>
      <c r="M119" s="142" t="e">
        <f t="shared" si="7"/>
        <v>#N/A</v>
      </c>
    </row>
    <row r="120" spans="1:13" hidden="1" outlineLevel="1" x14ac:dyDescent="0.25">
      <c r="A120" s="151">
        <v>43987</v>
      </c>
      <c r="C120" s="142">
        <v>0.254</v>
      </c>
      <c r="J120" s="142" t="e">
        <f t="shared" si="4"/>
        <v>#N/A</v>
      </c>
      <c r="K120" s="142" t="e">
        <f t="shared" si="5"/>
        <v>#N/A</v>
      </c>
      <c r="L120" s="142" t="e">
        <f t="shared" si="6"/>
        <v>#N/A</v>
      </c>
      <c r="M120" s="142" t="e">
        <f t="shared" si="7"/>
        <v>#N/A</v>
      </c>
    </row>
    <row r="121" spans="1:13" hidden="1" outlineLevel="1" x14ac:dyDescent="0.25">
      <c r="A121" s="151">
        <v>43990</v>
      </c>
      <c r="C121" s="142">
        <v>0.2</v>
      </c>
      <c r="J121" s="142" t="e">
        <f t="shared" si="4"/>
        <v>#N/A</v>
      </c>
      <c r="K121" s="142" t="e">
        <f t="shared" si="5"/>
        <v>#N/A</v>
      </c>
      <c r="L121" s="142" t="e">
        <f t="shared" si="6"/>
        <v>#N/A</v>
      </c>
      <c r="M121" s="142" t="e">
        <f t="shared" si="7"/>
        <v>#N/A</v>
      </c>
    </row>
    <row r="122" spans="1:13" hidden="1" outlineLevel="1" x14ac:dyDescent="0.25">
      <c r="A122" s="151">
        <v>43991</v>
      </c>
      <c r="C122" s="142">
        <v>0.19</v>
      </c>
      <c r="J122" s="142" t="e">
        <f t="shared" si="4"/>
        <v>#N/A</v>
      </c>
      <c r="K122" s="142" t="e">
        <f t="shared" si="5"/>
        <v>#N/A</v>
      </c>
      <c r="L122" s="142" t="e">
        <f t="shared" si="6"/>
        <v>#N/A</v>
      </c>
      <c r="M122" s="142" t="e">
        <f t="shared" si="7"/>
        <v>#N/A</v>
      </c>
    </row>
    <row r="123" spans="1:13" hidden="1" outlineLevel="1" x14ac:dyDescent="0.25">
      <c r="A123" s="151">
        <v>43992</v>
      </c>
      <c r="C123" s="142">
        <v>0.14899999999999999</v>
      </c>
      <c r="J123" s="142" t="e">
        <f t="shared" si="4"/>
        <v>#N/A</v>
      </c>
      <c r="K123" s="142" t="e">
        <f t="shared" si="5"/>
        <v>#N/A</v>
      </c>
      <c r="L123" s="142" t="e">
        <f t="shared" si="6"/>
        <v>#N/A</v>
      </c>
      <c r="M123" s="142" t="e">
        <f t="shared" si="7"/>
        <v>#N/A</v>
      </c>
    </row>
    <row r="124" spans="1:13" hidden="1" outlineLevel="1" x14ac:dyDescent="0.25">
      <c r="A124" s="151">
        <v>43993</v>
      </c>
      <c r="C124" s="142">
        <v>5.8999999999999997E-2</v>
      </c>
      <c r="J124" s="142" t="e">
        <f t="shared" si="4"/>
        <v>#N/A</v>
      </c>
      <c r="K124" s="142" t="e">
        <f t="shared" si="5"/>
        <v>#N/A</v>
      </c>
      <c r="L124" s="142" t="e">
        <f t="shared" si="6"/>
        <v>#N/A</v>
      </c>
      <c r="M124" s="142" t="e">
        <f t="shared" si="7"/>
        <v>#N/A</v>
      </c>
    </row>
    <row r="125" spans="1:13" hidden="1" outlineLevel="1" x14ac:dyDescent="0.25">
      <c r="A125" s="151">
        <v>43994</v>
      </c>
      <c r="C125" s="142">
        <v>4.2000000000000003E-2</v>
      </c>
      <c r="J125" s="142" t="e">
        <f t="shared" si="4"/>
        <v>#N/A</v>
      </c>
      <c r="K125" s="142" t="e">
        <f t="shared" si="5"/>
        <v>#N/A</v>
      </c>
      <c r="L125" s="142" t="e">
        <f t="shared" si="6"/>
        <v>#N/A</v>
      </c>
      <c r="M125" s="142" t="e">
        <f t="shared" si="7"/>
        <v>#N/A</v>
      </c>
    </row>
    <row r="126" spans="1:13" hidden="1" outlineLevel="1" x14ac:dyDescent="0.25">
      <c r="A126" s="151">
        <v>43997</v>
      </c>
      <c r="C126" s="142">
        <v>3.5000000000000003E-2</v>
      </c>
      <c r="J126" s="142" t="e">
        <f t="shared" si="4"/>
        <v>#N/A</v>
      </c>
      <c r="K126" s="142" t="e">
        <f t="shared" si="5"/>
        <v>#N/A</v>
      </c>
      <c r="L126" s="142" t="e">
        <f t="shared" si="6"/>
        <v>#N/A</v>
      </c>
      <c r="M126" s="142" t="e">
        <f t="shared" si="7"/>
        <v>#N/A</v>
      </c>
    </row>
    <row r="127" spans="1:13" hidden="1" outlineLevel="1" x14ac:dyDescent="0.25">
      <c r="A127" s="151">
        <v>43998</v>
      </c>
      <c r="C127" s="142">
        <v>5.2999999999999999E-2</v>
      </c>
      <c r="J127" s="142" t="e">
        <f t="shared" si="4"/>
        <v>#N/A</v>
      </c>
      <c r="K127" s="142" t="e">
        <f t="shared" si="5"/>
        <v>#N/A</v>
      </c>
      <c r="L127" s="142" t="e">
        <f t="shared" si="6"/>
        <v>#N/A</v>
      </c>
      <c r="M127" s="142" t="e">
        <f t="shared" si="7"/>
        <v>#N/A</v>
      </c>
    </row>
    <row r="128" spans="1:13" hidden="1" outlineLevel="1" x14ac:dyDescent="0.25">
      <c r="A128" s="151">
        <v>43999</v>
      </c>
      <c r="C128" s="142">
        <v>5.1999999999999998E-2</v>
      </c>
      <c r="G128" s="142">
        <v>-0.39600000000000002</v>
      </c>
      <c r="J128" s="142" t="e">
        <f t="shared" si="4"/>
        <v>#N/A</v>
      </c>
      <c r="K128" s="142" t="e">
        <f t="shared" si="5"/>
        <v>#N/A</v>
      </c>
      <c r="L128" s="142" t="e">
        <f t="shared" si="6"/>
        <v>#N/A</v>
      </c>
      <c r="M128" s="142" t="e">
        <f t="shared" si="7"/>
        <v>#N/A</v>
      </c>
    </row>
    <row r="129" spans="1:13" hidden="1" outlineLevel="1" x14ac:dyDescent="0.25">
      <c r="A129" s="151">
        <v>44000</v>
      </c>
      <c r="C129" s="142">
        <v>1.7000000000000001E-2</v>
      </c>
      <c r="G129" s="142">
        <v>-0.41</v>
      </c>
      <c r="J129" s="142" t="e">
        <f t="shared" si="4"/>
        <v>#N/A</v>
      </c>
      <c r="K129" s="142" t="e">
        <f t="shared" si="5"/>
        <v>#N/A</v>
      </c>
      <c r="L129" s="142" t="e">
        <f t="shared" si="6"/>
        <v>#N/A</v>
      </c>
      <c r="M129" s="142" t="e">
        <f t="shared" si="7"/>
        <v>#N/A</v>
      </c>
    </row>
    <row r="130" spans="1:13" hidden="1" outlineLevel="1" x14ac:dyDescent="0.25">
      <c r="A130" s="151">
        <v>44001</v>
      </c>
      <c r="C130" s="142">
        <v>1.6E-2</v>
      </c>
      <c r="G130" s="142">
        <v>-0.41799999999999998</v>
      </c>
      <c r="J130" s="142" t="e">
        <f t="shared" si="4"/>
        <v>#N/A</v>
      </c>
      <c r="K130" s="142" t="e">
        <f t="shared" si="5"/>
        <v>#N/A</v>
      </c>
      <c r="L130" s="142" t="e">
        <f t="shared" si="6"/>
        <v>#N/A</v>
      </c>
      <c r="M130" s="142" t="e">
        <f t="shared" si="7"/>
        <v>#N/A</v>
      </c>
    </row>
    <row r="131" spans="1:13" hidden="1" outlineLevel="1" x14ac:dyDescent="0.25">
      <c r="A131" s="151">
        <v>44004</v>
      </c>
      <c r="C131" s="142">
        <v>7.0000000000000001E-3</v>
      </c>
      <c r="G131" s="142">
        <v>-0.44</v>
      </c>
      <c r="J131" s="142" t="e">
        <f t="shared" si="4"/>
        <v>#N/A</v>
      </c>
      <c r="K131" s="142" t="e">
        <f t="shared" si="5"/>
        <v>#N/A</v>
      </c>
      <c r="L131" s="142" t="e">
        <f t="shared" si="6"/>
        <v>#N/A</v>
      </c>
      <c r="M131" s="142" t="e">
        <f t="shared" si="7"/>
        <v>#N/A</v>
      </c>
    </row>
    <row r="132" spans="1:13" hidden="1" outlineLevel="1" x14ac:dyDescent="0.25">
      <c r="A132" s="151">
        <v>44005</v>
      </c>
      <c r="C132" s="142">
        <v>7.1999999999999995E-2</v>
      </c>
      <c r="G132" s="142">
        <v>-0.40899999999999997</v>
      </c>
      <c r="J132" s="142" t="e">
        <f t="shared" si="4"/>
        <v>#N/A</v>
      </c>
      <c r="K132" s="142" t="e">
        <f t="shared" si="5"/>
        <v>#N/A</v>
      </c>
      <c r="L132" s="142" t="e">
        <f t="shared" si="6"/>
        <v>#N/A</v>
      </c>
      <c r="M132" s="142" t="e">
        <f t="shared" si="7"/>
        <v>#N/A</v>
      </c>
    </row>
    <row r="133" spans="1:13" hidden="1" outlineLevel="1" x14ac:dyDescent="0.25">
      <c r="A133" s="151">
        <v>44006</v>
      </c>
      <c r="C133" s="142">
        <v>7.0000000000000001E-3</v>
      </c>
      <c r="G133" s="142">
        <v>-0.443</v>
      </c>
      <c r="J133" s="142" t="e">
        <f t="shared" si="4"/>
        <v>#N/A</v>
      </c>
      <c r="K133" s="142" t="e">
        <f t="shared" si="5"/>
        <v>#N/A</v>
      </c>
      <c r="L133" s="142" t="e">
        <f t="shared" si="6"/>
        <v>#N/A</v>
      </c>
      <c r="M133" s="142" t="e">
        <f t="shared" si="7"/>
        <v>#N/A</v>
      </c>
    </row>
    <row r="134" spans="1:13" hidden="1" outlineLevel="1" x14ac:dyDescent="0.25">
      <c r="A134" s="151">
        <v>44007</v>
      </c>
      <c r="C134" s="142">
        <v>-3.5000000000000003E-2</v>
      </c>
      <c r="G134" s="142">
        <v>-0.47099999999999997</v>
      </c>
      <c r="J134" s="142" t="e">
        <f t="shared" si="4"/>
        <v>#N/A</v>
      </c>
      <c r="K134" s="142" t="e">
        <f t="shared" si="5"/>
        <v>#N/A</v>
      </c>
      <c r="L134" s="142" t="e">
        <f t="shared" si="6"/>
        <v>#N/A</v>
      </c>
      <c r="M134" s="142" t="e">
        <f t="shared" si="7"/>
        <v>#N/A</v>
      </c>
    </row>
    <row r="135" spans="1:13" hidden="1" outlineLevel="1" x14ac:dyDescent="0.25">
      <c r="A135" s="151">
        <v>44008</v>
      </c>
      <c r="C135" s="142">
        <v>-4.3999999999999997E-2</v>
      </c>
      <c r="G135" s="142">
        <v>-0.48299999999999998</v>
      </c>
      <c r="J135" s="142" t="e">
        <f t="shared" si="4"/>
        <v>#N/A</v>
      </c>
      <c r="K135" s="142" t="e">
        <f t="shared" si="5"/>
        <v>#N/A</v>
      </c>
      <c r="L135" s="142" t="e">
        <f t="shared" si="6"/>
        <v>#N/A</v>
      </c>
      <c r="M135" s="142" t="e">
        <f t="shared" si="7"/>
        <v>#N/A</v>
      </c>
    </row>
    <row r="136" spans="1:13" hidden="1" outlineLevel="1" x14ac:dyDescent="0.25">
      <c r="A136" s="151">
        <v>44011</v>
      </c>
      <c r="C136" s="142">
        <v>-2.3E-2</v>
      </c>
      <c r="G136" s="142">
        <v>-0.47199999999999998</v>
      </c>
      <c r="J136" s="142" t="e">
        <f t="shared" si="4"/>
        <v>#N/A</v>
      </c>
      <c r="K136" s="142" t="e">
        <f t="shared" si="5"/>
        <v>#N/A</v>
      </c>
      <c r="L136" s="142" t="e">
        <f t="shared" si="6"/>
        <v>#N/A</v>
      </c>
      <c r="M136" s="142" t="e">
        <f t="shared" si="7"/>
        <v>#N/A</v>
      </c>
    </row>
    <row r="137" spans="1:13" hidden="1" outlineLevel="1" x14ac:dyDescent="0.25">
      <c r="A137" s="151">
        <v>44012</v>
      </c>
      <c r="C137" s="142">
        <v>3.0000000000000001E-3</v>
      </c>
      <c r="G137" s="142">
        <v>-0.45600000000000002</v>
      </c>
      <c r="J137" s="142" t="e">
        <f t="shared" si="4"/>
        <v>#N/A</v>
      </c>
      <c r="K137" s="142" t="e">
        <f t="shared" si="5"/>
        <v>#N/A</v>
      </c>
      <c r="L137" s="142" t="e">
        <f t="shared" si="6"/>
        <v>#N/A</v>
      </c>
      <c r="M137" s="142" t="e">
        <f t="shared" si="7"/>
        <v>#N/A</v>
      </c>
    </row>
    <row r="138" spans="1:13" hidden="1" outlineLevel="1" x14ac:dyDescent="0.25">
      <c r="A138" s="151">
        <v>44013</v>
      </c>
      <c r="C138" s="142">
        <v>5.5E-2</v>
      </c>
      <c r="G138" s="142">
        <v>-0.39600000000000002</v>
      </c>
      <c r="J138" s="142" t="e">
        <f t="shared" si="4"/>
        <v>#N/A</v>
      </c>
      <c r="K138" s="142" t="e">
        <f t="shared" si="5"/>
        <v>#N/A</v>
      </c>
      <c r="L138" s="142" t="e">
        <f t="shared" si="6"/>
        <v>#N/A</v>
      </c>
      <c r="M138" s="142" t="e">
        <f t="shared" si="7"/>
        <v>#N/A</v>
      </c>
    </row>
    <row r="139" spans="1:13" hidden="1" outlineLevel="1" x14ac:dyDescent="0.25">
      <c r="A139" s="151">
        <v>44014</v>
      </c>
      <c r="C139" s="142">
        <v>2.7E-2</v>
      </c>
      <c r="G139" s="142">
        <v>-0.43</v>
      </c>
      <c r="J139" s="142" t="e">
        <f t="shared" si="4"/>
        <v>#N/A</v>
      </c>
      <c r="K139" s="142" t="e">
        <f t="shared" si="5"/>
        <v>#N/A</v>
      </c>
      <c r="L139" s="142" t="e">
        <f t="shared" si="6"/>
        <v>#N/A</v>
      </c>
      <c r="M139" s="142" t="e">
        <f t="shared" si="7"/>
        <v>#N/A</v>
      </c>
    </row>
    <row r="140" spans="1:13" hidden="1" outlineLevel="1" x14ac:dyDescent="0.25">
      <c r="A140" s="151">
        <v>44015</v>
      </c>
      <c r="C140" s="142">
        <v>2.5999999999999999E-2</v>
      </c>
      <c r="G140" s="142">
        <v>-0.434</v>
      </c>
      <c r="J140" s="142" t="e">
        <f t="shared" ref="J140:J203" si="8">IF(ISBLANK(B140),NA(),(C140-B140)*100)</f>
        <v>#N/A</v>
      </c>
      <c r="K140" s="142" t="e">
        <f t="shared" ref="K140:K203" si="9">IF(ISBLANK(D140),NA(),(E140-D140)*100)</f>
        <v>#N/A</v>
      </c>
      <c r="L140" s="142" t="e">
        <f t="shared" ref="L140:L203" si="10">IF(ISBLANK(F140),NA(),(G140-F140)*100)</f>
        <v>#N/A</v>
      </c>
      <c r="M140" s="142" t="e">
        <f t="shared" ref="M140:M203" si="11">IF(ISBLANK(H140),NA(),(I140-H140)*100)</f>
        <v>#N/A</v>
      </c>
    </row>
    <row r="141" spans="1:13" hidden="1" outlineLevel="1" x14ac:dyDescent="0.25">
      <c r="A141" s="151">
        <v>44018</v>
      </c>
      <c r="C141" s="142">
        <v>2.7E-2</v>
      </c>
      <c r="G141" s="142">
        <v>-0.434</v>
      </c>
      <c r="J141" s="142" t="e">
        <f t="shared" si="8"/>
        <v>#N/A</v>
      </c>
      <c r="K141" s="142" t="e">
        <f t="shared" si="9"/>
        <v>#N/A</v>
      </c>
      <c r="L141" s="142" t="e">
        <f t="shared" si="10"/>
        <v>#N/A</v>
      </c>
      <c r="M141" s="142" t="e">
        <f t="shared" si="11"/>
        <v>#N/A</v>
      </c>
    </row>
    <row r="142" spans="1:13" hidden="1" outlineLevel="1" x14ac:dyDescent="0.25">
      <c r="A142" s="151">
        <v>44019</v>
      </c>
      <c r="C142" s="142">
        <v>1.4E-2</v>
      </c>
      <c r="G142" s="142">
        <v>-0.43</v>
      </c>
      <c r="J142" s="142" t="e">
        <f t="shared" si="8"/>
        <v>#N/A</v>
      </c>
      <c r="K142" s="142" t="e">
        <f t="shared" si="9"/>
        <v>#N/A</v>
      </c>
      <c r="L142" s="142" t="e">
        <f t="shared" si="10"/>
        <v>#N/A</v>
      </c>
      <c r="M142" s="142" t="e">
        <f t="shared" si="11"/>
        <v>#N/A</v>
      </c>
    </row>
    <row r="143" spans="1:13" hidden="1" outlineLevel="1" x14ac:dyDescent="0.25">
      <c r="A143" s="151">
        <v>44020</v>
      </c>
      <c r="C143" s="142">
        <v>-1.2E-2</v>
      </c>
      <c r="G143" s="142">
        <v>-0.441</v>
      </c>
      <c r="I143" s="142">
        <v>-0.64800000000000002</v>
      </c>
      <c r="J143" s="142" t="e">
        <f t="shared" si="8"/>
        <v>#N/A</v>
      </c>
      <c r="K143" s="142" t="e">
        <f t="shared" si="9"/>
        <v>#N/A</v>
      </c>
      <c r="L143" s="142" t="e">
        <f t="shared" si="10"/>
        <v>#N/A</v>
      </c>
      <c r="M143" s="142" t="e">
        <f t="shared" si="11"/>
        <v>#N/A</v>
      </c>
    </row>
    <row r="144" spans="1:13" hidden="1" outlineLevel="1" x14ac:dyDescent="0.25">
      <c r="A144" s="151">
        <v>44021</v>
      </c>
      <c r="C144" s="142">
        <v>-3.7999999999999999E-2</v>
      </c>
      <c r="G144" s="142">
        <v>-0.46400000000000002</v>
      </c>
      <c r="I144" s="142">
        <v>-0.66600000000000004</v>
      </c>
      <c r="J144" s="142" t="e">
        <f t="shared" si="8"/>
        <v>#N/A</v>
      </c>
      <c r="K144" s="142" t="e">
        <f t="shared" si="9"/>
        <v>#N/A</v>
      </c>
      <c r="L144" s="142" t="e">
        <f t="shared" si="10"/>
        <v>#N/A</v>
      </c>
      <c r="M144" s="142" t="e">
        <f t="shared" si="11"/>
        <v>#N/A</v>
      </c>
    </row>
    <row r="145" spans="1:13" hidden="1" outlineLevel="1" x14ac:dyDescent="0.25">
      <c r="A145" s="151">
        <v>44022</v>
      </c>
      <c r="C145" s="142">
        <v>-4.4999999999999998E-2</v>
      </c>
      <c r="G145" s="142">
        <v>-0.46899999999999997</v>
      </c>
      <c r="I145" s="142">
        <v>-0.67700000000000005</v>
      </c>
      <c r="J145" s="142" t="e">
        <f t="shared" si="8"/>
        <v>#N/A</v>
      </c>
      <c r="K145" s="142" t="e">
        <f t="shared" si="9"/>
        <v>#N/A</v>
      </c>
      <c r="L145" s="142" t="e">
        <f t="shared" si="10"/>
        <v>#N/A</v>
      </c>
      <c r="M145" s="142" t="e">
        <f t="shared" si="11"/>
        <v>#N/A</v>
      </c>
    </row>
    <row r="146" spans="1:13" hidden="1" outlineLevel="1" x14ac:dyDescent="0.25">
      <c r="A146" s="151">
        <v>44025</v>
      </c>
      <c r="C146" s="142">
        <v>8.0000000000000002E-3</v>
      </c>
      <c r="G146" s="142">
        <v>-0.41899999999999998</v>
      </c>
      <c r="I146" s="142">
        <v>-0.63200000000000001</v>
      </c>
      <c r="J146" s="142" t="e">
        <f t="shared" si="8"/>
        <v>#N/A</v>
      </c>
      <c r="K146" s="142" t="e">
        <f t="shared" si="9"/>
        <v>#N/A</v>
      </c>
      <c r="L146" s="142" t="e">
        <f t="shared" si="10"/>
        <v>#N/A</v>
      </c>
      <c r="M146" s="142" t="e">
        <f t="shared" si="11"/>
        <v>#N/A</v>
      </c>
    </row>
    <row r="147" spans="1:13" hidden="1" outlineLevel="1" x14ac:dyDescent="0.25">
      <c r="A147" s="151">
        <v>44026</v>
      </c>
      <c r="C147" s="142">
        <v>-3.3000000000000002E-2</v>
      </c>
      <c r="G147" s="142">
        <v>-0.44800000000000001</v>
      </c>
      <c r="I147" s="142">
        <v>-0.65</v>
      </c>
      <c r="J147" s="142" t="e">
        <f t="shared" si="8"/>
        <v>#N/A</v>
      </c>
      <c r="K147" s="142" t="e">
        <f t="shared" si="9"/>
        <v>#N/A</v>
      </c>
      <c r="L147" s="142" t="e">
        <f t="shared" si="10"/>
        <v>#N/A</v>
      </c>
      <c r="M147" s="142" t="e">
        <f t="shared" si="11"/>
        <v>#N/A</v>
      </c>
    </row>
    <row r="148" spans="1:13" hidden="1" outlineLevel="1" x14ac:dyDescent="0.25">
      <c r="A148" s="151">
        <v>44027</v>
      </c>
      <c r="C148" s="142">
        <v>-2.7E-2</v>
      </c>
      <c r="G148" s="142">
        <v>-0.44600000000000001</v>
      </c>
      <c r="I148" s="142">
        <v>-0.65300000000000002</v>
      </c>
      <c r="J148" s="142" t="e">
        <f t="shared" si="8"/>
        <v>#N/A</v>
      </c>
      <c r="K148" s="142" t="e">
        <f t="shared" si="9"/>
        <v>#N/A</v>
      </c>
      <c r="L148" s="142" t="e">
        <f t="shared" si="10"/>
        <v>#N/A</v>
      </c>
      <c r="M148" s="142" t="e">
        <f t="shared" si="11"/>
        <v>#N/A</v>
      </c>
    </row>
    <row r="149" spans="1:13" hidden="1" outlineLevel="1" x14ac:dyDescent="0.25">
      <c r="A149" s="151">
        <v>44028</v>
      </c>
      <c r="C149" s="142">
        <v>-2.7E-2</v>
      </c>
      <c r="G149" s="142">
        <v>-0.46800000000000003</v>
      </c>
      <c r="I149" s="142">
        <v>-0.67200000000000004</v>
      </c>
      <c r="J149" s="142" t="e">
        <f t="shared" si="8"/>
        <v>#N/A</v>
      </c>
      <c r="K149" s="142" t="e">
        <f t="shared" si="9"/>
        <v>#N/A</v>
      </c>
      <c r="L149" s="142" t="e">
        <f t="shared" si="10"/>
        <v>#N/A</v>
      </c>
      <c r="M149" s="142" t="e">
        <f t="shared" si="11"/>
        <v>#N/A</v>
      </c>
    </row>
    <row r="150" spans="1:13" hidden="1" outlineLevel="1" x14ac:dyDescent="0.25">
      <c r="A150" s="151">
        <v>44029</v>
      </c>
      <c r="C150" s="142">
        <v>-6.0000000000000001E-3</v>
      </c>
      <c r="G150" s="142">
        <v>-0.45</v>
      </c>
      <c r="I150" s="142">
        <v>-0.65100000000000002</v>
      </c>
      <c r="J150" s="142" t="e">
        <f t="shared" si="8"/>
        <v>#N/A</v>
      </c>
      <c r="K150" s="142" t="e">
        <f t="shared" si="9"/>
        <v>#N/A</v>
      </c>
      <c r="L150" s="142" t="e">
        <f t="shared" si="10"/>
        <v>#N/A</v>
      </c>
      <c r="M150" s="142" t="e">
        <f t="shared" si="11"/>
        <v>#N/A</v>
      </c>
    </row>
    <row r="151" spans="1:13" hidden="1" outlineLevel="1" x14ac:dyDescent="0.25">
      <c r="A151" s="151">
        <v>44032</v>
      </c>
      <c r="C151" s="142">
        <v>-2.7E-2</v>
      </c>
      <c r="G151" s="142">
        <v>-0.46200000000000002</v>
      </c>
      <c r="I151" s="142">
        <v>-0.66300000000000003</v>
      </c>
      <c r="J151" s="142" t="e">
        <f t="shared" si="8"/>
        <v>#N/A</v>
      </c>
      <c r="K151" s="142" t="e">
        <f t="shared" si="9"/>
        <v>#N/A</v>
      </c>
      <c r="L151" s="142" t="e">
        <f t="shared" si="10"/>
        <v>#N/A</v>
      </c>
      <c r="M151" s="142" t="e">
        <f t="shared" si="11"/>
        <v>#N/A</v>
      </c>
    </row>
    <row r="152" spans="1:13" hidden="1" outlineLevel="1" x14ac:dyDescent="0.25">
      <c r="A152" s="151">
        <v>44033</v>
      </c>
      <c r="C152" s="142">
        <v>-2.5999999999999999E-2</v>
      </c>
      <c r="G152" s="142">
        <v>-0.46200000000000002</v>
      </c>
      <c r="I152" s="142">
        <v>-0.66400000000000003</v>
      </c>
      <c r="J152" s="142" t="e">
        <f t="shared" si="8"/>
        <v>#N/A</v>
      </c>
      <c r="K152" s="142" t="e">
        <f t="shared" si="9"/>
        <v>#N/A</v>
      </c>
      <c r="L152" s="142" t="e">
        <f t="shared" si="10"/>
        <v>#N/A</v>
      </c>
      <c r="M152" s="142" t="e">
        <f t="shared" si="11"/>
        <v>#N/A</v>
      </c>
    </row>
    <row r="153" spans="1:13" hidden="1" outlineLevel="1" x14ac:dyDescent="0.25">
      <c r="A153" s="151">
        <v>44034</v>
      </c>
      <c r="C153" s="142">
        <v>-6.4000000000000001E-2</v>
      </c>
      <c r="G153" s="142">
        <v>-0.49199999999999999</v>
      </c>
      <c r="I153" s="142">
        <v>-0.69199999999999995</v>
      </c>
      <c r="J153" s="142" t="e">
        <f t="shared" si="8"/>
        <v>#N/A</v>
      </c>
      <c r="K153" s="142" t="e">
        <f t="shared" si="9"/>
        <v>#N/A</v>
      </c>
      <c r="L153" s="142" t="e">
        <f t="shared" si="10"/>
        <v>#N/A</v>
      </c>
      <c r="M153" s="142" t="e">
        <f t="shared" si="11"/>
        <v>#N/A</v>
      </c>
    </row>
    <row r="154" spans="1:13" hidden="1" outlineLevel="1" x14ac:dyDescent="0.25">
      <c r="A154" s="151">
        <v>44035</v>
      </c>
      <c r="C154" s="142">
        <v>-0.06</v>
      </c>
      <c r="G154" s="142">
        <v>-0.48199999999999998</v>
      </c>
      <c r="I154" s="142">
        <v>-0.67600000000000005</v>
      </c>
      <c r="J154" s="142" t="e">
        <f t="shared" si="8"/>
        <v>#N/A</v>
      </c>
      <c r="K154" s="142" t="e">
        <f t="shared" si="9"/>
        <v>#N/A</v>
      </c>
      <c r="L154" s="142" t="e">
        <f t="shared" si="10"/>
        <v>#N/A</v>
      </c>
      <c r="M154" s="142" t="e">
        <f t="shared" si="11"/>
        <v>#N/A</v>
      </c>
    </row>
    <row r="155" spans="1:13" hidden="1" outlineLevel="1" x14ac:dyDescent="0.25">
      <c r="A155" s="151">
        <v>44036</v>
      </c>
      <c r="C155" s="142">
        <v>-3.1E-2</v>
      </c>
      <c r="G155" s="142">
        <v>-0.44900000000000001</v>
      </c>
      <c r="I155" s="142">
        <v>-0.64500000000000002</v>
      </c>
      <c r="J155" s="142" t="e">
        <f t="shared" si="8"/>
        <v>#N/A</v>
      </c>
      <c r="K155" s="142" t="e">
        <f t="shared" si="9"/>
        <v>#N/A</v>
      </c>
      <c r="L155" s="142" t="e">
        <f t="shared" si="10"/>
        <v>#N/A</v>
      </c>
      <c r="M155" s="142" t="e">
        <f t="shared" si="11"/>
        <v>#N/A</v>
      </c>
    </row>
    <row r="156" spans="1:13" hidden="1" outlineLevel="1" x14ac:dyDescent="0.25">
      <c r="A156" s="151">
        <v>44039</v>
      </c>
      <c r="C156" s="142">
        <v>-8.1000000000000003E-2</v>
      </c>
      <c r="G156" s="142">
        <v>-0.49299999999999999</v>
      </c>
      <c r="I156" s="142">
        <v>-0.68</v>
      </c>
      <c r="J156" s="142" t="e">
        <f t="shared" si="8"/>
        <v>#N/A</v>
      </c>
      <c r="K156" s="142" t="e">
        <f t="shared" si="9"/>
        <v>#N/A</v>
      </c>
      <c r="L156" s="142" t="e">
        <f t="shared" si="10"/>
        <v>#N/A</v>
      </c>
      <c r="M156" s="142" t="e">
        <f t="shared" si="11"/>
        <v>#N/A</v>
      </c>
    </row>
    <row r="157" spans="1:13" hidden="1" outlineLevel="1" x14ac:dyDescent="0.25">
      <c r="A157" s="151">
        <v>44040</v>
      </c>
      <c r="C157" s="142">
        <v>-9.7000000000000003E-2</v>
      </c>
      <c r="G157" s="142">
        <v>-0.50900000000000001</v>
      </c>
      <c r="I157" s="142">
        <v>-0.7</v>
      </c>
      <c r="J157" s="142" t="e">
        <f t="shared" si="8"/>
        <v>#N/A</v>
      </c>
      <c r="K157" s="142" t="e">
        <f t="shared" si="9"/>
        <v>#N/A</v>
      </c>
      <c r="L157" s="142" t="e">
        <f t="shared" si="10"/>
        <v>#N/A</v>
      </c>
      <c r="M157" s="142" t="e">
        <f t="shared" si="11"/>
        <v>#N/A</v>
      </c>
    </row>
    <row r="158" spans="1:13" hidden="1" outlineLevel="1" x14ac:dyDescent="0.25">
      <c r="A158" s="151">
        <v>44041</v>
      </c>
      <c r="C158" s="142">
        <v>-8.1000000000000003E-2</v>
      </c>
      <c r="G158" s="142">
        <v>-0.501</v>
      </c>
      <c r="I158" s="142">
        <v>-0.69199999999999995</v>
      </c>
      <c r="J158" s="142" t="e">
        <f t="shared" si="8"/>
        <v>#N/A</v>
      </c>
      <c r="K158" s="142" t="e">
        <f t="shared" si="9"/>
        <v>#N/A</v>
      </c>
      <c r="L158" s="142" t="e">
        <f t="shared" si="10"/>
        <v>#N/A</v>
      </c>
      <c r="M158" s="142" t="e">
        <f t="shared" si="11"/>
        <v>#N/A</v>
      </c>
    </row>
    <row r="159" spans="1:13" hidden="1" outlineLevel="1" x14ac:dyDescent="0.25">
      <c r="A159" s="151">
        <v>44042</v>
      </c>
      <c r="C159" s="142">
        <v>-0.13100000000000001</v>
      </c>
      <c r="G159" s="142">
        <v>-0.54300000000000004</v>
      </c>
      <c r="I159" s="142">
        <v>-0.73099999999999998</v>
      </c>
      <c r="J159" s="142" t="e">
        <f t="shared" si="8"/>
        <v>#N/A</v>
      </c>
      <c r="K159" s="142" t="e">
        <f t="shared" si="9"/>
        <v>#N/A</v>
      </c>
      <c r="L159" s="142" t="e">
        <f t="shared" si="10"/>
        <v>#N/A</v>
      </c>
      <c r="M159" s="142" t="e">
        <f t="shared" si="11"/>
        <v>#N/A</v>
      </c>
    </row>
    <row r="160" spans="1:13" hidden="1" outlineLevel="1" x14ac:dyDescent="0.25">
      <c r="A160" s="151">
        <v>44043</v>
      </c>
      <c r="C160" s="142">
        <v>-0.104</v>
      </c>
      <c r="G160" s="142">
        <v>-0.52500000000000002</v>
      </c>
      <c r="I160" s="142">
        <v>-0.72199999999999998</v>
      </c>
      <c r="J160" s="142" t="e">
        <f t="shared" si="8"/>
        <v>#N/A</v>
      </c>
      <c r="K160" s="142" t="e">
        <f t="shared" si="9"/>
        <v>#N/A</v>
      </c>
      <c r="L160" s="142" t="e">
        <f t="shared" si="10"/>
        <v>#N/A</v>
      </c>
      <c r="M160" s="142" t="e">
        <f t="shared" si="11"/>
        <v>#N/A</v>
      </c>
    </row>
    <row r="161" spans="1:13" hidden="1" outlineLevel="1" x14ac:dyDescent="0.25">
      <c r="A161" s="151">
        <v>44046</v>
      </c>
      <c r="C161" s="142">
        <v>-0.10199999999999999</v>
      </c>
      <c r="G161" s="142">
        <v>-0.52400000000000002</v>
      </c>
      <c r="I161" s="142">
        <v>-0.71299999999999997</v>
      </c>
      <c r="J161" s="142" t="e">
        <f t="shared" si="8"/>
        <v>#N/A</v>
      </c>
      <c r="K161" s="142" t="e">
        <f t="shared" si="9"/>
        <v>#N/A</v>
      </c>
      <c r="L161" s="142" t="e">
        <f t="shared" si="10"/>
        <v>#N/A</v>
      </c>
      <c r="M161" s="142" t="e">
        <f t="shared" si="11"/>
        <v>#N/A</v>
      </c>
    </row>
    <row r="162" spans="1:13" hidden="1" outlineLevel="1" x14ac:dyDescent="0.25">
      <c r="A162" s="151">
        <v>44047</v>
      </c>
      <c r="C162" s="142">
        <v>-0.14299999999999999</v>
      </c>
      <c r="G162" s="142">
        <v>-0.55300000000000005</v>
      </c>
      <c r="I162" s="142">
        <v>-0.73299999999999998</v>
      </c>
      <c r="J162" s="142" t="e">
        <f t="shared" si="8"/>
        <v>#N/A</v>
      </c>
      <c r="K162" s="142" t="e">
        <f t="shared" si="9"/>
        <v>#N/A</v>
      </c>
      <c r="L162" s="142" t="e">
        <f t="shared" si="10"/>
        <v>#N/A</v>
      </c>
      <c r="M162" s="142" t="e">
        <f t="shared" si="11"/>
        <v>#N/A</v>
      </c>
    </row>
    <row r="163" spans="1:13" hidden="1" outlineLevel="1" x14ac:dyDescent="0.25">
      <c r="A163" s="151">
        <v>44048</v>
      </c>
      <c r="C163" s="142">
        <v>-9.4E-2</v>
      </c>
      <c r="G163" s="142">
        <v>-0.50700000000000001</v>
      </c>
      <c r="I163" s="142">
        <v>-0.69699999999999995</v>
      </c>
      <c r="J163" s="142" t="e">
        <f t="shared" si="8"/>
        <v>#N/A</v>
      </c>
      <c r="K163" s="142" t="e">
        <f t="shared" si="9"/>
        <v>#N/A</v>
      </c>
      <c r="L163" s="142" t="e">
        <f t="shared" si="10"/>
        <v>#N/A</v>
      </c>
      <c r="M163" s="142" t="e">
        <f t="shared" si="11"/>
        <v>#N/A</v>
      </c>
    </row>
    <row r="164" spans="1:13" hidden="1" outlineLevel="1" x14ac:dyDescent="0.25">
      <c r="A164" s="151">
        <v>44049</v>
      </c>
      <c r="C164" s="142">
        <v>-0.11799999999999999</v>
      </c>
      <c r="G164" s="142">
        <v>-0.53200000000000003</v>
      </c>
      <c r="I164" s="142">
        <v>-0.71599999999999997</v>
      </c>
      <c r="J164" s="142" t="e">
        <f t="shared" si="8"/>
        <v>#N/A</v>
      </c>
      <c r="K164" s="142" t="e">
        <f t="shared" si="9"/>
        <v>#N/A</v>
      </c>
      <c r="L164" s="142" t="e">
        <f t="shared" si="10"/>
        <v>#N/A</v>
      </c>
      <c r="M164" s="142" t="e">
        <f t="shared" si="11"/>
        <v>#N/A</v>
      </c>
    </row>
    <row r="165" spans="1:13" hidden="1" outlineLevel="1" x14ac:dyDescent="0.25">
      <c r="A165" s="151">
        <v>44050</v>
      </c>
      <c r="C165" s="142">
        <v>-9.5000000000000001E-2</v>
      </c>
      <c r="G165" s="142">
        <v>-0.51</v>
      </c>
      <c r="I165" s="142">
        <v>-0.69499999999999995</v>
      </c>
      <c r="J165" s="142" t="e">
        <f t="shared" si="8"/>
        <v>#N/A</v>
      </c>
      <c r="K165" s="142" t="e">
        <f t="shared" si="9"/>
        <v>#N/A</v>
      </c>
      <c r="L165" s="142" t="e">
        <f t="shared" si="10"/>
        <v>#N/A</v>
      </c>
      <c r="M165" s="142" t="e">
        <f t="shared" si="11"/>
        <v>#N/A</v>
      </c>
    </row>
    <row r="166" spans="1:13" hidden="1" outlineLevel="1" x14ac:dyDescent="0.25">
      <c r="A166" s="151">
        <v>44053</v>
      </c>
      <c r="C166" s="142">
        <v>-0.108</v>
      </c>
      <c r="G166" s="142">
        <v>-0.52800000000000002</v>
      </c>
      <c r="I166" s="142">
        <v>-0.71799999999999997</v>
      </c>
      <c r="J166" s="142" t="e">
        <f t="shared" si="8"/>
        <v>#N/A</v>
      </c>
      <c r="K166" s="142" t="e">
        <f t="shared" si="9"/>
        <v>#N/A</v>
      </c>
      <c r="L166" s="142" t="e">
        <f t="shared" si="10"/>
        <v>#N/A</v>
      </c>
      <c r="M166" s="142" t="e">
        <f t="shared" si="11"/>
        <v>#N/A</v>
      </c>
    </row>
    <row r="167" spans="1:13" hidden="1" outlineLevel="1" x14ac:dyDescent="0.25">
      <c r="A167" s="151">
        <v>44054</v>
      </c>
      <c r="C167" s="142">
        <v>-4.7E-2</v>
      </c>
      <c r="G167" s="142">
        <v>-0.47899999999999998</v>
      </c>
      <c r="I167" s="142">
        <v>-0.68300000000000005</v>
      </c>
      <c r="J167" s="142" t="e">
        <f t="shared" si="8"/>
        <v>#N/A</v>
      </c>
      <c r="K167" s="142" t="e">
        <f t="shared" si="9"/>
        <v>#N/A</v>
      </c>
      <c r="L167" s="142" t="e">
        <f t="shared" si="10"/>
        <v>#N/A</v>
      </c>
      <c r="M167" s="142" t="e">
        <f t="shared" si="11"/>
        <v>#N/A</v>
      </c>
    </row>
    <row r="168" spans="1:13" hidden="1" outlineLevel="1" x14ac:dyDescent="0.25">
      <c r="A168" s="151">
        <v>44055</v>
      </c>
      <c r="C168" s="142">
        <v>-6.0000000000000001E-3</v>
      </c>
      <c r="G168" s="142">
        <v>-0.44900000000000001</v>
      </c>
      <c r="I168" s="142">
        <v>-0.65800000000000003</v>
      </c>
      <c r="J168" s="142" t="e">
        <f t="shared" si="8"/>
        <v>#N/A</v>
      </c>
      <c r="K168" s="142" t="e">
        <f t="shared" si="9"/>
        <v>#N/A</v>
      </c>
      <c r="L168" s="142" t="e">
        <f t="shared" si="10"/>
        <v>#N/A</v>
      </c>
      <c r="M168" s="142" t="e">
        <f t="shared" si="11"/>
        <v>#N/A</v>
      </c>
    </row>
    <row r="169" spans="1:13" hidden="1" outlineLevel="1" x14ac:dyDescent="0.25">
      <c r="A169" s="151">
        <v>44056</v>
      </c>
      <c r="C169" s="142">
        <v>2.5000000000000001E-2</v>
      </c>
      <c r="G169" s="142">
        <v>-0.41399999999999998</v>
      </c>
      <c r="I169" s="142">
        <v>-0.628</v>
      </c>
      <c r="J169" s="142" t="e">
        <f t="shared" si="8"/>
        <v>#N/A</v>
      </c>
      <c r="K169" s="142" t="e">
        <f t="shared" si="9"/>
        <v>#N/A</v>
      </c>
      <c r="L169" s="142" t="e">
        <f t="shared" si="10"/>
        <v>#N/A</v>
      </c>
      <c r="M169" s="142" t="e">
        <f t="shared" si="11"/>
        <v>#N/A</v>
      </c>
    </row>
    <row r="170" spans="1:13" hidden="1" outlineLevel="1" x14ac:dyDescent="0.25">
      <c r="A170" s="151">
        <v>44057</v>
      </c>
      <c r="C170" s="142">
        <v>1.4E-2</v>
      </c>
      <c r="G170" s="142">
        <v>-0.42299999999999999</v>
      </c>
      <c r="I170" s="142">
        <v>-0.63600000000000001</v>
      </c>
      <c r="J170" s="142" t="e">
        <f t="shared" si="8"/>
        <v>#N/A</v>
      </c>
      <c r="K170" s="142" t="e">
        <f t="shared" si="9"/>
        <v>#N/A</v>
      </c>
      <c r="L170" s="142" t="e">
        <f t="shared" si="10"/>
        <v>#N/A</v>
      </c>
      <c r="M170" s="142" t="e">
        <f t="shared" si="11"/>
        <v>#N/A</v>
      </c>
    </row>
    <row r="171" spans="1:13" hidden="1" outlineLevel="1" x14ac:dyDescent="0.25">
      <c r="A171" s="151">
        <v>44060</v>
      </c>
      <c r="C171" s="142">
        <v>-1.7000000000000001E-2</v>
      </c>
      <c r="G171" s="142">
        <v>-0.45300000000000001</v>
      </c>
      <c r="I171" s="142">
        <v>-0.65800000000000003</v>
      </c>
      <c r="J171" s="142" t="e">
        <f t="shared" si="8"/>
        <v>#N/A</v>
      </c>
      <c r="K171" s="142" t="e">
        <f t="shared" si="9"/>
        <v>#N/A</v>
      </c>
      <c r="L171" s="142" t="e">
        <f t="shared" si="10"/>
        <v>#N/A</v>
      </c>
      <c r="M171" s="142" t="e">
        <f t="shared" si="11"/>
        <v>#N/A</v>
      </c>
    </row>
    <row r="172" spans="1:13" hidden="1" outlineLevel="1" x14ac:dyDescent="0.25">
      <c r="A172" s="151">
        <v>44061</v>
      </c>
      <c r="C172" s="142">
        <v>-2.9000000000000001E-2</v>
      </c>
      <c r="G172" s="142">
        <v>-0.46400000000000002</v>
      </c>
      <c r="I172" s="142">
        <v>-0.66400000000000003</v>
      </c>
      <c r="J172" s="142" t="e">
        <f t="shared" si="8"/>
        <v>#N/A</v>
      </c>
      <c r="K172" s="142" t="e">
        <f t="shared" si="9"/>
        <v>#N/A</v>
      </c>
      <c r="L172" s="142" t="e">
        <f t="shared" si="10"/>
        <v>#N/A</v>
      </c>
      <c r="M172" s="142" t="e">
        <f t="shared" si="11"/>
        <v>#N/A</v>
      </c>
    </row>
    <row r="173" spans="1:13" hidden="1" outlineLevel="1" x14ac:dyDescent="0.25">
      <c r="A173" s="151">
        <v>44062</v>
      </c>
      <c r="C173" s="142">
        <v>-3.9E-2</v>
      </c>
      <c r="G173" s="142">
        <v>-0.47399999999999998</v>
      </c>
      <c r="I173" s="142">
        <v>-0.67600000000000005</v>
      </c>
      <c r="J173" s="142" t="e">
        <f t="shared" si="8"/>
        <v>#N/A</v>
      </c>
      <c r="K173" s="142" t="e">
        <f t="shared" si="9"/>
        <v>#N/A</v>
      </c>
      <c r="L173" s="142" t="e">
        <f t="shared" si="10"/>
        <v>#N/A</v>
      </c>
      <c r="M173" s="142" t="e">
        <f t="shared" si="11"/>
        <v>#N/A</v>
      </c>
    </row>
    <row r="174" spans="1:13" hidden="1" outlineLevel="1" x14ac:dyDescent="0.25">
      <c r="A174" s="151">
        <v>44063</v>
      </c>
      <c r="C174" s="142">
        <v>-7.4999999999999997E-2</v>
      </c>
      <c r="G174" s="142">
        <v>-0.498</v>
      </c>
      <c r="I174" s="142">
        <v>-0.69399999999999995</v>
      </c>
      <c r="J174" s="142" t="e">
        <f t="shared" si="8"/>
        <v>#N/A</v>
      </c>
      <c r="K174" s="142" t="e">
        <f t="shared" si="9"/>
        <v>#N/A</v>
      </c>
      <c r="L174" s="142" t="e">
        <f t="shared" si="10"/>
        <v>#N/A</v>
      </c>
      <c r="M174" s="142" t="e">
        <f t="shared" si="11"/>
        <v>#N/A</v>
      </c>
    </row>
    <row r="175" spans="1:13" hidden="1" outlineLevel="1" x14ac:dyDescent="0.25">
      <c r="A175" s="151">
        <v>44064</v>
      </c>
      <c r="C175" s="142">
        <v>-7.9000000000000001E-2</v>
      </c>
      <c r="G175" s="142">
        <v>-0.50900000000000001</v>
      </c>
      <c r="I175" s="142">
        <v>-0.70499999999999996</v>
      </c>
      <c r="J175" s="142" t="e">
        <f t="shared" si="8"/>
        <v>#N/A</v>
      </c>
      <c r="K175" s="142" t="e">
        <f t="shared" si="9"/>
        <v>#N/A</v>
      </c>
      <c r="L175" s="142" t="e">
        <f t="shared" si="10"/>
        <v>#N/A</v>
      </c>
      <c r="M175" s="142" t="e">
        <f t="shared" si="11"/>
        <v>#N/A</v>
      </c>
    </row>
    <row r="176" spans="1:13" hidden="1" outlineLevel="1" x14ac:dyDescent="0.25">
      <c r="A176" s="151">
        <v>44067</v>
      </c>
      <c r="C176" s="142">
        <v>-5.8999999999999997E-2</v>
      </c>
      <c r="G176" s="142">
        <v>-0.49199999999999999</v>
      </c>
      <c r="I176" s="142">
        <v>-0.68899999999999995</v>
      </c>
      <c r="J176" s="142" t="e">
        <f t="shared" si="8"/>
        <v>#N/A</v>
      </c>
      <c r="K176" s="142" t="e">
        <f t="shared" si="9"/>
        <v>#N/A</v>
      </c>
      <c r="L176" s="142" t="e">
        <f t="shared" si="10"/>
        <v>#N/A</v>
      </c>
      <c r="M176" s="142" t="e">
        <f t="shared" si="11"/>
        <v>#N/A</v>
      </c>
    </row>
    <row r="177" spans="1:13" hidden="1" outlineLevel="1" x14ac:dyDescent="0.25">
      <c r="A177" s="151">
        <v>44068</v>
      </c>
      <c r="C177" s="142">
        <v>6.0000000000000001E-3</v>
      </c>
      <c r="G177" s="142">
        <v>-0.433</v>
      </c>
      <c r="I177" s="142">
        <v>-0.65</v>
      </c>
      <c r="J177" s="142" t="e">
        <f t="shared" si="8"/>
        <v>#N/A</v>
      </c>
      <c r="K177" s="142" t="e">
        <f t="shared" si="9"/>
        <v>#N/A</v>
      </c>
      <c r="L177" s="142" t="e">
        <f t="shared" si="10"/>
        <v>#N/A</v>
      </c>
      <c r="M177" s="142" t="e">
        <f t="shared" si="11"/>
        <v>#N/A</v>
      </c>
    </row>
    <row r="178" spans="1:13" hidden="1" outlineLevel="1" x14ac:dyDescent="0.25">
      <c r="A178" s="151">
        <v>44069</v>
      </c>
      <c r="C178" s="142">
        <v>3.1E-2</v>
      </c>
      <c r="G178" s="142">
        <v>-0.41699999999999998</v>
      </c>
      <c r="I178" s="142">
        <v>-0.63600000000000001</v>
      </c>
      <c r="J178" s="142" t="e">
        <f t="shared" si="8"/>
        <v>#N/A</v>
      </c>
      <c r="K178" s="142" t="e">
        <f t="shared" si="9"/>
        <v>#N/A</v>
      </c>
      <c r="L178" s="142" t="e">
        <f t="shared" si="10"/>
        <v>#N/A</v>
      </c>
      <c r="M178" s="142" t="e">
        <f t="shared" si="11"/>
        <v>#N/A</v>
      </c>
    </row>
    <row r="179" spans="1:13" hidden="1" outlineLevel="1" x14ac:dyDescent="0.25">
      <c r="A179" s="151">
        <v>44070</v>
      </c>
      <c r="C179" s="142">
        <v>5.7000000000000002E-2</v>
      </c>
      <c r="G179" s="142">
        <v>-0.40799999999999997</v>
      </c>
      <c r="I179" s="142">
        <v>-0.64200000000000002</v>
      </c>
      <c r="J179" s="142" t="e">
        <f t="shared" si="8"/>
        <v>#N/A</v>
      </c>
      <c r="K179" s="142" t="e">
        <f t="shared" si="9"/>
        <v>#N/A</v>
      </c>
      <c r="L179" s="142" t="e">
        <f t="shared" si="10"/>
        <v>#N/A</v>
      </c>
      <c r="M179" s="142" t="e">
        <f t="shared" si="11"/>
        <v>#N/A</v>
      </c>
    </row>
    <row r="180" spans="1:13" hidden="1" outlineLevel="1" x14ac:dyDescent="0.25">
      <c r="A180" s="151">
        <v>44071</v>
      </c>
      <c r="C180" s="142">
        <v>6.2E-2</v>
      </c>
      <c r="G180" s="142">
        <v>-0.41</v>
      </c>
      <c r="I180" s="142">
        <v>-0.65200000000000002</v>
      </c>
      <c r="J180" s="142" t="e">
        <f t="shared" si="8"/>
        <v>#N/A</v>
      </c>
      <c r="K180" s="142" t="e">
        <f t="shared" si="9"/>
        <v>#N/A</v>
      </c>
      <c r="L180" s="142" t="e">
        <f t="shared" si="10"/>
        <v>#N/A</v>
      </c>
      <c r="M180" s="142" t="e">
        <f t="shared" si="11"/>
        <v>#N/A</v>
      </c>
    </row>
    <row r="181" spans="1:13" hidden="1" outlineLevel="1" x14ac:dyDescent="0.25">
      <c r="A181" s="151">
        <v>44074</v>
      </c>
      <c r="C181" s="142">
        <v>0.06</v>
      </c>
      <c r="G181" s="142">
        <v>-0.39800000000000002</v>
      </c>
      <c r="I181" s="142">
        <v>-0.63100000000000001</v>
      </c>
      <c r="J181" s="142" t="e">
        <f t="shared" si="8"/>
        <v>#N/A</v>
      </c>
      <c r="K181" s="142" t="e">
        <f t="shared" si="9"/>
        <v>#N/A</v>
      </c>
      <c r="L181" s="142" t="e">
        <f t="shared" si="10"/>
        <v>#N/A</v>
      </c>
      <c r="M181" s="142" t="e">
        <f t="shared" si="11"/>
        <v>#N/A</v>
      </c>
    </row>
    <row r="182" spans="1:13" hidden="1" outlineLevel="1" x14ac:dyDescent="0.25">
      <c r="A182" s="151">
        <v>44075</v>
      </c>
      <c r="C182" s="142">
        <v>3.9E-2</v>
      </c>
      <c r="G182" s="142">
        <v>-0.42099999999999999</v>
      </c>
      <c r="I182" s="142">
        <v>-0.65800000000000003</v>
      </c>
      <c r="J182" s="142" t="e">
        <f t="shared" si="8"/>
        <v>#N/A</v>
      </c>
      <c r="K182" s="142" t="e">
        <f t="shared" si="9"/>
        <v>#N/A</v>
      </c>
      <c r="L182" s="142" t="e">
        <f t="shared" si="10"/>
        <v>#N/A</v>
      </c>
      <c r="M182" s="142" t="e">
        <f t="shared" si="11"/>
        <v>#N/A</v>
      </c>
    </row>
    <row r="183" spans="1:13" hidden="1" outlineLevel="1" x14ac:dyDescent="0.25">
      <c r="A183" s="151">
        <v>44076</v>
      </c>
      <c r="C183" s="142">
        <v>-2.3E-2</v>
      </c>
      <c r="G183" s="142">
        <v>-0.47499999999999998</v>
      </c>
      <c r="I183" s="142">
        <v>-0.7</v>
      </c>
      <c r="J183" s="142" t="e">
        <f t="shared" si="8"/>
        <v>#N/A</v>
      </c>
      <c r="K183" s="142" t="e">
        <f t="shared" si="9"/>
        <v>#N/A</v>
      </c>
      <c r="L183" s="142" t="e">
        <f t="shared" si="10"/>
        <v>#N/A</v>
      </c>
      <c r="M183" s="142" t="e">
        <f t="shared" si="11"/>
        <v>#N/A</v>
      </c>
    </row>
    <row r="184" spans="1:13" hidden="1" outlineLevel="1" x14ac:dyDescent="0.25">
      <c r="A184" s="151">
        <v>44077</v>
      </c>
      <c r="C184" s="142">
        <v>-5.3999999999999999E-2</v>
      </c>
      <c r="G184" s="142">
        <v>-0.49</v>
      </c>
      <c r="I184" s="142">
        <v>-0.71</v>
      </c>
      <c r="J184" s="142" t="e">
        <f t="shared" si="8"/>
        <v>#N/A</v>
      </c>
      <c r="K184" s="142" t="e">
        <f t="shared" si="9"/>
        <v>#N/A</v>
      </c>
      <c r="L184" s="142" t="e">
        <f t="shared" si="10"/>
        <v>#N/A</v>
      </c>
      <c r="M184" s="142" t="e">
        <f t="shared" si="11"/>
        <v>#N/A</v>
      </c>
    </row>
    <row r="185" spans="1:13" hidden="1" outlineLevel="1" x14ac:dyDescent="0.25">
      <c r="A185" s="151">
        <v>44078</v>
      </c>
      <c r="C185" s="142">
        <v>-3.1E-2</v>
      </c>
      <c r="G185" s="142">
        <v>-0.47399999999999998</v>
      </c>
      <c r="I185" s="142">
        <v>-0.69399999999999995</v>
      </c>
      <c r="J185" s="142" t="e">
        <f t="shared" si="8"/>
        <v>#N/A</v>
      </c>
      <c r="K185" s="142" t="e">
        <f t="shared" si="9"/>
        <v>#N/A</v>
      </c>
      <c r="L185" s="142" t="e">
        <f t="shared" si="10"/>
        <v>#N/A</v>
      </c>
      <c r="M185" s="142" t="e">
        <f t="shared" si="11"/>
        <v>#N/A</v>
      </c>
    </row>
    <row r="186" spans="1:13" hidden="1" outlineLevel="1" x14ac:dyDescent="0.25">
      <c r="A186" s="151">
        <v>44081</v>
      </c>
      <c r="C186" s="142">
        <v>-0.01</v>
      </c>
      <c r="G186" s="142">
        <v>-0.46300000000000002</v>
      </c>
      <c r="I186" s="142">
        <v>-0.69099999999999995</v>
      </c>
      <c r="J186" s="142" t="e">
        <f t="shared" si="8"/>
        <v>#N/A</v>
      </c>
      <c r="K186" s="142" t="e">
        <f t="shared" si="9"/>
        <v>#N/A</v>
      </c>
      <c r="L186" s="142" t="e">
        <f t="shared" si="10"/>
        <v>#N/A</v>
      </c>
      <c r="M186" s="142" t="e">
        <f t="shared" si="11"/>
        <v>#N/A</v>
      </c>
    </row>
    <row r="187" spans="1:13" collapsed="1" x14ac:dyDescent="0.25">
      <c r="A187" s="151">
        <v>44082</v>
      </c>
      <c r="C187" s="142">
        <v>-4.7E-2</v>
      </c>
      <c r="F187" s="142">
        <v>-0.51200000000000001</v>
      </c>
      <c r="G187" s="142">
        <v>-0.496</v>
      </c>
      <c r="I187" s="142">
        <v>-0.70299999999999996</v>
      </c>
      <c r="J187" s="142" t="e">
        <f t="shared" si="8"/>
        <v>#N/A</v>
      </c>
      <c r="K187" s="142" t="e">
        <f t="shared" si="9"/>
        <v>#N/A</v>
      </c>
      <c r="L187" s="142">
        <f t="shared" si="10"/>
        <v>1.6000000000000014</v>
      </c>
      <c r="M187" s="142" t="e">
        <f t="shared" si="11"/>
        <v>#N/A</v>
      </c>
    </row>
    <row r="188" spans="1:13" x14ac:dyDescent="0.25">
      <c r="A188" s="151">
        <v>44083</v>
      </c>
      <c r="C188" s="142">
        <v>-1.2999999999999999E-2</v>
      </c>
      <c r="F188" s="142">
        <v>-0.48</v>
      </c>
      <c r="G188" s="142">
        <v>-0.46400000000000002</v>
      </c>
      <c r="I188" s="142">
        <v>-0.67700000000000005</v>
      </c>
      <c r="J188" s="142" t="e">
        <f t="shared" si="8"/>
        <v>#N/A</v>
      </c>
      <c r="K188" s="142" t="e">
        <f t="shared" si="9"/>
        <v>#N/A</v>
      </c>
      <c r="L188" s="142">
        <f t="shared" si="10"/>
        <v>1.5999999999999959</v>
      </c>
      <c r="M188" s="142" t="e">
        <f t="shared" si="11"/>
        <v>#N/A</v>
      </c>
    </row>
    <row r="189" spans="1:13" x14ac:dyDescent="0.25">
      <c r="A189" s="151">
        <v>44084</v>
      </c>
      <c r="C189" s="142">
        <v>5.0000000000000001E-3</v>
      </c>
      <c r="F189" s="142">
        <v>-0.45500000000000002</v>
      </c>
      <c r="G189" s="142">
        <v>-0.434</v>
      </c>
      <c r="I189" s="142">
        <v>-0.64800000000000002</v>
      </c>
      <c r="J189" s="142" t="e">
        <f t="shared" si="8"/>
        <v>#N/A</v>
      </c>
      <c r="K189" s="142" t="e">
        <f t="shared" si="9"/>
        <v>#N/A</v>
      </c>
      <c r="L189" s="142">
        <f t="shared" si="10"/>
        <v>2.1000000000000019</v>
      </c>
      <c r="M189" s="142" t="e">
        <f t="shared" si="11"/>
        <v>#N/A</v>
      </c>
    </row>
    <row r="190" spans="1:13" x14ac:dyDescent="0.25">
      <c r="A190" s="151">
        <v>44085</v>
      </c>
      <c r="C190" s="142">
        <v>-0.04</v>
      </c>
      <c r="F190" s="142">
        <v>-0.502</v>
      </c>
      <c r="G190" s="142">
        <v>-0.48199999999999998</v>
      </c>
      <c r="I190" s="142">
        <v>-0.69199999999999995</v>
      </c>
      <c r="J190" s="142" t="e">
        <f t="shared" si="8"/>
        <v>#N/A</v>
      </c>
      <c r="K190" s="142" t="e">
        <f t="shared" si="9"/>
        <v>#N/A</v>
      </c>
      <c r="L190" s="142">
        <f t="shared" si="10"/>
        <v>2.0000000000000018</v>
      </c>
      <c r="M190" s="142" t="e">
        <f t="shared" si="11"/>
        <v>#N/A</v>
      </c>
    </row>
    <row r="191" spans="1:13" x14ac:dyDescent="0.25">
      <c r="A191" s="151">
        <v>44088</v>
      </c>
      <c r="C191" s="142">
        <v>-3.9E-2</v>
      </c>
      <c r="F191" s="142">
        <v>-0.502</v>
      </c>
      <c r="G191" s="142">
        <v>-0.48199999999999998</v>
      </c>
      <c r="I191" s="142">
        <v>-0.69099999999999995</v>
      </c>
      <c r="J191" s="142" t="e">
        <f t="shared" si="8"/>
        <v>#N/A</v>
      </c>
      <c r="K191" s="142" t="e">
        <f t="shared" si="9"/>
        <v>#N/A</v>
      </c>
      <c r="L191" s="142">
        <f t="shared" si="10"/>
        <v>2.0000000000000018</v>
      </c>
      <c r="M191" s="142" t="e">
        <f t="shared" si="11"/>
        <v>#N/A</v>
      </c>
    </row>
    <row r="192" spans="1:13" x14ac:dyDescent="0.25">
      <c r="A192" s="151">
        <v>44089</v>
      </c>
      <c r="C192" s="142">
        <v>-3.5999999999999997E-2</v>
      </c>
      <c r="F192" s="142">
        <v>-0.501</v>
      </c>
      <c r="G192" s="142">
        <v>-0.48</v>
      </c>
      <c r="I192" s="142">
        <v>-0.68500000000000005</v>
      </c>
      <c r="J192" s="142" t="e">
        <f t="shared" si="8"/>
        <v>#N/A</v>
      </c>
      <c r="K192" s="142" t="e">
        <f t="shared" si="9"/>
        <v>#N/A</v>
      </c>
      <c r="L192" s="142">
        <f t="shared" si="10"/>
        <v>2.1000000000000019</v>
      </c>
      <c r="M192" s="142" t="e">
        <f t="shared" si="11"/>
        <v>#N/A</v>
      </c>
    </row>
    <row r="193" spans="1:13" x14ac:dyDescent="0.25">
      <c r="A193" s="151">
        <v>44090</v>
      </c>
      <c r="C193" s="142">
        <v>-4.5999999999999999E-2</v>
      </c>
      <c r="F193" s="142">
        <v>-0.50600000000000001</v>
      </c>
      <c r="G193" s="142">
        <v>-0.48499999999999999</v>
      </c>
      <c r="I193" s="142">
        <v>-0.68200000000000005</v>
      </c>
      <c r="J193" s="142" t="e">
        <f t="shared" si="8"/>
        <v>#N/A</v>
      </c>
      <c r="K193" s="142" t="e">
        <f t="shared" si="9"/>
        <v>#N/A</v>
      </c>
      <c r="L193" s="142">
        <f t="shared" si="10"/>
        <v>2.1000000000000019</v>
      </c>
      <c r="M193" s="142" t="e">
        <f t="shared" si="11"/>
        <v>#N/A</v>
      </c>
    </row>
    <row r="194" spans="1:13" x14ac:dyDescent="0.25">
      <c r="A194" s="151">
        <v>44091</v>
      </c>
      <c r="C194" s="142">
        <v>-5.2999999999999999E-2</v>
      </c>
      <c r="F194" s="142">
        <v>-0.51300000000000001</v>
      </c>
      <c r="G194" s="142">
        <v>-0.49199999999999999</v>
      </c>
      <c r="I194" s="142">
        <v>-0.69399999999999995</v>
      </c>
      <c r="J194" s="142" t="e">
        <f t="shared" si="8"/>
        <v>#N/A</v>
      </c>
      <c r="K194" s="142" t="e">
        <f t="shared" si="9"/>
        <v>#N/A</v>
      </c>
      <c r="L194" s="142">
        <f t="shared" si="10"/>
        <v>2.1000000000000019</v>
      </c>
      <c r="M194" s="142" t="e">
        <f t="shared" si="11"/>
        <v>#N/A</v>
      </c>
    </row>
    <row r="195" spans="1:13" x14ac:dyDescent="0.25">
      <c r="A195" s="151">
        <v>44092</v>
      </c>
      <c r="C195" s="142">
        <v>-4.2999999999999997E-2</v>
      </c>
      <c r="F195" s="142">
        <v>-0.50800000000000001</v>
      </c>
      <c r="G195" s="142">
        <v>-0.48699999999999999</v>
      </c>
      <c r="I195" s="142">
        <v>-0.69199999999999995</v>
      </c>
      <c r="J195" s="142" t="e">
        <f t="shared" si="8"/>
        <v>#N/A</v>
      </c>
      <c r="K195" s="142" t="e">
        <f t="shared" si="9"/>
        <v>#N/A</v>
      </c>
      <c r="L195" s="142">
        <f t="shared" si="10"/>
        <v>2.1000000000000019</v>
      </c>
      <c r="M195" s="142" t="e">
        <f t="shared" si="11"/>
        <v>#N/A</v>
      </c>
    </row>
    <row r="196" spans="1:13" x14ac:dyDescent="0.25">
      <c r="A196" s="151">
        <v>44095</v>
      </c>
      <c r="C196" s="142">
        <v>-9.9000000000000005E-2</v>
      </c>
      <c r="F196" s="142">
        <v>-0.55100000000000005</v>
      </c>
      <c r="G196" s="142">
        <v>-0.53</v>
      </c>
      <c r="I196" s="142">
        <v>-0.73099999999999998</v>
      </c>
      <c r="J196" s="142" t="e">
        <f t="shared" si="8"/>
        <v>#N/A</v>
      </c>
      <c r="K196" s="142" t="e">
        <f t="shared" si="9"/>
        <v>#N/A</v>
      </c>
      <c r="L196" s="142">
        <f t="shared" si="10"/>
        <v>2.1000000000000019</v>
      </c>
      <c r="M196" s="142" t="e">
        <f t="shared" si="11"/>
        <v>#N/A</v>
      </c>
    </row>
    <row r="197" spans="1:13" x14ac:dyDescent="0.25">
      <c r="A197" s="151">
        <v>44096</v>
      </c>
      <c r="C197" s="142">
        <v>-5.8000000000000003E-2</v>
      </c>
      <c r="F197" s="142">
        <v>-0.52600000000000002</v>
      </c>
      <c r="G197" s="142">
        <v>-0.50600000000000001</v>
      </c>
      <c r="I197" s="142">
        <v>-0.71299999999999997</v>
      </c>
      <c r="J197" s="142" t="e">
        <f t="shared" si="8"/>
        <v>#N/A</v>
      </c>
      <c r="K197" s="142" t="e">
        <f t="shared" si="9"/>
        <v>#N/A</v>
      </c>
      <c r="L197" s="142">
        <f t="shared" si="10"/>
        <v>2.0000000000000018</v>
      </c>
      <c r="M197" s="142" t="e">
        <f t="shared" si="11"/>
        <v>#N/A</v>
      </c>
    </row>
    <row r="198" spans="1:13" x14ac:dyDescent="0.25">
      <c r="A198" s="151">
        <v>44097</v>
      </c>
      <c r="C198" s="142">
        <v>-5.8000000000000003E-2</v>
      </c>
      <c r="F198" s="142">
        <v>-0.52600000000000002</v>
      </c>
      <c r="G198" s="142">
        <v>-0.50600000000000001</v>
      </c>
      <c r="I198" s="142">
        <v>-0.71199999999999997</v>
      </c>
      <c r="J198" s="142" t="e">
        <f t="shared" si="8"/>
        <v>#N/A</v>
      </c>
      <c r="K198" s="142" t="e">
        <f t="shared" si="9"/>
        <v>#N/A</v>
      </c>
      <c r="L198" s="142">
        <f t="shared" si="10"/>
        <v>2.0000000000000018</v>
      </c>
      <c r="M198" s="142" t="e">
        <f t="shared" si="11"/>
        <v>#N/A</v>
      </c>
    </row>
    <row r="199" spans="1:13" x14ac:dyDescent="0.25">
      <c r="A199" s="151">
        <v>44098</v>
      </c>
      <c r="C199" s="142">
        <v>-5.8999999999999997E-2</v>
      </c>
      <c r="F199" s="142">
        <v>-0.52300000000000002</v>
      </c>
      <c r="G199" s="142">
        <v>-0.502</v>
      </c>
      <c r="I199" s="142">
        <v>-0.70399999999999996</v>
      </c>
      <c r="J199" s="142" t="e">
        <f t="shared" si="8"/>
        <v>#N/A</v>
      </c>
      <c r="K199" s="142" t="e">
        <f t="shared" si="9"/>
        <v>#N/A</v>
      </c>
      <c r="L199" s="142">
        <f t="shared" si="10"/>
        <v>2.1000000000000019</v>
      </c>
      <c r="M199" s="142" t="e">
        <f t="shared" si="11"/>
        <v>#N/A</v>
      </c>
    </row>
    <row r="200" spans="1:13" x14ac:dyDescent="0.25">
      <c r="A200" s="151">
        <v>44099</v>
      </c>
      <c r="C200" s="142">
        <v>-0.10100000000000001</v>
      </c>
      <c r="F200" s="142">
        <v>-0.55000000000000004</v>
      </c>
      <c r="G200" s="142">
        <v>-0.53</v>
      </c>
      <c r="I200" s="142">
        <v>-0.72</v>
      </c>
      <c r="J200" s="142" t="e">
        <f t="shared" si="8"/>
        <v>#N/A</v>
      </c>
      <c r="K200" s="142" t="e">
        <f t="shared" si="9"/>
        <v>#N/A</v>
      </c>
      <c r="L200" s="142">
        <f t="shared" si="10"/>
        <v>2.0000000000000018</v>
      </c>
      <c r="M200" s="142" t="e">
        <f t="shared" si="11"/>
        <v>#N/A</v>
      </c>
    </row>
    <row r="201" spans="1:13" x14ac:dyDescent="0.25">
      <c r="A201" s="151">
        <v>44102</v>
      </c>
      <c r="C201" s="142">
        <v>-9.7000000000000003E-2</v>
      </c>
      <c r="F201" s="142">
        <v>-0.55000000000000004</v>
      </c>
      <c r="G201" s="142">
        <v>-0.52800000000000002</v>
      </c>
      <c r="I201" s="142">
        <v>-0.71799999999999997</v>
      </c>
      <c r="J201" s="142" t="e">
        <f t="shared" si="8"/>
        <v>#N/A</v>
      </c>
      <c r="K201" s="142" t="e">
        <f t="shared" si="9"/>
        <v>#N/A</v>
      </c>
      <c r="L201" s="142">
        <f t="shared" si="10"/>
        <v>2.200000000000002</v>
      </c>
      <c r="M201" s="142" t="e">
        <f t="shared" si="11"/>
        <v>#N/A</v>
      </c>
    </row>
    <row r="202" spans="1:13" x14ac:dyDescent="0.25">
      <c r="A202" s="151">
        <v>44103</v>
      </c>
      <c r="C202" s="142">
        <v>-0.122</v>
      </c>
      <c r="F202" s="142">
        <v>-0.56799999999999995</v>
      </c>
      <c r="G202" s="142">
        <v>-0.54600000000000004</v>
      </c>
      <c r="I202" s="142">
        <v>-0.72799999999999998</v>
      </c>
      <c r="J202" s="142" t="e">
        <f t="shared" si="8"/>
        <v>#N/A</v>
      </c>
      <c r="K202" s="142" t="e">
        <f t="shared" si="9"/>
        <v>#N/A</v>
      </c>
      <c r="L202" s="142">
        <f t="shared" si="10"/>
        <v>2.1999999999999909</v>
      </c>
      <c r="M202" s="142" t="e">
        <f t="shared" si="11"/>
        <v>#N/A</v>
      </c>
    </row>
    <row r="203" spans="1:13" x14ac:dyDescent="0.25">
      <c r="A203" s="151">
        <v>44104</v>
      </c>
      <c r="C203" s="142">
        <v>-9.6000000000000002E-2</v>
      </c>
      <c r="F203" s="142">
        <v>-0.54500000000000004</v>
      </c>
      <c r="G203" s="142">
        <v>-0.52300000000000002</v>
      </c>
      <c r="I203" s="142">
        <v>-0.71299999999999997</v>
      </c>
      <c r="J203" s="142" t="e">
        <f t="shared" si="8"/>
        <v>#N/A</v>
      </c>
      <c r="K203" s="142" t="e">
        <f t="shared" si="9"/>
        <v>#N/A</v>
      </c>
      <c r="L203" s="142">
        <f t="shared" si="10"/>
        <v>2.200000000000002</v>
      </c>
      <c r="M203" s="142" t="e">
        <f t="shared" si="11"/>
        <v>#N/A</v>
      </c>
    </row>
    <row r="204" spans="1:13" x14ac:dyDescent="0.25">
      <c r="A204" s="151">
        <v>44105</v>
      </c>
      <c r="C204" s="142">
        <v>-0.109</v>
      </c>
      <c r="F204" s="142">
        <v>-0.55800000000000005</v>
      </c>
      <c r="G204" s="142">
        <v>-0.53600000000000003</v>
      </c>
      <c r="I204" s="142">
        <v>-0.72399999999999998</v>
      </c>
      <c r="J204" s="142" t="e">
        <f t="shared" ref="J204:J267" si="12">IF(ISBLANK(B204),NA(),(C204-B204)*100)</f>
        <v>#N/A</v>
      </c>
      <c r="K204" s="142" t="e">
        <f t="shared" ref="K204:K267" si="13">IF(ISBLANK(D204),NA(),(E204-D204)*100)</f>
        <v>#N/A</v>
      </c>
      <c r="L204" s="142">
        <f t="shared" ref="L204:L267" si="14">IF(ISBLANK(F204),NA(),(G204-F204)*100)</f>
        <v>2.200000000000002</v>
      </c>
      <c r="M204" s="142" t="e">
        <f t="shared" ref="M204:M267" si="15">IF(ISBLANK(H204),NA(),(I204-H204)*100)</f>
        <v>#N/A</v>
      </c>
    </row>
    <row r="205" spans="1:13" x14ac:dyDescent="0.25">
      <c r="A205" s="151">
        <v>44106</v>
      </c>
      <c r="C205" s="142">
        <v>-0.106</v>
      </c>
      <c r="F205" s="142">
        <v>-0.56100000000000005</v>
      </c>
      <c r="G205" s="142">
        <v>-0.53700000000000003</v>
      </c>
      <c r="I205" s="142">
        <v>-0.72799999999999998</v>
      </c>
      <c r="J205" s="142" t="e">
        <f t="shared" si="12"/>
        <v>#N/A</v>
      </c>
      <c r="K205" s="142" t="e">
        <f t="shared" si="13"/>
        <v>#N/A</v>
      </c>
      <c r="L205" s="142">
        <f t="shared" si="14"/>
        <v>2.4000000000000021</v>
      </c>
      <c r="M205" s="142" t="e">
        <f t="shared" si="15"/>
        <v>#N/A</v>
      </c>
    </row>
    <row r="206" spans="1:13" x14ac:dyDescent="0.25">
      <c r="A206" s="151">
        <v>44109</v>
      </c>
      <c r="C206" s="142">
        <v>-8.2000000000000003E-2</v>
      </c>
      <c r="F206" s="142">
        <v>-0.53200000000000003</v>
      </c>
      <c r="G206" s="142">
        <v>-0.51</v>
      </c>
      <c r="I206" s="142">
        <v>-0.70799999999999996</v>
      </c>
      <c r="J206" s="142" t="e">
        <f t="shared" si="12"/>
        <v>#N/A</v>
      </c>
      <c r="K206" s="142" t="e">
        <f t="shared" si="13"/>
        <v>#N/A</v>
      </c>
      <c r="L206" s="142">
        <f t="shared" si="14"/>
        <v>2.200000000000002</v>
      </c>
      <c r="M206" s="142" t="e">
        <f t="shared" si="15"/>
        <v>#N/A</v>
      </c>
    </row>
    <row r="207" spans="1:13" x14ac:dyDescent="0.25">
      <c r="A207" s="151">
        <v>44110</v>
      </c>
      <c r="C207" s="142">
        <v>-8.3000000000000004E-2</v>
      </c>
      <c r="F207" s="142">
        <v>-0.53200000000000003</v>
      </c>
      <c r="G207" s="142">
        <v>-0.50900000000000001</v>
      </c>
      <c r="I207" s="142">
        <v>-0.70499999999999996</v>
      </c>
      <c r="J207" s="142" t="e">
        <f t="shared" si="12"/>
        <v>#N/A</v>
      </c>
      <c r="K207" s="142" t="e">
        <f t="shared" si="13"/>
        <v>#N/A</v>
      </c>
      <c r="L207" s="142">
        <f t="shared" si="14"/>
        <v>2.300000000000002</v>
      </c>
      <c r="M207" s="142" t="e">
        <f t="shared" si="15"/>
        <v>#N/A</v>
      </c>
    </row>
    <row r="208" spans="1:13" x14ac:dyDescent="0.25">
      <c r="A208" s="151">
        <v>44111</v>
      </c>
      <c r="C208" s="142">
        <v>-6.4000000000000001E-2</v>
      </c>
      <c r="F208" s="142">
        <v>-0.51700000000000002</v>
      </c>
      <c r="G208" s="142">
        <v>-0.495</v>
      </c>
      <c r="I208" s="142">
        <v>-0.69399999999999995</v>
      </c>
      <c r="J208" s="142" t="e">
        <f t="shared" si="12"/>
        <v>#N/A</v>
      </c>
      <c r="K208" s="142" t="e">
        <f t="shared" si="13"/>
        <v>#N/A</v>
      </c>
      <c r="L208" s="142">
        <f t="shared" si="14"/>
        <v>2.200000000000002</v>
      </c>
      <c r="M208" s="142" t="e">
        <f t="shared" si="15"/>
        <v>#N/A</v>
      </c>
    </row>
    <row r="209" spans="1:13" x14ac:dyDescent="0.25">
      <c r="A209" s="151">
        <v>44112</v>
      </c>
      <c r="C209" s="142">
        <v>-9.9000000000000005E-2</v>
      </c>
      <c r="F209" s="142">
        <v>-0.54600000000000004</v>
      </c>
      <c r="G209" s="142">
        <v>-0.52400000000000002</v>
      </c>
      <c r="I209" s="142">
        <v>-0.72199999999999998</v>
      </c>
      <c r="J209" s="142" t="e">
        <f t="shared" si="12"/>
        <v>#N/A</v>
      </c>
      <c r="K209" s="142" t="e">
        <f t="shared" si="13"/>
        <v>#N/A</v>
      </c>
      <c r="L209" s="142">
        <f t="shared" si="14"/>
        <v>2.200000000000002</v>
      </c>
      <c r="M209" s="142" t="e">
        <f t="shared" si="15"/>
        <v>#N/A</v>
      </c>
    </row>
    <row r="210" spans="1:13" x14ac:dyDescent="0.25">
      <c r="A210" s="151">
        <v>44113</v>
      </c>
      <c r="C210" s="142">
        <v>-9.5000000000000001E-2</v>
      </c>
      <c r="F210" s="142">
        <v>-0.55000000000000004</v>
      </c>
      <c r="G210" s="142">
        <v>-0.52800000000000002</v>
      </c>
      <c r="I210" s="142">
        <v>-0.73199999999999998</v>
      </c>
      <c r="J210" s="142" t="e">
        <f t="shared" si="12"/>
        <v>#N/A</v>
      </c>
      <c r="K210" s="142" t="e">
        <f t="shared" si="13"/>
        <v>#N/A</v>
      </c>
      <c r="L210" s="142">
        <f t="shared" si="14"/>
        <v>2.200000000000002</v>
      </c>
      <c r="M210" s="142" t="e">
        <f t="shared" si="15"/>
        <v>#N/A</v>
      </c>
    </row>
    <row r="211" spans="1:13" x14ac:dyDescent="0.25">
      <c r="A211" s="151">
        <v>44116</v>
      </c>
      <c r="C211" s="142">
        <v>-0.11899999999999999</v>
      </c>
      <c r="F211" s="142">
        <v>-0.56799999999999995</v>
      </c>
      <c r="G211" s="142">
        <v>-0.54500000000000004</v>
      </c>
      <c r="I211" s="142">
        <v>-0.74299999999999999</v>
      </c>
      <c r="J211" s="142" t="e">
        <f t="shared" si="12"/>
        <v>#N/A</v>
      </c>
      <c r="K211" s="142" t="e">
        <f t="shared" si="13"/>
        <v>#N/A</v>
      </c>
      <c r="L211" s="142">
        <f t="shared" si="14"/>
        <v>2.2999999999999909</v>
      </c>
      <c r="M211" s="142" t="e">
        <f t="shared" si="15"/>
        <v>#N/A</v>
      </c>
    </row>
    <row r="212" spans="1:13" x14ac:dyDescent="0.25">
      <c r="A212" s="151">
        <v>44117</v>
      </c>
      <c r="C212" s="142">
        <v>-0.13400000000000001</v>
      </c>
      <c r="F212" s="142">
        <v>-0.57899999999999996</v>
      </c>
      <c r="G212" s="142">
        <v>-0.55700000000000005</v>
      </c>
      <c r="I212" s="142">
        <v>-0.752</v>
      </c>
      <c r="J212" s="142" t="e">
        <f t="shared" si="12"/>
        <v>#N/A</v>
      </c>
      <c r="K212" s="142" t="e">
        <f t="shared" si="13"/>
        <v>#N/A</v>
      </c>
      <c r="L212" s="142">
        <f t="shared" si="14"/>
        <v>2.1999999999999909</v>
      </c>
      <c r="M212" s="142" t="e">
        <f t="shared" si="15"/>
        <v>#N/A</v>
      </c>
    </row>
    <row r="213" spans="1:13" x14ac:dyDescent="0.25">
      <c r="A213" s="151">
        <v>44118</v>
      </c>
      <c r="C213" s="142">
        <v>-0.16700000000000001</v>
      </c>
      <c r="F213" s="142">
        <v>-0.60499999999999998</v>
      </c>
      <c r="G213" s="142">
        <v>-0.58199999999999996</v>
      </c>
      <c r="I213" s="142">
        <v>-0.76700000000000002</v>
      </c>
      <c r="J213" s="142" t="e">
        <f t="shared" si="12"/>
        <v>#N/A</v>
      </c>
      <c r="K213" s="142" t="e">
        <f t="shared" si="13"/>
        <v>#N/A</v>
      </c>
      <c r="L213" s="142">
        <f t="shared" si="14"/>
        <v>2.300000000000002</v>
      </c>
      <c r="M213" s="142" t="e">
        <f t="shared" si="15"/>
        <v>#N/A</v>
      </c>
    </row>
    <row r="214" spans="1:13" x14ac:dyDescent="0.25">
      <c r="A214" s="151">
        <v>44119</v>
      </c>
      <c r="C214" s="142">
        <v>-0.20399999999999999</v>
      </c>
      <c r="F214" s="142">
        <v>-0.63400000000000001</v>
      </c>
      <c r="G214" s="142">
        <v>-0.61199999999999999</v>
      </c>
      <c r="I214" s="142">
        <v>-0.79400000000000004</v>
      </c>
      <c r="J214" s="142" t="e">
        <f t="shared" si="12"/>
        <v>#N/A</v>
      </c>
      <c r="K214" s="142" t="e">
        <f t="shared" si="13"/>
        <v>#N/A</v>
      </c>
      <c r="L214" s="142">
        <f t="shared" si="14"/>
        <v>2.200000000000002</v>
      </c>
      <c r="M214" s="142" t="e">
        <f t="shared" si="15"/>
        <v>#N/A</v>
      </c>
    </row>
    <row r="215" spans="1:13" x14ac:dyDescent="0.25">
      <c r="A215" s="151">
        <v>44120</v>
      </c>
      <c r="C215" s="142">
        <v>-0.20499999999999999</v>
      </c>
      <c r="F215" s="142">
        <v>-0.64400000000000002</v>
      </c>
      <c r="G215" s="142">
        <v>-0.622</v>
      </c>
      <c r="I215" s="142">
        <v>-0.80300000000000005</v>
      </c>
      <c r="J215" s="142" t="e">
        <f t="shared" si="12"/>
        <v>#N/A</v>
      </c>
      <c r="K215" s="142" t="e">
        <f t="shared" si="13"/>
        <v>#N/A</v>
      </c>
      <c r="L215" s="142">
        <f t="shared" si="14"/>
        <v>2.200000000000002</v>
      </c>
      <c r="M215" s="142" t="e">
        <f t="shared" si="15"/>
        <v>#N/A</v>
      </c>
    </row>
    <row r="216" spans="1:13" x14ac:dyDescent="0.25">
      <c r="A216" s="151">
        <v>44123</v>
      </c>
      <c r="C216" s="142">
        <v>-0.216</v>
      </c>
      <c r="F216" s="142">
        <v>-0.65100000000000002</v>
      </c>
      <c r="G216" s="142">
        <v>-0.629</v>
      </c>
      <c r="I216" s="142">
        <v>-0.81499999999999995</v>
      </c>
      <c r="J216" s="142" t="e">
        <f t="shared" si="12"/>
        <v>#N/A</v>
      </c>
      <c r="K216" s="142" t="e">
        <f t="shared" si="13"/>
        <v>#N/A</v>
      </c>
      <c r="L216" s="142">
        <f t="shared" si="14"/>
        <v>2.200000000000002</v>
      </c>
      <c r="M216" s="142" t="e">
        <f t="shared" si="15"/>
        <v>#N/A</v>
      </c>
    </row>
    <row r="217" spans="1:13" x14ac:dyDescent="0.25">
      <c r="A217" s="151">
        <v>44124</v>
      </c>
      <c r="C217" s="142">
        <v>-0.19700000000000001</v>
      </c>
      <c r="F217" s="142">
        <v>-0.63</v>
      </c>
      <c r="G217" s="142">
        <v>-0.60699999999999998</v>
      </c>
      <c r="I217" s="142">
        <v>-0.80400000000000005</v>
      </c>
      <c r="J217" s="142" t="e">
        <f t="shared" si="12"/>
        <v>#N/A</v>
      </c>
      <c r="K217" s="142" t="e">
        <f t="shared" si="13"/>
        <v>#N/A</v>
      </c>
      <c r="L217" s="142">
        <f t="shared" si="14"/>
        <v>2.300000000000002</v>
      </c>
      <c r="M217" s="142" t="e">
        <f t="shared" si="15"/>
        <v>#N/A</v>
      </c>
    </row>
    <row r="218" spans="1:13" x14ac:dyDescent="0.25">
      <c r="A218" s="151">
        <v>44125</v>
      </c>
      <c r="C218" s="142">
        <v>-0.17699999999999999</v>
      </c>
      <c r="F218" s="142">
        <v>-0.61099999999999999</v>
      </c>
      <c r="G218" s="142">
        <v>-0.58899999999999997</v>
      </c>
      <c r="I218" s="142">
        <v>-0.79100000000000004</v>
      </c>
      <c r="J218" s="142" t="e">
        <f t="shared" si="12"/>
        <v>#N/A</v>
      </c>
      <c r="K218" s="142" t="e">
        <f t="shared" si="13"/>
        <v>#N/A</v>
      </c>
      <c r="L218" s="142">
        <f t="shared" si="14"/>
        <v>2.200000000000002</v>
      </c>
      <c r="M218" s="142" t="e">
        <f t="shared" si="15"/>
        <v>#N/A</v>
      </c>
    </row>
    <row r="219" spans="1:13" x14ac:dyDescent="0.25">
      <c r="A219" s="151">
        <v>44126</v>
      </c>
      <c r="C219" s="142">
        <v>-0.14799999999999999</v>
      </c>
      <c r="F219" s="142">
        <v>-0.59</v>
      </c>
      <c r="G219" s="142">
        <v>-0.56799999999999995</v>
      </c>
      <c r="I219" s="142">
        <v>-0.77600000000000002</v>
      </c>
      <c r="J219" s="142" t="e">
        <f t="shared" si="12"/>
        <v>#N/A</v>
      </c>
      <c r="K219" s="142" t="e">
        <f t="shared" si="13"/>
        <v>#N/A</v>
      </c>
      <c r="L219" s="142">
        <f t="shared" si="14"/>
        <v>2.200000000000002</v>
      </c>
      <c r="M219" s="142" t="e">
        <f t="shared" si="15"/>
        <v>#N/A</v>
      </c>
    </row>
    <row r="220" spans="1:13" x14ac:dyDescent="0.25">
      <c r="A220" s="151">
        <v>44127</v>
      </c>
      <c r="C220" s="142">
        <v>-0.158</v>
      </c>
      <c r="F220" s="142">
        <v>-0.59799999999999998</v>
      </c>
      <c r="G220" s="142">
        <v>-0.57699999999999996</v>
      </c>
      <c r="I220" s="142">
        <v>-0.77500000000000002</v>
      </c>
      <c r="J220" s="142" t="e">
        <f t="shared" si="12"/>
        <v>#N/A</v>
      </c>
      <c r="K220" s="142" t="e">
        <f t="shared" si="13"/>
        <v>#N/A</v>
      </c>
      <c r="L220" s="142">
        <f t="shared" si="14"/>
        <v>2.1000000000000019</v>
      </c>
      <c r="M220" s="142" t="e">
        <f t="shared" si="15"/>
        <v>#N/A</v>
      </c>
    </row>
    <row r="221" spans="1:13" x14ac:dyDescent="0.25">
      <c r="A221" s="151">
        <v>44130</v>
      </c>
      <c r="C221" s="142">
        <v>-0.16400000000000001</v>
      </c>
      <c r="F221" s="142">
        <v>-0.60299999999999998</v>
      </c>
      <c r="G221" s="142">
        <v>-0.58099999999999996</v>
      </c>
      <c r="I221" s="142">
        <v>-0.77500000000000002</v>
      </c>
      <c r="J221" s="142" t="e">
        <f t="shared" si="12"/>
        <v>#N/A</v>
      </c>
      <c r="K221" s="142" t="e">
        <f t="shared" si="13"/>
        <v>#N/A</v>
      </c>
      <c r="L221" s="142">
        <f t="shared" si="14"/>
        <v>2.200000000000002</v>
      </c>
      <c r="M221" s="142" t="e">
        <f t="shared" si="15"/>
        <v>#N/A</v>
      </c>
    </row>
    <row r="222" spans="1:13" x14ac:dyDescent="0.25">
      <c r="A222" s="151">
        <v>44131</v>
      </c>
      <c r="C222" s="142">
        <v>-0.19800000000000001</v>
      </c>
      <c r="F222" s="142">
        <v>-0.63800000000000001</v>
      </c>
      <c r="G222" s="142">
        <v>-0.61599999999999999</v>
      </c>
      <c r="I222" s="142">
        <v>-0.80400000000000005</v>
      </c>
      <c r="J222" s="142" t="e">
        <f t="shared" si="12"/>
        <v>#N/A</v>
      </c>
      <c r="K222" s="142" t="e">
        <f t="shared" si="13"/>
        <v>#N/A</v>
      </c>
      <c r="L222" s="142">
        <f t="shared" si="14"/>
        <v>2.200000000000002</v>
      </c>
      <c r="M222" s="142" t="e">
        <f t="shared" si="15"/>
        <v>#N/A</v>
      </c>
    </row>
    <row r="223" spans="1:13" x14ac:dyDescent="0.25">
      <c r="A223" s="151">
        <v>44132</v>
      </c>
      <c r="C223" s="142">
        <v>-0.219</v>
      </c>
      <c r="F223" s="142">
        <v>-0.65</v>
      </c>
      <c r="G223" s="142">
        <v>-0.627</v>
      </c>
      <c r="I223" s="142">
        <v>-0.81599999999999995</v>
      </c>
      <c r="J223" s="142" t="e">
        <f t="shared" si="12"/>
        <v>#N/A</v>
      </c>
      <c r="K223" s="142" t="e">
        <f t="shared" si="13"/>
        <v>#N/A</v>
      </c>
      <c r="L223" s="142">
        <f t="shared" si="14"/>
        <v>2.300000000000002</v>
      </c>
      <c r="M223" s="142" t="e">
        <f t="shared" si="15"/>
        <v>#N/A</v>
      </c>
    </row>
    <row r="224" spans="1:13" x14ac:dyDescent="0.25">
      <c r="A224" s="151">
        <v>44133</v>
      </c>
      <c r="C224" s="142">
        <v>-0.22600000000000001</v>
      </c>
      <c r="F224" s="142">
        <v>-0.66100000000000003</v>
      </c>
      <c r="G224" s="142">
        <v>-0.63800000000000001</v>
      </c>
      <c r="I224" s="142">
        <v>-0.83399999999999996</v>
      </c>
      <c r="J224" s="142" t="e">
        <f t="shared" si="12"/>
        <v>#N/A</v>
      </c>
      <c r="K224" s="142" t="e">
        <f t="shared" si="13"/>
        <v>#N/A</v>
      </c>
      <c r="L224" s="142">
        <f t="shared" si="14"/>
        <v>2.300000000000002</v>
      </c>
      <c r="M224" s="142" t="e">
        <f t="shared" si="15"/>
        <v>#N/A</v>
      </c>
    </row>
    <row r="225" spans="1:13" x14ac:dyDescent="0.25">
      <c r="A225" s="151">
        <v>44134</v>
      </c>
      <c r="C225" s="142">
        <v>-0.221</v>
      </c>
      <c r="F225" s="142">
        <v>-0.65100000000000002</v>
      </c>
      <c r="G225" s="142">
        <v>-0.628</v>
      </c>
      <c r="I225" s="142">
        <v>-0.82199999999999995</v>
      </c>
      <c r="J225" s="142" t="e">
        <f t="shared" si="12"/>
        <v>#N/A</v>
      </c>
      <c r="K225" s="142" t="e">
        <f t="shared" si="13"/>
        <v>#N/A</v>
      </c>
      <c r="L225" s="142">
        <f t="shared" si="14"/>
        <v>2.300000000000002</v>
      </c>
      <c r="M225" s="142" t="e">
        <f t="shared" si="15"/>
        <v>#N/A</v>
      </c>
    </row>
    <row r="226" spans="1:13" x14ac:dyDescent="0.25">
      <c r="A226" s="151">
        <v>44137</v>
      </c>
      <c r="C226" s="142">
        <v>-0.23200000000000001</v>
      </c>
      <c r="F226" s="142">
        <v>-0.66400000000000003</v>
      </c>
      <c r="G226" s="142">
        <v>-0.64</v>
      </c>
      <c r="I226" s="142">
        <v>-0.82599999999999996</v>
      </c>
      <c r="J226" s="142" t="e">
        <f t="shared" si="12"/>
        <v>#N/A</v>
      </c>
      <c r="K226" s="142" t="e">
        <f t="shared" si="13"/>
        <v>#N/A</v>
      </c>
      <c r="L226" s="142">
        <f t="shared" si="14"/>
        <v>2.4000000000000021</v>
      </c>
      <c r="M226" s="142" t="e">
        <f t="shared" si="15"/>
        <v>#N/A</v>
      </c>
    </row>
    <row r="227" spans="1:13" x14ac:dyDescent="0.25">
      <c r="A227" s="151">
        <v>44138</v>
      </c>
      <c r="C227" s="142">
        <v>-0.216</v>
      </c>
      <c r="F227" s="142">
        <v>-0.64400000000000002</v>
      </c>
      <c r="G227" s="142">
        <v>-0.621</v>
      </c>
      <c r="I227" s="142">
        <v>-0.80900000000000005</v>
      </c>
      <c r="J227" s="142" t="e">
        <f t="shared" si="12"/>
        <v>#N/A</v>
      </c>
      <c r="K227" s="142" t="e">
        <f t="shared" si="13"/>
        <v>#N/A</v>
      </c>
      <c r="L227" s="142">
        <f t="shared" si="14"/>
        <v>2.300000000000002</v>
      </c>
      <c r="M227" s="142" t="e">
        <f t="shared" si="15"/>
        <v>#N/A</v>
      </c>
    </row>
    <row r="228" spans="1:13" x14ac:dyDescent="0.25">
      <c r="A228" s="151">
        <v>44139</v>
      </c>
      <c r="C228" s="142">
        <v>-0.23400000000000001</v>
      </c>
      <c r="F228" s="142">
        <v>-0.66300000000000003</v>
      </c>
      <c r="G228" s="142">
        <v>-0.63900000000000001</v>
      </c>
      <c r="H228" s="142">
        <v>-0.83199999999999996</v>
      </c>
      <c r="I228" s="142">
        <v>-0.82</v>
      </c>
      <c r="J228" s="142" t="e">
        <f t="shared" si="12"/>
        <v>#N/A</v>
      </c>
      <c r="K228" s="142" t="e">
        <f t="shared" si="13"/>
        <v>#N/A</v>
      </c>
      <c r="L228" s="142">
        <f t="shared" si="14"/>
        <v>2.4000000000000021</v>
      </c>
      <c r="M228" s="142">
        <f t="shared" si="15"/>
        <v>1.2000000000000011</v>
      </c>
    </row>
    <row r="229" spans="1:13" x14ac:dyDescent="0.25">
      <c r="A229" s="151">
        <v>44140</v>
      </c>
      <c r="C229" s="142">
        <v>-0.22900000000000001</v>
      </c>
      <c r="F229" s="142">
        <v>-0.66200000000000003</v>
      </c>
      <c r="G229" s="142">
        <v>-0.63800000000000001</v>
      </c>
      <c r="H229" s="142">
        <v>-0.82499999999999996</v>
      </c>
      <c r="I229" s="142">
        <v>-0.81399999999999995</v>
      </c>
      <c r="J229" s="142" t="e">
        <f t="shared" si="12"/>
        <v>#N/A</v>
      </c>
      <c r="K229" s="142" t="e">
        <f t="shared" si="13"/>
        <v>#N/A</v>
      </c>
      <c r="L229" s="142">
        <f t="shared" si="14"/>
        <v>2.4000000000000021</v>
      </c>
      <c r="M229" s="142">
        <f t="shared" si="15"/>
        <v>1.100000000000001</v>
      </c>
    </row>
    <row r="230" spans="1:13" x14ac:dyDescent="0.25">
      <c r="A230" s="151">
        <v>44141</v>
      </c>
      <c r="C230" s="142">
        <v>-0.20399999999999999</v>
      </c>
      <c r="F230" s="142">
        <v>-0.64500000000000002</v>
      </c>
      <c r="G230" s="142">
        <v>-0.621</v>
      </c>
      <c r="H230" s="142">
        <v>-0.81499999999999995</v>
      </c>
      <c r="I230" s="142">
        <v>-0.80400000000000005</v>
      </c>
      <c r="J230" s="142" t="e">
        <f t="shared" si="12"/>
        <v>#N/A</v>
      </c>
      <c r="K230" s="142" t="e">
        <f t="shared" si="13"/>
        <v>#N/A</v>
      </c>
      <c r="L230" s="142">
        <f t="shared" si="14"/>
        <v>2.4000000000000021</v>
      </c>
      <c r="M230" s="142">
        <f t="shared" si="15"/>
        <v>1.0999999999999899</v>
      </c>
    </row>
    <row r="231" spans="1:13" x14ac:dyDescent="0.25">
      <c r="A231" s="151">
        <v>44144</v>
      </c>
      <c r="C231" s="142">
        <v>-7.4999999999999997E-2</v>
      </c>
      <c r="F231" s="142">
        <v>-0.53600000000000003</v>
      </c>
      <c r="G231" s="142">
        <v>-0.51100000000000001</v>
      </c>
      <c r="H231" s="142">
        <v>-0.73399999999999999</v>
      </c>
      <c r="I231" s="142">
        <v>-0.72499999999999998</v>
      </c>
      <c r="J231" s="142" t="e">
        <f t="shared" si="12"/>
        <v>#N/A</v>
      </c>
      <c r="K231" s="142" t="e">
        <f t="shared" si="13"/>
        <v>#N/A</v>
      </c>
      <c r="L231" s="142">
        <f t="shared" si="14"/>
        <v>2.5000000000000022</v>
      </c>
      <c r="M231" s="142">
        <f t="shared" si="15"/>
        <v>0.9000000000000008</v>
      </c>
    </row>
    <row r="232" spans="1:13" x14ac:dyDescent="0.25">
      <c r="A232" s="151">
        <v>44145</v>
      </c>
      <c r="C232" s="142">
        <v>-4.8000000000000001E-2</v>
      </c>
      <c r="F232" s="142">
        <v>-0.50900000000000001</v>
      </c>
      <c r="G232" s="142">
        <v>-0.48599999999999999</v>
      </c>
      <c r="H232" s="142">
        <v>-0.71</v>
      </c>
      <c r="I232" s="142">
        <v>-0.7</v>
      </c>
      <c r="J232" s="142" t="e">
        <f t="shared" si="12"/>
        <v>#N/A</v>
      </c>
      <c r="K232" s="142" t="e">
        <f t="shared" si="13"/>
        <v>#N/A</v>
      </c>
      <c r="L232" s="142">
        <f t="shared" si="14"/>
        <v>2.300000000000002</v>
      </c>
      <c r="M232" s="142">
        <f t="shared" si="15"/>
        <v>1.0000000000000009</v>
      </c>
    </row>
    <row r="233" spans="1:13" x14ac:dyDescent="0.25">
      <c r="A233" s="151">
        <v>44146</v>
      </c>
      <c r="C233" s="142">
        <v>-7.5999999999999998E-2</v>
      </c>
      <c r="F233" s="142">
        <v>-0.53</v>
      </c>
      <c r="G233" s="142">
        <v>-0.50800000000000001</v>
      </c>
      <c r="H233" s="142">
        <v>-0.72199999999999998</v>
      </c>
      <c r="I233" s="142">
        <v>-0.71199999999999997</v>
      </c>
      <c r="J233" s="142" t="e">
        <f t="shared" si="12"/>
        <v>#N/A</v>
      </c>
      <c r="K233" s="142" t="e">
        <f t="shared" si="13"/>
        <v>#N/A</v>
      </c>
      <c r="L233" s="142">
        <f t="shared" si="14"/>
        <v>2.200000000000002</v>
      </c>
      <c r="M233" s="142">
        <f t="shared" si="15"/>
        <v>1.0000000000000009</v>
      </c>
    </row>
    <row r="234" spans="1:13" x14ac:dyDescent="0.25">
      <c r="A234" s="151">
        <v>44147</v>
      </c>
      <c r="C234" s="142">
        <v>-0.115</v>
      </c>
      <c r="F234" s="142">
        <v>-0.56000000000000005</v>
      </c>
      <c r="G234" s="142">
        <v>-0.53700000000000003</v>
      </c>
      <c r="H234" s="142">
        <v>-0.74099999999999999</v>
      </c>
      <c r="I234" s="142">
        <v>-0.73199999999999998</v>
      </c>
      <c r="J234" s="142" t="e">
        <f t="shared" si="12"/>
        <v>#N/A</v>
      </c>
      <c r="K234" s="142" t="e">
        <f t="shared" si="13"/>
        <v>#N/A</v>
      </c>
      <c r="L234" s="142">
        <f t="shared" si="14"/>
        <v>2.300000000000002</v>
      </c>
      <c r="M234" s="142">
        <f t="shared" si="15"/>
        <v>0.9000000000000008</v>
      </c>
    </row>
    <row r="235" spans="1:13" x14ac:dyDescent="0.25">
      <c r="A235" s="151">
        <v>44148</v>
      </c>
      <c r="C235" s="142">
        <v>-0.13200000000000001</v>
      </c>
      <c r="F235" s="142">
        <v>-0.57299999999999995</v>
      </c>
      <c r="G235" s="142">
        <v>-0.54900000000000004</v>
      </c>
      <c r="H235" s="142">
        <v>-0.748</v>
      </c>
      <c r="I235" s="142">
        <v>-0.74</v>
      </c>
      <c r="J235" s="142" t="e">
        <f t="shared" si="12"/>
        <v>#N/A</v>
      </c>
      <c r="K235" s="142" t="e">
        <f t="shared" si="13"/>
        <v>#N/A</v>
      </c>
      <c r="L235" s="142">
        <f t="shared" si="14"/>
        <v>2.399999999999991</v>
      </c>
      <c r="M235" s="142">
        <f t="shared" si="15"/>
        <v>0.80000000000000071</v>
      </c>
    </row>
    <row r="236" spans="1:13" x14ac:dyDescent="0.25">
      <c r="A236" s="151">
        <v>44151</v>
      </c>
      <c r="C236" s="142">
        <v>-0.13700000000000001</v>
      </c>
      <c r="F236" s="142">
        <v>-0.56899999999999995</v>
      </c>
      <c r="G236" s="142">
        <v>-0.54600000000000004</v>
      </c>
      <c r="H236" s="142">
        <v>-0.74199999999999999</v>
      </c>
      <c r="I236" s="142">
        <v>-0.73399999999999999</v>
      </c>
      <c r="J236" s="142" t="e">
        <f t="shared" si="12"/>
        <v>#N/A</v>
      </c>
      <c r="K236" s="142" t="e">
        <f t="shared" si="13"/>
        <v>#N/A</v>
      </c>
      <c r="L236" s="142">
        <f t="shared" si="14"/>
        <v>2.2999999999999909</v>
      </c>
      <c r="M236" s="142">
        <f t="shared" si="15"/>
        <v>0.80000000000000071</v>
      </c>
    </row>
    <row r="237" spans="1:13" x14ac:dyDescent="0.25">
      <c r="A237" s="151">
        <v>44152</v>
      </c>
      <c r="C237" s="142">
        <v>-0.159</v>
      </c>
      <c r="F237" s="142">
        <v>-0.58699999999999997</v>
      </c>
      <c r="G237" s="142">
        <v>-0.56299999999999994</v>
      </c>
      <c r="H237" s="142">
        <v>-0.753</v>
      </c>
      <c r="I237" s="142">
        <v>-0.745</v>
      </c>
      <c r="J237" s="142" t="e">
        <f t="shared" si="12"/>
        <v>#N/A</v>
      </c>
      <c r="K237" s="142" t="e">
        <f t="shared" si="13"/>
        <v>#N/A</v>
      </c>
      <c r="L237" s="142">
        <f t="shared" si="14"/>
        <v>2.4000000000000021</v>
      </c>
      <c r="M237" s="142">
        <f t="shared" si="15"/>
        <v>0.80000000000000071</v>
      </c>
    </row>
    <row r="238" spans="1:13" x14ac:dyDescent="0.25">
      <c r="A238" s="151">
        <v>44153</v>
      </c>
      <c r="C238" s="142">
        <v>-0.151</v>
      </c>
      <c r="F238" s="142">
        <v>-0.57899999999999996</v>
      </c>
      <c r="G238" s="142">
        <v>-0.55500000000000005</v>
      </c>
      <c r="H238" s="142">
        <v>-0.74399999999999999</v>
      </c>
      <c r="I238" s="142">
        <v>-0.74</v>
      </c>
      <c r="J238" s="142" t="e">
        <f t="shared" si="12"/>
        <v>#N/A</v>
      </c>
      <c r="K238" s="142" t="e">
        <f t="shared" si="13"/>
        <v>#N/A</v>
      </c>
      <c r="L238" s="142">
        <f t="shared" si="14"/>
        <v>2.399999999999991</v>
      </c>
      <c r="M238" s="142">
        <f t="shared" si="15"/>
        <v>0.40000000000000036</v>
      </c>
    </row>
    <row r="239" spans="1:13" x14ac:dyDescent="0.25">
      <c r="A239" s="151">
        <v>44154</v>
      </c>
      <c r="C239" s="142">
        <v>-0.17599999999999999</v>
      </c>
      <c r="F239" s="142">
        <v>-0.59499999999999997</v>
      </c>
      <c r="G239" s="142">
        <v>-0.57199999999999995</v>
      </c>
      <c r="H239" s="142">
        <v>-0.753</v>
      </c>
      <c r="I239" s="142">
        <v>-0.75</v>
      </c>
      <c r="J239" s="142" t="e">
        <f t="shared" si="12"/>
        <v>#N/A</v>
      </c>
      <c r="K239" s="142" t="e">
        <f t="shared" si="13"/>
        <v>#N/A</v>
      </c>
      <c r="L239" s="142">
        <f t="shared" si="14"/>
        <v>2.300000000000002</v>
      </c>
      <c r="M239" s="142">
        <f t="shared" si="15"/>
        <v>0.30000000000000027</v>
      </c>
    </row>
    <row r="240" spans="1:13" x14ac:dyDescent="0.25">
      <c r="A240" s="151">
        <v>44155</v>
      </c>
      <c r="C240" s="142">
        <v>-0.17899999999999999</v>
      </c>
      <c r="F240" s="142">
        <v>-0.60799999999999998</v>
      </c>
      <c r="G240" s="142">
        <v>-0.58399999999999996</v>
      </c>
      <c r="H240" s="142">
        <v>-0.76700000000000002</v>
      </c>
      <c r="I240" s="142">
        <v>-0.76400000000000001</v>
      </c>
      <c r="J240" s="142" t="e">
        <f t="shared" si="12"/>
        <v>#N/A</v>
      </c>
      <c r="K240" s="142" t="e">
        <f t="shared" si="13"/>
        <v>#N/A</v>
      </c>
      <c r="L240" s="142">
        <f t="shared" si="14"/>
        <v>2.4000000000000021</v>
      </c>
      <c r="M240" s="142">
        <f t="shared" si="15"/>
        <v>0.30000000000000027</v>
      </c>
    </row>
    <row r="241" spans="1:13" x14ac:dyDescent="0.25">
      <c r="A241" s="151">
        <v>44158</v>
      </c>
      <c r="C241" s="142">
        <v>-0.16800000000000001</v>
      </c>
      <c r="F241" s="142">
        <v>-0.60599999999999998</v>
      </c>
      <c r="G241" s="142">
        <v>-0.58199999999999996</v>
      </c>
      <c r="H241" s="142">
        <v>-0.76700000000000002</v>
      </c>
      <c r="I241" s="142">
        <v>-0.76300000000000001</v>
      </c>
      <c r="J241" s="142" t="e">
        <f t="shared" si="12"/>
        <v>#N/A</v>
      </c>
      <c r="K241" s="142" t="e">
        <f t="shared" si="13"/>
        <v>#N/A</v>
      </c>
      <c r="L241" s="142">
        <f t="shared" si="14"/>
        <v>2.4000000000000021</v>
      </c>
      <c r="M241" s="142">
        <f t="shared" si="15"/>
        <v>0.40000000000000036</v>
      </c>
    </row>
    <row r="242" spans="1:13" x14ac:dyDescent="0.25">
      <c r="A242" s="151">
        <v>44159</v>
      </c>
      <c r="C242" s="142">
        <v>-0.152</v>
      </c>
      <c r="F242" s="142">
        <v>-0.58799999999999997</v>
      </c>
      <c r="G242" s="142">
        <v>-0.56399999999999995</v>
      </c>
      <c r="H242" s="142">
        <v>-0.752</v>
      </c>
      <c r="I242" s="142">
        <v>-0.747</v>
      </c>
      <c r="J242" s="142" t="e">
        <f t="shared" si="12"/>
        <v>#N/A</v>
      </c>
      <c r="K242" s="142" t="e">
        <f t="shared" si="13"/>
        <v>#N/A</v>
      </c>
      <c r="L242" s="142">
        <f t="shared" si="14"/>
        <v>2.4000000000000021</v>
      </c>
      <c r="M242" s="142">
        <f t="shared" si="15"/>
        <v>0.50000000000000044</v>
      </c>
    </row>
    <row r="243" spans="1:13" x14ac:dyDescent="0.25">
      <c r="A243" s="151">
        <v>44160</v>
      </c>
      <c r="C243" s="142">
        <v>-0.158</v>
      </c>
      <c r="F243" s="142">
        <v>-0.59199999999999997</v>
      </c>
      <c r="G243" s="142">
        <v>-0.56799999999999995</v>
      </c>
      <c r="H243" s="142">
        <v>-0.75900000000000001</v>
      </c>
      <c r="I243" s="142">
        <v>-0.75600000000000001</v>
      </c>
      <c r="J243" s="142" t="e">
        <f t="shared" si="12"/>
        <v>#N/A</v>
      </c>
      <c r="K243" s="142" t="e">
        <f t="shared" si="13"/>
        <v>#N/A</v>
      </c>
      <c r="L243" s="142">
        <f t="shared" si="14"/>
        <v>2.4000000000000021</v>
      </c>
      <c r="M243" s="142">
        <f t="shared" si="15"/>
        <v>0.30000000000000027</v>
      </c>
    </row>
    <row r="244" spans="1:13" x14ac:dyDescent="0.25">
      <c r="A244" s="151">
        <v>44161</v>
      </c>
      <c r="C244" s="142">
        <v>-0.18099999999999999</v>
      </c>
      <c r="F244" s="142">
        <v>-0.61299999999999999</v>
      </c>
      <c r="G244" s="142">
        <v>-0.58899999999999997</v>
      </c>
      <c r="H244" s="142">
        <v>-0.77</v>
      </c>
      <c r="I244" s="142">
        <v>-0.76700000000000002</v>
      </c>
      <c r="J244" s="142" t="e">
        <f t="shared" si="12"/>
        <v>#N/A</v>
      </c>
      <c r="K244" s="142" t="e">
        <f t="shared" si="13"/>
        <v>#N/A</v>
      </c>
      <c r="L244" s="142">
        <f t="shared" si="14"/>
        <v>2.4000000000000021</v>
      </c>
      <c r="M244" s="142">
        <f t="shared" si="15"/>
        <v>0.30000000000000027</v>
      </c>
    </row>
    <row r="245" spans="1:13" x14ac:dyDescent="0.25">
      <c r="A245" s="151">
        <v>44162</v>
      </c>
      <c r="C245" s="142">
        <v>-0.184</v>
      </c>
      <c r="F245" s="142">
        <v>-0.61299999999999999</v>
      </c>
      <c r="G245" s="142">
        <v>-0.58899999999999997</v>
      </c>
      <c r="H245" s="142">
        <v>-0.77500000000000002</v>
      </c>
      <c r="I245" s="142">
        <v>-0.77200000000000002</v>
      </c>
      <c r="J245" s="142" t="e">
        <f t="shared" si="12"/>
        <v>#N/A</v>
      </c>
      <c r="K245" s="142" t="e">
        <f t="shared" si="13"/>
        <v>#N/A</v>
      </c>
      <c r="L245" s="142">
        <f t="shared" si="14"/>
        <v>2.4000000000000021</v>
      </c>
      <c r="M245" s="142">
        <f t="shared" si="15"/>
        <v>0.30000000000000027</v>
      </c>
    </row>
    <row r="246" spans="1:13" x14ac:dyDescent="0.25">
      <c r="A246" s="151">
        <v>44165</v>
      </c>
      <c r="C246" s="142">
        <v>-0.16800000000000001</v>
      </c>
      <c r="F246" s="142">
        <v>-0.59599999999999997</v>
      </c>
      <c r="G246" s="142">
        <v>-0.57199999999999995</v>
      </c>
      <c r="H246" s="142">
        <v>-0.75700000000000001</v>
      </c>
      <c r="I246" s="142">
        <v>-0.754</v>
      </c>
      <c r="J246" s="142" t="e">
        <f t="shared" si="12"/>
        <v>#N/A</v>
      </c>
      <c r="K246" s="142" t="e">
        <f t="shared" si="13"/>
        <v>#N/A</v>
      </c>
      <c r="L246" s="142">
        <f t="shared" si="14"/>
        <v>2.4000000000000021</v>
      </c>
      <c r="M246" s="142">
        <f t="shared" si="15"/>
        <v>0.30000000000000027</v>
      </c>
    </row>
    <row r="247" spans="1:13" x14ac:dyDescent="0.25">
      <c r="A247" s="151">
        <v>44166</v>
      </c>
      <c r="C247" s="142">
        <v>-0.11899999999999999</v>
      </c>
      <c r="F247" s="142">
        <v>-0.55400000000000005</v>
      </c>
      <c r="G247" s="142">
        <v>-0.53</v>
      </c>
      <c r="H247" s="142">
        <v>-0.72299999999999998</v>
      </c>
      <c r="I247" s="142">
        <v>-0.72</v>
      </c>
      <c r="J247" s="142" t="e">
        <f t="shared" si="12"/>
        <v>#N/A</v>
      </c>
      <c r="K247" s="142" t="e">
        <f t="shared" si="13"/>
        <v>#N/A</v>
      </c>
      <c r="L247" s="142">
        <f t="shared" si="14"/>
        <v>2.4000000000000021</v>
      </c>
      <c r="M247" s="142">
        <f t="shared" si="15"/>
        <v>0.30000000000000027</v>
      </c>
    </row>
    <row r="248" spans="1:13" x14ac:dyDescent="0.25">
      <c r="A248" s="151">
        <v>44167</v>
      </c>
      <c r="C248" s="142">
        <v>-0.108</v>
      </c>
      <c r="F248" s="142">
        <v>-0.54500000000000004</v>
      </c>
      <c r="G248" s="142">
        <v>-0.52100000000000002</v>
      </c>
      <c r="H248" s="142">
        <v>-0.72</v>
      </c>
      <c r="I248" s="142">
        <v>-0.71799999999999997</v>
      </c>
      <c r="J248" s="142" t="e">
        <f t="shared" si="12"/>
        <v>#N/A</v>
      </c>
      <c r="K248" s="142" t="e">
        <f t="shared" si="13"/>
        <v>#N/A</v>
      </c>
      <c r="L248" s="142">
        <f t="shared" si="14"/>
        <v>2.4000000000000021</v>
      </c>
      <c r="M248" s="142">
        <f t="shared" si="15"/>
        <v>0.20000000000000018</v>
      </c>
    </row>
    <row r="249" spans="1:13" x14ac:dyDescent="0.25">
      <c r="A249" s="151">
        <v>44168</v>
      </c>
      <c r="C249" s="142">
        <v>-0.14299999999999999</v>
      </c>
      <c r="F249" s="142">
        <v>-0.58099999999999996</v>
      </c>
      <c r="G249" s="142">
        <v>-0.55700000000000005</v>
      </c>
      <c r="H249" s="142">
        <v>-0.755</v>
      </c>
      <c r="I249" s="142">
        <v>-0.753</v>
      </c>
      <c r="J249" s="142" t="e">
        <f t="shared" si="12"/>
        <v>#N/A</v>
      </c>
      <c r="K249" s="142" t="e">
        <f t="shared" si="13"/>
        <v>#N/A</v>
      </c>
      <c r="L249" s="142">
        <f t="shared" si="14"/>
        <v>2.399999999999991</v>
      </c>
      <c r="M249" s="142">
        <f t="shared" si="15"/>
        <v>0.20000000000000018</v>
      </c>
    </row>
    <row r="250" spans="1:13" x14ac:dyDescent="0.25">
      <c r="A250" s="151">
        <v>44169</v>
      </c>
      <c r="C250" s="142">
        <v>-0.123</v>
      </c>
      <c r="F250" s="142">
        <v>-0.57299999999999995</v>
      </c>
      <c r="G250" s="142">
        <v>-0.54900000000000004</v>
      </c>
      <c r="H250" s="142">
        <v>-0.75900000000000001</v>
      </c>
      <c r="I250" s="142">
        <v>-0.75600000000000001</v>
      </c>
      <c r="J250" s="142" t="e">
        <f t="shared" si="12"/>
        <v>#N/A</v>
      </c>
      <c r="K250" s="142" t="e">
        <f t="shared" si="13"/>
        <v>#N/A</v>
      </c>
      <c r="L250" s="142">
        <f t="shared" si="14"/>
        <v>2.399999999999991</v>
      </c>
      <c r="M250" s="142">
        <f t="shared" si="15"/>
        <v>0.30000000000000027</v>
      </c>
    </row>
    <row r="251" spans="1:13" x14ac:dyDescent="0.25">
      <c r="A251" s="151">
        <v>44172</v>
      </c>
      <c r="C251" s="142">
        <v>-0.16</v>
      </c>
      <c r="F251" s="142">
        <v>-0.60699999999999998</v>
      </c>
      <c r="G251" s="142">
        <v>-0.58299999999999996</v>
      </c>
      <c r="H251" s="142">
        <v>-0.78200000000000003</v>
      </c>
      <c r="I251" s="142">
        <v>-0.77900000000000003</v>
      </c>
      <c r="J251" s="142" t="e">
        <f t="shared" si="12"/>
        <v>#N/A</v>
      </c>
      <c r="K251" s="142" t="e">
        <f t="shared" si="13"/>
        <v>#N/A</v>
      </c>
      <c r="L251" s="142">
        <f t="shared" si="14"/>
        <v>2.4000000000000021</v>
      </c>
      <c r="M251" s="142">
        <f t="shared" si="15"/>
        <v>0.30000000000000027</v>
      </c>
    </row>
    <row r="252" spans="1:13" x14ac:dyDescent="0.25">
      <c r="A252" s="151">
        <v>44173</v>
      </c>
      <c r="C252" s="142">
        <v>-0.188</v>
      </c>
      <c r="F252" s="142">
        <v>-0.63200000000000001</v>
      </c>
      <c r="G252" s="142">
        <v>-0.60799999999999998</v>
      </c>
      <c r="H252" s="142">
        <v>-0.8</v>
      </c>
      <c r="I252" s="142">
        <v>-0.79600000000000004</v>
      </c>
      <c r="J252" s="142" t="e">
        <f t="shared" si="12"/>
        <v>#N/A</v>
      </c>
      <c r="K252" s="142" t="e">
        <f t="shared" si="13"/>
        <v>#N/A</v>
      </c>
      <c r="L252" s="142">
        <f t="shared" si="14"/>
        <v>2.4000000000000021</v>
      </c>
      <c r="M252" s="142">
        <f t="shared" si="15"/>
        <v>0.40000000000000036</v>
      </c>
    </row>
    <row r="253" spans="1:13" x14ac:dyDescent="0.25">
      <c r="A253" s="151">
        <v>44174</v>
      </c>
      <c r="C253" s="142">
        <v>-0.182</v>
      </c>
      <c r="F253" s="142">
        <v>-0.63100000000000001</v>
      </c>
      <c r="G253" s="142">
        <v>-0.60599999999999998</v>
      </c>
      <c r="H253" s="142">
        <v>-0.79900000000000004</v>
      </c>
      <c r="I253" s="142">
        <v>-0.79600000000000004</v>
      </c>
      <c r="J253" s="142" t="e">
        <f t="shared" si="12"/>
        <v>#N/A</v>
      </c>
      <c r="K253" s="142" t="e">
        <f t="shared" si="13"/>
        <v>#N/A</v>
      </c>
      <c r="L253" s="142">
        <f t="shared" si="14"/>
        <v>2.5000000000000022</v>
      </c>
      <c r="M253" s="142">
        <f t="shared" si="15"/>
        <v>0.30000000000000027</v>
      </c>
    </row>
    <row r="254" spans="1:13" x14ac:dyDescent="0.25">
      <c r="A254" s="151">
        <v>44175</v>
      </c>
      <c r="C254" s="142">
        <v>-0.189</v>
      </c>
      <c r="F254" s="142">
        <v>-0.63100000000000001</v>
      </c>
      <c r="G254" s="142">
        <v>-0.60499999999999998</v>
      </c>
      <c r="H254" s="142">
        <v>-0.79300000000000004</v>
      </c>
      <c r="I254" s="142">
        <v>-0.79</v>
      </c>
      <c r="J254" s="142" t="e">
        <f t="shared" si="12"/>
        <v>#N/A</v>
      </c>
      <c r="K254" s="142" t="e">
        <f t="shared" si="13"/>
        <v>#N/A</v>
      </c>
      <c r="L254" s="142">
        <f t="shared" si="14"/>
        <v>2.6000000000000023</v>
      </c>
      <c r="M254" s="142">
        <f t="shared" si="15"/>
        <v>0.30000000000000027</v>
      </c>
    </row>
    <row r="255" spans="1:13" x14ac:dyDescent="0.25">
      <c r="A255" s="151">
        <v>44176</v>
      </c>
      <c r="C255" s="142">
        <v>-0.24099999999999999</v>
      </c>
      <c r="F255" s="142">
        <v>-0.66800000000000004</v>
      </c>
      <c r="G255" s="142">
        <v>-0.63800000000000001</v>
      </c>
      <c r="H255" s="142">
        <v>-0.81899999999999995</v>
      </c>
      <c r="I255" s="142">
        <v>-0.81399999999999995</v>
      </c>
      <c r="J255" s="142" t="e">
        <f t="shared" si="12"/>
        <v>#N/A</v>
      </c>
      <c r="K255" s="142" t="e">
        <f t="shared" si="13"/>
        <v>#N/A</v>
      </c>
      <c r="L255" s="142">
        <f t="shared" si="14"/>
        <v>3.0000000000000027</v>
      </c>
      <c r="M255" s="142">
        <f t="shared" si="15"/>
        <v>0.50000000000000044</v>
      </c>
    </row>
    <row r="256" spans="1:13" x14ac:dyDescent="0.25">
      <c r="A256" s="151">
        <v>44179</v>
      </c>
      <c r="C256" s="142">
        <v>-0.215</v>
      </c>
      <c r="F256" s="142">
        <v>-0.64900000000000002</v>
      </c>
      <c r="G256" s="142">
        <v>-0.621</v>
      </c>
      <c r="H256" s="142">
        <v>-0.80600000000000005</v>
      </c>
      <c r="I256" s="142">
        <v>-0.80100000000000005</v>
      </c>
      <c r="J256" s="142" t="e">
        <f t="shared" si="12"/>
        <v>#N/A</v>
      </c>
      <c r="K256" s="142" t="e">
        <f t="shared" si="13"/>
        <v>#N/A</v>
      </c>
      <c r="L256" s="142">
        <f t="shared" si="14"/>
        <v>2.8000000000000025</v>
      </c>
      <c r="M256" s="142">
        <f t="shared" si="15"/>
        <v>0.50000000000000044</v>
      </c>
    </row>
    <row r="257" spans="1:13" x14ac:dyDescent="0.25">
      <c r="A257" s="151">
        <v>44180</v>
      </c>
      <c r="C257" s="142">
        <v>-0.20399999999999999</v>
      </c>
      <c r="F257" s="142">
        <v>-0.64200000000000002</v>
      </c>
      <c r="G257" s="142">
        <v>-0.61199999999999999</v>
      </c>
      <c r="H257" s="142">
        <v>-0.79600000000000004</v>
      </c>
      <c r="I257" s="142">
        <v>-0.79100000000000004</v>
      </c>
      <c r="J257" s="142" t="e">
        <f t="shared" si="12"/>
        <v>#N/A</v>
      </c>
      <c r="K257" s="142" t="e">
        <f t="shared" si="13"/>
        <v>#N/A</v>
      </c>
      <c r="L257" s="142">
        <f t="shared" si="14"/>
        <v>3.0000000000000027</v>
      </c>
      <c r="M257" s="142">
        <f t="shared" si="15"/>
        <v>0.50000000000000044</v>
      </c>
    </row>
    <row r="258" spans="1:13" x14ac:dyDescent="0.25">
      <c r="A258" s="151">
        <v>44181</v>
      </c>
      <c r="C258" s="142">
        <v>-0.16500000000000001</v>
      </c>
      <c r="F258" s="142">
        <v>-0.59899999999999998</v>
      </c>
      <c r="G258" s="142">
        <v>-0.56799999999999995</v>
      </c>
      <c r="H258" s="142">
        <v>-0.753</v>
      </c>
      <c r="I258" s="142">
        <v>-0.748</v>
      </c>
      <c r="J258" s="142" t="e">
        <f t="shared" si="12"/>
        <v>#N/A</v>
      </c>
      <c r="K258" s="142" t="e">
        <f t="shared" si="13"/>
        <v>#N/A</v>
      </c>
      <c r="L258" s="142">
        <f t="shared" si="14"/>
        <v>3.1000000000000028</v>
      </c>
      <c r="M258" s="142">
        <f t="shared" si="15"/>
        <v>0.50000000000000044</v>
      </c>
    </row>
    <row r="259" spans="1:13" x14ac:dyDescent="0.25">
      <c r="A259" s="151">
        <v>44182</v>
      </c>
      <c r="C259" s="142">
        <v>-0.159</v>
      </c>
      <c r="F259" s="142">
        <v>-0.60199999999999998</v>
      </c>
      <c r="G259" s="142">
        <v>-0.57199999999999995</v>
      </c>
      <c r="H259" s="142">
        <v>-0.75800000000000001</v>
      </c>
      <c r="I259" s="142">
        <v>-0.75</v>
      </c>
      <c r="J259" s="142" t="e">
        <f t="shared" si="12"/>
        <v>#N/A</v>
      </c>
      <c r="K259" s="142" t="e">
        <f t="shared" si="13"/>
        <v>#N/A</v>
      </c>
      <c r="L259" s="142">
        <f t="shared" si="14"/>
        <v>3.0000000000000027</v>
      </c>
      <c r="M259" s="142">
        <f t="shared" si="15"/>
        <v>0.80000000000000071</v>
      </c>
    </row>
    <row r="260" spans="1:13" x14ac:dyDescent="0.25">
      <c r="A260" s="151">
        <v>44183</v>
      </c>
      <c r="C260" s="142">
        <v>-0.16400000000000001</v>
      </c>
      <c r="F260" s="142">
        <v>-0.60599999999999998</v>
      </c>
      <c r="G260" s="142">
        <v>-0.57399999999999995</v>
      </c>
      <c r="H260" s="142">
        <v>-0.76100000000000001</v>
      </c>
      <c r="I260" s="142">
        <v>-0.748</v>
      </c>
      <c r="J260" s="142" t="e">
        <f t="shared" si="12"/>
        <v>#N/A</v>
      </c>
      <c r="K260" s="142" t="e">
        <f t="shared" si="13"/>
        <v>#N/A</v>
      </c>
      <c r="L260" s="142">
        <f t="shared" si="14"/>
        <v>3.2000000000000028</v>
      </c>
      <c r="M260" s="142">
        <f t="shared" si="15"/>
        <v>1.3000000000000012</v>
      </c>
    </row>
    <row r="261" spans="1:13" x14ac:dyDescent="0.25">
      <c r="A261" s="151">
        <v>44186</v>
      </c>
      <c r="C261" s="142">
        <v>-0.18</v>
      </c>
      <c r="F261" s="142">
        <v>-0.61399999999999999</v>
      </c>
      <c r="G261" s="142">
        <v>-0.58199999999999996</v>
      </c>
      <c r="H261" s="142">
        <v>-0.76700000000000002</v>
      </c>
      <c r="I261" s="142">
        <v>-0.75700000000000001</v>
      </c>
      <c r="J261" s="142" t="e">
        <f t="shared" si="12"/>
        <v>#N/A</v>
      </c>
      <c r="K261" s="142" t="e">
        <f t="shared" si="13"/>
        <v>#N/A</v>
      </c>
      <c r="L261" s="142">
        <f t="shared" si="14"/>
        <v>3.2000000000000028</v>
      </c>
      <c r="M261" s="142">
        <f t="shared" si="15"/>
        <v>1.0000000000000009</v>
      </c>
    </row>
    <row r="262" spans="1:13" x14ac:dyDescent="0.25">
      <c r="A262" s="151">
        <v>44187</v>
      </c>
      <c r="C262" s="142">
        <v>-0.20200000000000001</v>
      </c>
      <c r="F262" s="142">
        <v>-0.627</v>
      </c>
      <c r="G262" s="142">
        <v>-0.59699999999999998</v>
      </c>
      <c r="H262" s="142">
        <v>-0.77400000000000002</v>
      </c>
      <c r="I262" s="142">
        <v>-0.76500000000000001</v>
      </c>
      <c r="J262" s="142" t="e">
        <f t="shared" si="12"/>
        <v>#N/A</v>
      </c>
      <c r="K262" s="142" t="e">
        <f t="shared" si="13"/>
        <v>#N/A</v>
      </c>
      <c r="L262" s="142">
        <f t="shared" si="14"/>
        <v>3.0000000000000027</v>
      </c>
      <c r="M262" s="142">
        <f t="shared" si="15"/>
        <v>0.9000000000000008</v>
      </c>
    </row>
    <row r="263" spans="1:13" x14ac:dyDescent="0.25">
      <c r="A263" s="151">
        <v>44188</v>
      </c>
      <c r="C263" s="142">
        <v>-0.154</v>
      </c>
      <c r="F263" s="142">
        <v>-0.58199999999999996</v>
      </c>
      <c r="G263" s="142">
        <v>-0.55000000000000004</v>
      </c>
      <c r="H263" s="142">
        <v>-0.73099999999999998</v>
      </c>
      <c r="I263" s="142">
        <v>-0.72299999999999998</v>
      </c>
      <c r="J263" s="142" t="e">
        <f t="shared" si="12"/>
        <v>#N/A</v>
      </c>
      <c r="K263" s="142" t="e">
        <f t="shared" si="13"/>
        <v>#N/A</v>
      </c>
      <c r="L263" s="142">
        <f t="shared" si="14"/>
        <v>3.1999999999999917</v>
      </c>
      <c r="M263" s="142">
        <f t="shared" si="15"/>
        <v>0.80000000000000071</v>
      </c>
    </row>
    <row r="264" spans="1:13" x14ac:dyDescent="0.25">
      <c r="A264" s="151">
        <v>44189</v>
      </c>
      <c r="C264" s="142">
        <v>-0.154</v>
      </c>
      <c r="F264" s="142">
        <v>-0.58299999999999996</v>
      </c>
      <c r="G264" s="142">
        <v>-0.55000000000000004</v>
      </c>
      <c r="H264" s="142">
        <v>-0.73199999999999998</v>
      </c>
      <c r="I264" s="142">
        <v>-0.72299999999999998</v>
      </c>
      <c r="J264" s="142" t="e">
        <f t="shared" si="12"/>
        <v>#N/A</v>
      </c>
      <c r="K264" s="142" t="e">
        <f t="shared" si="13"/>
        <v>#N/A</v>
      </c>
      <c r="L264" s="142">
        <f t="shared" si="14"/>
        <v>3.2999999999999918</v>
      </c>
      <c r="M264" s="142">
        <f t="shared" si="15"/>
        <v>0.9000000000000008</v>
      </c>
    </row>
    <row r="265" spans="1:13" x14ac:dyDescent="0.25">
      <c r="A265" s="151">
        <v>44193</v>
      </c>
      <c r="C265" s="142">
        <v>-0.161</v>
      </c>
      <c r="F265" s="142">
        <v>-0.59899999999999998</v>
      </c>
      <c r="G265" s="142">
        <v>-0.56699999999999995</v>
      </c>
      <c r="H265" s="142">
        <v>-0.747</v>
      </c>
      <c r="I265" s="142">
        <v>-0.73699999999999999</v>
      </c>
      <c r="J265" s="142" t="e">
        <f t="shared" si="12"/>
        <v>#N/A</v>
      </c>
      <c r="K265" s="142" t="e">
        <f t="shared" si="13"/>
        <v>#N/A</v>
      </c>
      <c r="L265" s="142">
        <f t="shared" si="14"/>
        <v>3.2000000000000028</v>
      </c>
      <c r="M265" s="142">
        <f t="shared" si="15"/>
        <v>1.0000000000000009</v>
      </c>
    </row>
    <row r="266" spans="1:13" x14ac:dyDescent="0.25">
      <c r="A266" s="151">
        <v>44194</v>
      </c>
      <c r="C266" s="142">
        <v>-0.17199999999999999</v>
      </c>
      <c r="F266" s="142">
        <v>-0.60899999999999999</v>
      </c>
      <c r="G266" s="142">
        <v>-0.57399999999999995</v>
      </c>
      <c r="H266" s="142">
        <v>-0.752</v>
      </c>
      <c r="I266" s="142">
        <v>-0.74299999999999999</v>
      </c>
      <c r="J266" s="142" t="e">
        <f t="shared" si="12"/>
        <v>#N/A</v>
      </c>
      <c r="K266" s="142" t="e">
        <f t="shared" si="13"/>
        <v>#N/A</v>
      </c>
      <c r="L266" s="142">
        <f t="shared" si="14"/>
        <v>3.5000000000000031</v>
      </c>
      <c r="M266" s="142">
        <f t="shared" si="15"/>
        <v>0.9000000000000008</v>
      </c>
    </row>
    <row r="267" spans="1:13" x14ac:dyDescent="0.25">
      <c r="A267" s="151">
        <v>44195</v>
      </c>
      <c r="C267" s="142">
        <v>-0.16300000000000001</v>
      </c>
      <c r="F267" s="142">
        <v>-0.61</v>
      </c>
      <c r="G267" s="142">
        <v>-0.57199999999999995</v>
      </c>
      <c r="H267" s="142">
        <v>-0.752</v>
      </c>
      <c r="I267" s="142">
        <v>-0.74099999999999999</v>
      </c>
      <c r="J267" s="142" t="e">
        <f t="shared" si="12"/>
        <v>#N/A</v>
      </c>
      <c r="K267" s="142" t="e">
        <f t="shared" si="13"/>
        <v>#N/A</v>
      </c>
      <c r="L267" s="142">
        <f t="shared" si="14"/>
        <v>3.8000000000000034</v>
      </c>
      <c r="M267" s="142">
        <f t="shared" si="15"/>
        <v>1.100000000000001</v>
      </c>
    </row>
    <row r="268" spans="1:13" x14ac:dyDescent="0.25">
      <c r="A268" s="151">
        <v>44196</v>
      </c>
      <c r="C268" s="142">
        <v>-0.16300000000000001</v>
      </c>
      <c r="F268" s="142">
        <v>-0.61</v>
      </c>
      <c r="G268" s="142">
        <v>-0.57199999999999995</v>
      </c>
      <c r="H268" s="142">
        <v>-0.753</v>
      </c>
      <c r="I268" s="142">
        <v>-0.74199999999999999</v>
      </c>
      <c r="J268" s="142" t="e">
        <f t="shared" ref="J268:J331" si="16">IF(ISBLANK(B268),NA(),(C268-B268)*100)</f>
        <v>#N/A</v>
      </c>
      <c r="K268" s="142" t="e">
        <f t="shared" ref="K268:K331" si="17">IF(ISBLANK(D268),NA(),(E268-D268)*100)</f>
        <v>#N/A</v>
      </c>
      <c r="L268" s="142">
        <f t="shared" ref="L268:L331" si="18">IF(ISBLANK(F268),NA(),(G268-F268)*100)</f>
        <v>3.8000000000000034</v>
      </c>
      <c r="M268" s="142">
        <f t="shared" ref="M268:M331" si="19">IF(ISBLANK(H268),NA(),(I268-H268)*100)</f>
        <v>1.100000000000001</v>
      </c>
    </row>
    <row r="269" spans="1:13" x14ac:dyDescent="0.25">
      <c r="A269" s="151">
        <v>44200</v>
      </c>
      <c r="C269" s="142">
        <v>-0.19900000000000001</v>
      </c>
      <c r="F269" s="142">
        <v>-0.64200000000000002</v>
      </c>
      <c r="G269" s="142">
        <v>-0.60599999999999998</v>
      </c>
      <c r="H269" s="142">
        <v>-0.77500000000000002</v>
      </c>
      <c r="I269" s="142">
        <v>-0.76500000000000001</v>
      </c>
      <c r="J269" s="142" t="e">
        <f t="shared" si="16"/>
        <v>#N/A</v>
      </c>
      <c r="K269" s="142" t="e">
        <f t="shared" si="17"/>
        <v>#N/A</v>
      </c>
      <c r="L269" s="142">
        <f t="shared" si="18"/>
        <v>3.6000000000000032</v>
      </c>
      <c r="M269" s="142">
        <f t="shared" si="19"/>
        <v>1.0000000000000009</v>
      </c>
    </row>
    <row r="270" spans="1:13" x14ac:dyDescent="0.25">
      <c r="A270" s="151">
        <v>44201</v>
      </c>
      <c r="C270" s="142">
        <v>-0.16900000000000001</v>
      </c>
      <c r="F270" s="142">
        <v>-0.61399999999999999</v>
      </c>
      <c r="G270" s="142">
        <v>-0.57899999999999996</v>
      </c>
      <c r="H270" s="142">
        <v>-0.76100000000000001</v>
      </c>
      <c r="I270" s="142">
        <v>-0.75</v>
      </c>
      <c r="J270" s="142" t="e">
        <f t="shared" si="16"/>
        <v>#N/A</v>
      </c>
      <c r="K270" s="142" t="e">
        <f t="shared" si="17"/>
        <v>#N/A</v>
      </c>
      <c r="L270" s="142">
        <f t="shared" si="18"/>
        <v>3.5000000000000031</v>
      </c>
      <c r="M270" s="142">
        <f t="shared" si="19"/>
        <v>1.100000000000001</v>
      </c>
    </row>
    <row r="271" spans="1:13" x14ac:dyDescent="0.25">
      <c r="A271" s="151">
        <v>44202</v>
      </c>
      <c r="C271" s="142">
        <v>-0.13900000000000001</v>
      </c>
      <c r="F271" s="142">
        <v>-0.59199999999999997</v>
      </c>
      <c r="G271" s="142">
        <v>-0.55600000000000005</v>
      </c>
      <c r="H271" s="142">
        <v>-0.74299999999999999</v>
      </c>
      <c r="I271" s="142">
        <v>-0.73199999999999998</v>
      </c>
      <c r="J271" s="142" t="e">
        <f t="shared" si="16"/>
        <v>#N/A</v>
      </c>
      <c r="K271" s="142" t="e">
        <f t="shared" si="17"/>
        <v>#N/A</v>
      </c>
      <c r="L271" s="142">
        <f t="shared" si="18"/>
        <v>3.5999999999999921</v>
      </c>
      <c r="M271" s="142">
        <f t="shared" si="19"/>
        <v>1.100000000000001</v>
      </c>
    </row>
    <row r="272" spans="1:13" x14ac:dyDescent="0.25">
      <c r="A272" s="151">
        <v>44203</v>
      </c>
      <c r="C272" s="142">
        <v>-0.13300000000000001</v>
      </c>
      <c r="F272" s="142">
        <v>-0.59099999999999997</v>
      </c>
      <c r="G272" s="142">
        <v>-0.55600000000000005</v>
      </c>
      <c r="H272" s="142">
        <v>-0.748</v>
      </c>
      <c r="I272" s="142">
        <v>-0.73699999999999999</v>
      </c>
      <c r="J272" s="142" t="e">
        <f t="shared" si="16"/>
        <v>#N/A</v>
      </c>
      <c r="K272" s="142" t="e">
        <f t="shared" si="17"/>
        <v>#N/A</v>
      </c>
      <c r="L272" s="142">
        <f t="shared" si="18"/>
        <v>3.499999999999992</v>
      </c>
      <c r="M272" s="142">
        <f t="shared" si="19"/>
        <v>1.100000000000001</v>
      </c>
    </row>
    <row r="273" spans="1:13" x14ac:dyDescent="0.25">
      <c r="A273" s="151">
        <v>44204</v>
      </c>
      <c r="C273" s="142">
        <v>-0.128</v>
      </c>
      <c r="F273" s="142">
        <v>-0.58799999999999997</v>
      </c>
      <c r="G273" s="142">
        <v>-0.55300000000000005</v>
      </c>
      <c r="H273" s="142">
        <v>-0.74399999999999999</v>
      </c>
      <c r="I273" s="142">
        <v>-0.73199999999999998</v>
      </c>
      <c r="J273" s="142" t="e">
        <f t="shared" si="16"/>
        <v>#N/A</v>
      </c>
      <c r="K273" s="142" t="e">
        <f t="shared" si="17"/>
        <v>#N/A</v>
      </c>
      <c r="L273" s="142">
        <f t="shared" si="18"/>
        <v>3.499999999999992</v>
      </c>
      <c r="M273" s="142">
        <f t="shared" si="19"/>
        <v>1.2000000000000011</v>
      </c>
    </row>
    <row r="274" spans="1:13" x14ac:dyDescent="0.25">
      <c r="A274" s="151">
        <v>44207</v>
      </c>
      <c r="C274" s="142">
        <v>-9.2999999999999999E-2</v>
      </c>
      <c r="F274" s="142">
        <v>-0.56299999999999994</v>
      </c>
      <c r="G274" s="142">
        <v>-0.52800000000000002</v>
      </c>
      <c r="H274" s="142">
        <v>-0.73199999999999998</v>
      </c>
      <c r="I274" s="142">
        <v>-0.71899999999999997</v>
      </c>
      <c r="J274" s="142" t="e">
        <f t="shared" si="16"/>
        <v>#N/A</v>
      </c>
      <c r="K274" s="142" t="e">
        <f t="shared" si="17"/>
        <v>#N/A</v>
      </c>
      <c r="L274" s="142">
        <f t="shared" si="18"/>
        <v>3.499999999999992</v>
      </c>
      <c r="M274" s="142">
        <f t="shared" si="19"/>
        <v>1.3000000000000012</v>
      </c>
    </row>
    <row r="275" spans="1:13" x14ac:dyDescent="0.25">
      <c r="A275" s="151">
        <v>44208</v>
      </c>
      <c r="C275" s="142">
        <v>-6.7000000000000004E-2</v>
      </c>
      <c r="F275" s="142">
        <v>-0.53500000000000003</v>
      </c>
      <c r="G275" s="142">
        <v>-0.499</v>
      </c>
      <c r="H275" s="142">
        <v>-0.70299999999999996</v>
      </c>
      <c r="I275" s="142">
        <v>-0.69</v>
      </c>
      <c r="J275" s="142" t="e">
        <f t="shared" si="16"/>
        <v>#N/A</v>
      </c>
      <c r="K275" s="142" t="e">
        <f t="shared" si="17"/>
        <v>#N/A</v>
      </c>
      <c r="L275" s="142">
        <f t="shared" si="18"/>
        <v>3.6000000000000032</v>
      </c>
      <c r="M275" s="142">
        <f t="shared" si="19"/>
        <v>1.3000000000000012</v>
      </c>
    </row>
    <row r="276" spans="1:13" x14ac:dyDescent="0.25">
      <c r="A276" s="151">
        <v>44209</v>
      </c>
      <c r="C276" s="142">
        <v>-0.124</v>
      </c>
      <c r="F276" s="142">
        <v>-0.58699999999999997</v>
      </c>
      <c r="G276" s="142">
        <v>-0.55200000000000005</v>
      </c>
      <c r="H276" s="142">
        <v>-0.73699999999999999</v>
      </c>
      <c r="I276" s="142">
        <v>-0.72599999999999998</v>
      </c>
      <c r="J276" s="142" t="e">
        <f t="shared" si="16"/>
        <v>#N/A</v>
      </c>
      <c r="K276" s="142" t="e">
        <f t="shared" si="17"/>
        <v>#N/A</v>
      </c>
      <c r="L276" s="142">
        <f t="shared" si="18"/>
        <v>3.499999999999992</v>
      </c>
      <c r="M276" s="142">
        <f t="shared" si="19"/>
        <v>1.100000000000001</v>
      </c>
    </row>
    <row r="277" spans="1:13" x14ac:dyDescent="0.25">
      <c r="A277" s="151">
        <v>44210</v>
      </c>
      <c r="C277" s="142">
        <v>-0.15</v>
      </c>
      <c r="F277" s="142">
        <v>-0.61599999999999999</v>
      </c>
      <c r="G277" s="142">
        <v>-0.57999999999999996</v>
      </c>
      <c r="H277" s="142">
        <v>-0.77100000000000002</v>
      </c>
      <c r="I277" s="142">
        <v>-0.75900000000000001</v>
      </c>
      <c r="J277" s="142" t="e">
        <f t="shared" si="16"/>
        <v>#N/A</v>
      </c>
      <c r="K277" s="142" t="e">
        <f t="shared" si="17"/>
        <v>#N/A</v>
      </c>
      <c r="L277" s="142">
        <f t="shared" si="18"/>
        <v>3.6000000000000032</v>
      </c>
      <c r="M277" s="142">
        <f t="shared" si="19"/>
        <v>1.2000000000000011</v>
      </c>
    </row>
    <row r="278" spans="1:13" x14ac:dyDescent="0.25">
      <c r="A278" s="151">
        <v>44211</v>
      </c>
      <c r="C278" s="142">
        <v>-0.13600000000000001</v>
      </c>
      <c r="F278" s="142">
        <v>-0.60899999999999999</v>
      </c>
      <c r="G278" s="142">
        <v>-0.57299999999999995</v>
      </c>
      <c r="H278" s="142">
        <v>-0.76400000000000001</v>
      </c>
      <c r="I278" s="142">
        <v>-0.752</v>
      </c>
      <c r="J278" s="142" t="e">
        <f t="shared" si="16"/>
        <v>#N/A</v>
      </c>
      <c r="K278" s="142" t="e">
        <f t="shared" si="17"/>
        <v>#N/A</v>
      </c>
      <c r="L278" s="142">
        <f t="shared" si="18"/>
        <v>3.6000000000000032</v>
      </c>
      <c r="M278" s="142">
        <f t="shared" si="19"/>
        <v>1.2000000000000011</v>
      </c>
    </row>
    <row r="279" spans="1:13" x14ac:dyDescent="0.25">
      <c r="A279" s="151">
        <v>44214</v>
      </c>
      <c r="C279" s="142">
        <v>-0.11899999999999999</v>
      </c>
      <c r="F279" s="142">
        <v>-0.59499999999999997</v>
      </c>
      <c r="G279" s="142">
        <v>-0.55800000000000005</v>
      </c>
      <c r="H279" s="142">
        <v>-0.752</v>
      </c>
      <c r="I279" s="142">
        <v>-0.74</v>
      </c>
      <c r="J279" s="142" t="e">
        <f t="shared" si="16"/>
        <v>#N/A</v>
      </c>
      <c r="K279" s="142" t="e">
        <f t="shared" si="17"/>
        <v>#N/A</v>
      </c>
      <c r="L279" s="142">
        <f t="shared" si="18"/>
        <v>3.6999999999999922</v>
      </c>
      <c r="M279" s="142">
        <f t="shared" si="19"/>
        <v>1.2000000000000011</v>
      </c>
    </row>
    <row r="280" spans="1:13" x14ac:dyDescent="0.25">
      <c r="A280" s="151">
        <v>44215</v>
      </c>
      <c r="C280" s="142">
        <v>-0.11799999999999999</v>
      </c>
      <c r="F280" s="142">
        <v>-0.59299999999999997</v>
      </c>
      <c r="G280" s="142">
        <v>-0.55600000000000005</v>
      </c>
      <c r="H280" s="142">
        <v>-0.747</v>
      </c>
      <c r="I280" s="142">
        <v>-0.73399999999999999</v>
      </c>
      <c r="J280" s="142" t="e">
        <f t="shared" si="16"/>
        <v>#N/A</v>
      </c>
      <c r="K280" s="142" t="e">
        <f t="shared" si="17"/>
        <v>#N/A</v>
      </c>
      <c r="L280" s="142">
        <f t="shared" si="18"/>
        <v>3.6999999999999922</v>
      </c>
      <c r="M280" s="142">
        <f t="shared" si="19"/>
        <v>1.3000000000000012</v>
      </c>
    </row>
    <row r="281" spans="1:13" x14ac:dyDescent="0.25">
      <c r="A281" s="151">
        <v>44216</v>
      </c>
      <c r="C281" s="142">
        <v>-0.12</v>
      </c>
      <c r="F281" s="142">
        <v>-0.59499999999999997</v>
      </c>
      <c r="G281" s="142">
        <v>-0.55900000000000005</v>
      </c>
      <c r="H281" s="142">
        <v>-0.755</v>
      </c>
      <c r="I281" s="142">
        <v>-0.74</v>
      </c>
      <c r="J281" s="142" t="e">
        <f t="shared" si="16"/>
        <v>#N/A</v>
      </c>
      <c r="K281" s="142" t="e">
        <f t="shared" si="17"/>
        <v>#N/A</v>
      </c>
      <c r="L281" s="142">
        <f t="shared" si="18"/>
        <v>3.5999999999999921</v>
      </c>
      <c r="M281" s="142">
        <f t="shared" si="19"/>
        <v>1.5000000000000013</v>
      </c>
    </row>
    <row r="282" spans="1:13" x14ac:dyDescent="0.25">
      <c r="A282" s="151">
        <v>44217</v>
      </c>
      <c r="C282" s="142">
        <v>-8.1000000000000003E-2</v>
      </c>
      <c r="F282" s="142">
        <v>-0.56299999999999994</v>
      </c>
      <c r="G282" s="142">
        <v>-0.52800000000000002</v>
      </c>
      <c r="H282" s="142">
        <v>-0.73199999999999998</v>
      </c>
      <c r="I282" s="142">
        <v>-0.71699999999999997</v>
      </c>
      <c r="J282" s="142" t="e">
        <f t="shared" si="16"/>
        <v>#N/A</v>
      </c>
      <c r="K282" s="142" t="e">
        <f t="shared" si="17"/>
        <v>#N/A</v>
      </c>
      <c r="L282" s="142">
        <f t="shared" si="18"/>
        <v>3.499999999999992</v>
      </c>
      <c r="M282" s="142">
        <f t="shared" si="19"/>
        <v>1.5000000000000013</v>
      </c>
    </row>
    <row r="283" spans="1:13" x14ac:dyDescent="0.25">
      <c r="A283" s="151">
        <v>44218</v>
      </c>
      <c r="C283" s="142">
        <v>-0.1</v>
      </c>
      <c r="F283" s="142">
        <v>-0.58399999999999996</v>
      </c>
      <c r="G283" s="142">
        <v>-0.54400000000000004</v>
      </c>
      <c r="H283" s="142">
        <v>-0.747</v>
      </c>
      <c r="I283" s="142">
        <v>-0.73499999999999999</v>
      </c>
      <c r="J283" s="142" t="e">
        <f t="shared" si="16"/>
        <v>#N/A</v>
      </c>
      <c r="K283" s="142" t="e">
        <f t="shared" si="17"/>
        <v>#N/A</v>
      </c>
      <c r="L283" s="142">
        <f t="shared" si="18"/>
        <v>3.9999999999999925</v>
      </c>
      <c r="M283" s="142">
        <f t="shared" si="19"/>
        <v>1.2000000000000011</v>
      </c>
    </row>
    <row r="284" spans="1:13" x14ac:dyDescent="0.25">
      <c r="A284" s="151">
        <v>44221</v>
      </c>
      <c r="C284" s="142">
        <v>-0.14000000000000001</v>
      </c>
      <c r="F284" s="142">
        <v>-0.62</v>
      </c>
      <c r="G284" s="142">
        <v>-0.58099999999999996</v>
      </c>
      <c r="H284" s="142">
        <v>-0.77700000000000002</v>
      </c>
      <c r="I284" s="142">
        <v>-0.76300000000000001</v>
      </c>
      <c r="J284" s="142" t="e">
        <f t="shared" si="16"/>
        <v>#N/A</v>
      </c>
      <c r="K284" s="142" t="e">
        <f t="shared" si="17"/>
        <v>#N/A</v>
      </c>
      <c r="L284" s="142">
        <f t="shared" si="18"/>
        <v>3.9000000000000035</v>
      </c>
      <c r="M284" s="142">
        <f t="shared" si="19"/>
        <v>1.4000000000000012</v>
      </c>
    </row>
    <row r="285" spans="1:13" x14ac:dyDescent="0.25">
      <c r="A285" s="151">
        <v>44222</v>
      </c>
      <c r="C285" s="142">
        <v>-0.11799999999999999</v>
      </c>
      <c r="F285" s="142">
        <v>-0.60699999999999998</v>
      </c>
      <c r="G285" s="142">
        <v>-0.56599999999999995</v>
      </c>
      <c r="H285" s="142">
        <v>-0.76700000000000002</v>
      </c>
      <c r="I285" s="142">
        <v>-0.752</v>
      </c>
      <c r="J285" s="142" t="e">
        <f t="shared" si="16"/>
        <v>#N/A</v>
      </c>
      <c r="K285" s="142" t="e">
        <f t="shared" si="17"/>
        <v>#N/A</v>
      </c>
      <c r="L285" s="142">
        <f t="shared" si="18"/>
        <v>4.1000000000000032</v>
      </c>
      <c r="M285" s="142">
        <f t="shared" si="19"/>
        <v>1.5000000000000013</v>
      </c>
    </row>
    <row r="286" spans="1:13" x14ac:dyDescent="0.25">
      <c r="A286" s="151">
        <v>44223</v>
      </c>
      <c r="C286" s="142">
        <v>-0.11899999999999999</v>
      </c>
      <c r="F286" s="142">
        <v>-0.61699999999999999</v>
      </c>
      <c r="G286" s="142">
        <v>-0.57899999999999996</v>
      </c>
      <c r="H286" s="142">
        <v>-0.78300000000000003</v>
      </c>
      <c r="I286" s="142">
        <v>-0.77</v>
      </c>
      <c r="J286" s="142" t="e">
        <f t="shared" si="16"/>
        <v>#N/A</v>
      </c>
      <c r="K286" s="142" t="e">
        <f t="shared" si="17"/>
        <v>#N/A</v>
      </c>
      <c r="L286" s="142">
        <f t="shared" si="18"/>
        <v>3.8000000000000034</v>
      </c>
      <c r="M286" s="142">
        <f t="shared" si="19"/>
        <v>1.3000000000000012</v>
      </c>
    </row>
    <row r="287" spans="1:13" x14ac:dyDescent="0.25">
      <c r="A287" s="151">
        <v>44224</v>
      </c>
      <c r="C287" s="142">
        <v>-0.104</v>
      </c>
      <c r="F287" s="142">
        <v>-0.61</v>
      </c>
      <c r="G287" s="142">
        <v>-0.57199999999999995</v>
      </c>
      <c r="H287" s="142">
        <v>-0.78500000000000003</v>
      </c>
      <c r="I287" s="142">
        <v>-0.77</v>
      </c>
      <c r="J287" s="142" t="e">
        <f t="shared" si="16"/>
        <v>#N/A</v>
      </c>
      <c r="K287" s="142" t="e">
        <f t="shared" si="17"/>
        <v>#N/A</v>
      </c>
      <c r="L287" s="142">
        <f t="shared" si="18"/>
        <v>3.8000000000000034</v>
      </c>
      <c r="M287" s="142">
        <f t="shared" si="19"/>
        <v>1.5000000000000013</v>
      </c>
    </row>
    <row r="288" spans="1:13" x14ac:dyDescent="0.25">
      <c r="A288" s="151">
        <v>44225</v>
      </c>
      <c r="C288" s="142">
        <v>-7.9000000000000001E-2</v>
      </c>
      <c r="F288" s="142">
        <v>-0.58799999999999997</v>
      </c>
      <c r="G288" s="142">
        <v>-0.55000000000000004</v>
      </c>
      <c r="H288" s="142">
        <v>-0.76800000000000002</v>
      </c>
      <c r="I288" s="142">
        <v>-0.754</v>
      </c>
      <c r="J288" s="142" t="e">
        <f t="shared" si="16"/>
        <v>#N/A</v>
      </c>
      <c r="K288" s="142" t="e">
        <f t="shared" si="17"/>
        <v>#N/A</v>
      </c>
      <c r="L288" s="142">
        <f t="shared" si="18"/>
        <v>3.7999999999999923</v>
      </c>
      <c r="M288" s="142">
        <f t="shared" si="19"/>
        <v>1.4000000000000012</v>
      </c>
    </row>
    <row r="289" spans="1:13" x14ac:dyDescent="0.25">
      <c r="A289" s="151">
        <v>44228</v>
      </c>
      <c r="C289" s="142">
        <v>-0.08</v>
      </c>
      <c r="F289" s="142">
        <v>-0.58699999999999997</v>
      </c>
      <c r="G289" s="142">
        <v>-0.54800000000000004</v>
      </c>
      <c r="H289" s="142">
        <v>-0.76300000000000001</v>
      </c>
      <c r="I289" s="142">
        <v>-0.747</v>
      </c>
      <c r="J289" s="142" t="e">
        <f t="shared" si="16"/>
        <v>#N/A</v>
      </c>
      <c r="K289" s="142" t="e">
        <f t="shared" si="17"/>
        <v>#N/A</v>
      </c>
      <c r="L289" s="142">
        <f t="shared" si="18"/>
        <v>3.8999999999999924</v>
      </c>
      <c r="M289" s="142">
        <f t="shared" si="19"/>
        <v>1.6000000000000014</v>
      </c>
    </row>
    <row r="290" spans="1:13" x14ac:dyDescent="0.25">
      <c r="A290" s="151">
        <v>44229</v>
      </c>
      <c r="C290" s="142">
        <v>-4.5999999999999999E-2</v>
      </c>
      <c r="F290" s="142">
        <v>-0.55900000000000005</v>
      </c>
      <c r="G290" s="142">
        <v>-0.51900000000000002</v>
      </c>
      <c r="H290" s="142">
        <v>-0.747</v>
      </c>
      <c r="I290" s="142">
        <v>-0.73</v>
      </c>
      <c r="J290" s="142" t="e">
        <f t="shared" si="16"/>
        <v>#N/A</v>
      </c>
      <c r="K290" s="142" t="e">
        <f t="shared" si="17"/>
        <v>#N/A</v>
      </c>
      <c r="L290" s="142">
        <f t="shared" si="18"/>
        <v>4.0000000000000036</v>
      </c>
      <c r="M290" s="142">
        <f t="shared" si="19"/>
        <v>1.7000000000000015</v>
      </c>
    </row>
    <row r="291" spans="1:13" x14ac:dyDescent="0.25">
      <c r="A291" s="151">
        <v>44230</v>
      </c>
      <c r="C291" s="142">
        <v>-8.0000000000000002E-3</v>
      </c>
      <c r="F291" s="142">
        <v>-0.53500000000000003</v>
      </c>
      <c r="G291" s="142">
        <v>-0.495</v>
      </c>
      <c r="H291" s="142">
        <v>-0.73099999999999998</v>
      </c>
      <c r="I291" s="142">
        <v>-0.71299999999999997</v>
      </c>
      <c r="J291" s="142" t="e">
        <f t="shared" si="16"/>
        <v>#N/A</v>
      </c>
      <c r="K291" s="142" t="e">
        <f t="shared" si="17"/>
        <v>#N/A</v>
      </c>
      <c r="L291" s="142">
        <f t="shared" si="18"/>
        <v>4.0000000000000036</v>
      </c>
      <c r="M291" s="142">
        <f t="shared" si="19"/>
        <v>1.8000000000000016</v>
      </c>
    </row>
    <row r="292" spans="1:13" x14ac:dyDescent="0.25">
      <c r="A292" s="151">
        <v>44231</v>
      </c>
      <c r="C292" s="142">
        <v>5.0000000000000001E-3</v>
      </c>
      <c r="F292" s="142">
        <v>-0.52500000000000002</v>
      </c>
      <c r="G292" s="142">
        <v>-0.48599999999999999</v>
      </c>
      <c r="H292" s="142">
        <v>-0.72399999999999998</v>
      </c>
      <c r="I292" s="142">
        <v>-0.70599999999999996</v>
      </c>
      <c r="J292" s="142" t="e">
        <f t="shared" si="16"/>
        <v>#N/A</v>
      </c>
      <c r="K292" s="142" t="e">
        <f t="shared" si="17"/>
        <v>#N/A</v>
      </c>
      <c r="L292" s="142">
        <f t="shared" si="18"/>
        <v>3.9000000000000035</v>
      </c>
      <c r="M292" s="142">
        <f t="shared" si="19"/>
        <v>1.8000000000000016</v>
      </c>
    </row>
    <row r="293" spans="1:13" x14ac:dyDescent="0.25">
      <c r="A293" s="151">
        <v>44232</v>
      </c>
      <c r="C293" s="142">
        <v>1.2E-2</v>
      </c>
      <c r="F293" s="142">
        <v>-0.52</v>
      </c>
      <c r="G293" s="142">
        <v>-0.47899999999999998</v>
      </c>
      <c r="H293" s="142">
        <v>-0.72399999999999998</v>
      </c>
      <c r="I293" s="142">
        <v>-0.70699999999999996</v>
      </c>
      <c r="J293" s="142" t="e">
        <f t="shared" si="16"/>
        <v>#N/A</v>
      </c>
      <c r="K293" s="142" t="e">
        <f t="shared" si="17"/>
        <v>#N/A</v>
      </c>
      <c r="L293" s="142">
        <f t="shared" si="18"/>
        <v>4.1000000000000032</v>
      </c>
      <c r="M293" s="142">
        <f t="shared" si="19"/>
        <v>1.7000000000000015</v>
      </c>
    </row>
    <row r="294" spans="1:13" x14ac:dyDescent="0.25">
      <c r="A294" s="151">
        <v>44235</v>
      </c>
      <c r="C294" s="142">
        <v>1.4999999999999999E-2</v>
      </c>
      <c r="F294" s="142">
        <v>-0.51800000000000002</v>
      </c>
      <c r="G294" s="142">
        <v>-0.47799999999999998</v>
      </c>
      <c r="H294" s="142">
        <v>-0.72299999999999998</v>
      </c>
      <c r="I294" s="142">
        <v>-0.70599999999999996</v>
      </c>
      <c r="J294" s="142" t="e">
        <f t="shared" si="16"/>
        <v>#N/A</v>
      </c>
      <c r="K294" s="142" t="e">
        <f t="shared" si="17"/>
        <v>#N/A</v>
      </c>
      <c r="L294" s="142">
        <f t="shared" si="18"/>
        <v>4.0000000000000036</v>
      </c>
      <c r="M294" s="142">
        <f t="shared" si="19"/>
        <v>1.7000000000000015</v>
      </c>
    </row>
    <row r="295" spans="1:13" x14ac:dyDescent="0.25">
      <c r="A295" s="151">
        <v>44236</v>
      </c>
      <c r="C295" s="142">
        <v>0.02</v>
      </c>
      <c r="F295" s="142">
        <v>-0.52100000000000002</v>
      </c>
      <c r="G295" s="142">
        <v>-0.48</v>
      </c>
      <c r="H295" s="142">
        <v>-0.73099999999999998</v>
      </c>
      <c r="I295" s="142">
        <v>-0.71</v>
      </c>
      <c r="J295" s="142" t="e">
        <f t="shared" si="16"/>
        <v>#N/A</v>
      </c>
      <c r="K295" s="142" t="e">
        <f t="shared" si="17"/>
        <v>#N/A</v>
      </c>
      <c r="L295" s="142">
        <f t="shared" si="18"/>
        <v>4.1000000000000032</v>
      </c>
      <c r="M295" s="142">
        <f t="shared" si="19"/>
        <v>2.1000000000000019</v>
      </c>
    </row>
    <row r="296" spans="1:13" x14ac:dyDescent="0.25">
      <c r="A296" s="151">
        <v>44237</v>
      </c>
      <c r="C296" s="142">
        <v>3.9E-2</v>
      </c>
      <c r="F296" s="142">
        <v>-0.51200000000000001</v>
      </c>
      <c r="G296" s="142">
        <v>-0.47</v>
      </c>
      <c r="H296" s="142">
        <v>-0.73399999999999999</v>
      </c>
      <c r="I296" s="142">
        <v>-0.71</v>
      </c>
      <c r="J296" s="142" t="e">
        <f t="shared" si="16"/>
        <v>#N/A</v>
      </c>
      <c r="K296" s="142" t="e">
        <f t="shared" si="17"/>
        <v>#N/A</v>
      </c>
      <c r="L296" s="142">
        <f t="shared" si="18"/>
        <v>4.2000000000000037</v>
      </c>
      <c r="M296" s="142">
        <f t="shared" si="19"/>
        <v>2.4000000000000021</v>
      </c>
    </row>
    <row r="297" spans="1:13" x14ac:dyDescent="0.25">
      <c r="A297" s="151">
        <v>44238</v>
      </c>
      <c r="C297" s="142">
        <v>2.5000000000000001E-2</v>
      </c>
      <c r="F297" s="142">
        <v>-0.53300000000000003</v>
      </c>
      <c r="G297" s="142">
        <v>-0.49099999999999999</v>
      </c>
      <c r="H297" s="142">
        <v>-0.75800000000000001</v>
      </c>
      <c r="I297" s="142">
        <v>-0.72399999999999998</v>
      </c>
      <c r="J297" s="142" t="e">
        <f t="shared" si="16"/>
        <v>#N/A</v>
      </c>
      <c r="K297" s="142" t="e">
        <f t="shared" si="17"/>
        <v>#N/A</v>
      </c>
      <c r="L297" s="142">
        <f t="shared" si="18"/>
        <v>4.2000000000000037</v>
      </c>
      <c r="M297" s="142">
        <f t="shared" si="19"/>
        <v>3.400000000000003</v>
      </c>
    </row>
    <row r="298" spans="1:13" x14ac:dyDescent="0.25">
      <c r="A298" s="151">
        <v>44239</v>
      </c>
      <c r="C298" s="142">
        <v>7.5999999999999998E-2</v>
      </c>
      <c r="F298" s="142">
        <v>-0.503</v>
      </c>
      <c r="G298" s="142">
        <v>-0.46200000000000002</v>
      </c>
      <c r="H298" s="142">
        <v>-0.73699999999999999</v>
      </c>
      <c r="I298" s="142">
        <v>-0.70199999999999996</v>
      </c>
      <c r="J298" s="142" t="e">
        <f t="shared" si="16"/>
        <v>#N/A</v>
      </c>
      <c r="K298" s="142" t="e">
        <f t="shared" si="17"/>
        <v>#N/A</v>
      </c>
      <c r="L298" s="142">
        <f t="shared" si="18"/>
        <v>4.0999999999999979</v>
      </c>
      <c r="M298" s="142">
        <f t="shared" si="19"/>
        <v>3.5000000000000031</v>
      </c>
    </row>
    <row r="299" spans="1:13" x14ac:dyDescent="0.25">
      <c r="A299" s="151">
        <v>44242</v>
      </c>
      <c r="C299" s="142">
        <v>0.11899999999999999</v>
      </c>
      <c r="F299" s="142">
        <v>-0.45800000000000002</v>
      </c>
      <c r="G299" s="142">
        <v>-0.41599999999999998</v>
      </c>
      <c r="H299" s="142">
        <v>-0.70599999999999996</v>
      </c>
      <c r="I299" s="142">
        <v>-0.66900000000000004</v>
      </c>
      <c r="J299" s="142" t="e">
        <f t="shared" si="16"/>
        <v>#N/A</v>
      </c>
      <c r="K299" s="142" t="e">
        <f t="shared" si="17"/>
        <v>#N/A</v>
      </c>
      <c r="L299" s="142">
        <f t="shared" si="18"/>
        <v>4.2000000000000037</v>
      </c>
      <c r="M299" s="142">
        <f t="shared" si="19"/>
        <v>3.6999999999999922</v>
      </c>
    </row>
    <row r="300" spans="1:13" x14ac:dyDescent="0.25">
      <c r="A300" s="151">
        <v>44243</v>
      </c>
      <c r="C300" s="142">
        <v>0.16</v>
      </c>
      <c r="F300" s="142">
        <v>-0.42499999999999999</v>
      </c>
      <c r="G300" s="142">
        <v>-0.38200000000000001</v>
      </c>
      <c r="H300" s="142">
        <v>-0.69299999999999995</v>
      </c>
      <c r="I300" s="142">
        <v>-0.65600000000000003</v>
      </c>
      <c r="J300" s="142" t="e">
        <f t="shared" si="16"/>
        <v>#N/A</v>
      </c>
      <c r="K300" s="142" t="e">
        <f t="shared" si="17"/>
        <v>#N/A</v>
      </c>
      <c r="L300" s="142">
        <f t="shared" si="18"/>
        <v>4.299999999999998</v>
      </c>
      <c r="M300" s="142">
        <f t="shared" si="19"/>
        <v>3.6999999999999922</v>
      </c>
    </row>
    <row r="301" spans="1:13" x14ac:dyDescent="0.25">
      <c r="A301" s="151">
        <v>44244</v>
      </c>
      <c r="C301" s="142">
        <v>0.13400000000000001</v>
      </c>
      <c r="F301" s="142">
        <v>-0.44800000000000001</v>
      </c>
      <c r="G301" s="142">
        <v>-0.40400000000000003</v>
      </c>
      <c r="H301" s="142">
        <v>-0.71</v>
      </c>
      <c r="I301" s="142">
        <v>-0.67400000000000004</v>
      </c>
      <c r="J301" s="142" t="e">
        <f t="shared" si="16"/>
        <v>#N/A</v>
      </c>
      <c r="K301" s="142" t="e">
        <f t="shared" si="17"/>
        <v>#N/A</v>
      </c>
      <c r="L301" s="142">
        <f t="shared" si="18"/>
        <v>4.3999999999999986</v>
      </c>
      <c r="M301" s="142">
        <f t="shared" si="19"/>
        <v>3.5999999999999921</v>
      </c>
    </row>
    <row r="302" spans="1:13" x14ac:dyDescent="0.25">
      <c r="A302" s="151">
        <v>44245</v>
      </c>
      <c r="C302" s="142">
        <v>0.154</v>
      </c>
      <c r="F302" s="142">
        <v>-0.42499999999999999</v>
      </c>
      <c r="G302" s="142">
        <v>-0.38300000000000001</v>
      </c>
      <c r="H302" s="142">
        <v>-0.68899999999999995</v>
      </c>
      <c r="I302" s="142">
        <v>-0.65300000000000002</v>
      </c>
      <c r="J302" s="142" t="e">
        <f t="shared" si="16"/>
        <v>#N/A</v>
      </c>
      <c r="K302" s="142" t="e">
        <f t="shared" si="17"/>
        <v>#N/A</v>
      </c>
      <c r="L302" s="142">
        <f t="shared" si="18"/>
        <v>4.1999999999999984</v>
      </c>
      <c r="M302" s="142">
        <f t="shared" si="19"/>
        <v>3.5999999999999921</v>
      </c>
    </row>
    <row r="303" spans="1:13" x14ac:dyDescent="0.25">
      <c r="A303" s="151">
        <v>44246</v>
      </c>
      <c r="C303" s="142">
        <v>0.21</v>
      </c>
      <c r="F303" s="142">
        <v>-0.38400000000000001</v>
      </c>
      <c r="G303" s="142">
        <v>-0.34200000000000003</v>
      </c>
      <c r="H303" s="142">
        <v>-0.66700000000000004</v>
      </c>
      <c r="I303" s="142">
        <v>-0.63500000000000001</v>
      </c>
      <c r="J303" s="142" t="e">
        <f t="shared" si="16"/>
        <v>#N/A</v>
      </c>
      <c r="K303" s="142" t="e">
        <f t="shared" si="17"/>
        <v>#N/A</v>
      </c>
      <c r="L303" s="142">
        <f t="shared" si="18"/>
        <v>4.1999999999999984</v>
      </c>
      <c r="M303" s="142">
        <f t="shared" si="19"/>
        <v>3.2000000000000028</v>
      </c>
    </row>
    <row r="304" spans="1:13" x14ac:dyDescent="0.25">
      <c r="A304" s="151">
        <v>44249</v>
      </c>
      <c r="C304" s="142">
        <v>0.16400000000000001</v>
      </c>
      <c r="F304" s="142">
        <v>-0.41899999999999998</v>
      </c>
      <c r="G304" s="142">
        <v>-0.375</v>
      </c>
      <c r="H304" s="142">
        <v>-0.68500000000000005</v>
      </c>
      <c r="I304" s="142">
        <v>-0.65400000000000003</v>
      </c>
      <c r="J304" s="142" t="e">
        <f t="shared" si="16"/>
        <v>#N/A</v>
      </c>
      <c r="K304" s="142" t="e">
        <f t="shared" si="17"/>
        <v>#N/A</v>
      </c>
      <c r="L304" s="142">
        <f t="shared" si="18"/>
        <v>4.3999999999999986</v>
      </c>
      <c r="M304" s="142">
        <f t="shared" si="19"/>
        <v>3.1000000000000028</v>
      </c>
    </row>
    <row r="305" spans="1:13" x14ac:dyDescent="0.25">
      <c r="A305" s="151">
        <v>44250</v>
      </c>
      <c r="C305" s="142">
        <v>0.192</v>
      </c>
      <c r="F305" s="142">
        <v>-0.39400000000000002</v>
      </c>
      <c r="G305" s="142">
        <v>-0.35099999999999998</v>
      </c>
      <c r="H305" s="142">
        <v>-0.66800000000000004</v>
      </c>
      <c r="I305" s="142">
        <v>-0.64</v>
      </c>
      <c r="J305" s="142" t="e">
        <f t="shared" si="16"/>
        <v>#N/A</v>
      </c>
      <c r="K305" s="142" t="e">
        <f t="shared" si="17"/>
        <v>#N/A</v>
      </c>
      <c r="L305" s="142">
        <f t="shared" si="18"/>
        <v>4.3000000000000043</v>
      </c>
      <c r="M305" s="142">
        <f t="shared" si="19"/>
        <v>2.8000000000000025</v>
      </c>
    </row>
    <row r="306" spans="1:13" x14ac:dyDescent="0.25">
      <c r="A306" s="151">
        <v>44251</v>
      </c>
      <c r="C306" s="142">
        <v>0.20699999999999999</v>
      </c>
      <c r="F306" s="142">
        <v>-0.38400000000000001</v>
      </c>
      <c r="G306" s="142">
        <v>-0.34100000000000003</v>
      </c>
      <c r="H306" s="142">
        <v>-0.65600000000000003</v>
      </c>
      <c r="I306" s="142">
        <v>-0.63500000000000001</v>
      </c>
      <c r="J306" s="142" t="e">
        <f t="shared" si="16"/>
        <v>#N/A</v>
      </c>
      <c r="K306" s="142" t="e">
        <f t="shared" si="17"/>
        <v>#N/A</v>
      </c>
      <c r="L306" s="142">
        <f t="shared" si="18"/>
        <v>4.299999999999998</v>
      </c>
      <c r="M306" s="142">
        <f t="shared" si="19"/>
        <v>2.1000000000000019</v>
      </c>
    </row>
    <row r="307" spans="1:13" x14ac:dyDescent="0.25">
      <c r="A307" s="151">
        <v>44252</v>
      </c>
      <c r="C307" s="142">
        <v>0.24199999999999999</v>
      </c>
      <c r="F307" s="142">
        <v>-0.31</v>
      </c>
      <c r="G307" s="142">
        <v>-0.26800000000000002</v>
      </c>
      <c r="H307" s="142">
        <v>-0.59</v>
      </c>
      <c r="I307" s="142">
        <v>-0.57399999999999995</v>
      </c>
      <c r="J307" s="142" t="e">
        <f t="shared" si="16"/>
        <v>#N/A</v>
      </c>
      <c r="K307" s="142" t="e">
        <f t="shared" si="17"/>
        <v>#N/A</v>
      </c>
      <c r="L307" s="142">
        <f t="shared" si="18"/>
        <v>4.1999999999999984</v>
      </c>
      <c r="M307" s="142">
        <f t="shared" si="19"/>
        <v>1.6000000000000014</v>
      </c>
    </row>
    <row r="308" spans="1:13" x14ac:dyDescent="0.25">
      <c r="A308" s="151">
        <v>44253</v>
      </c>
      <c r="C308" s="142">
        <v>0.191</v>
      </c>
      <c r="F308" s="142">
        <v>-0.34</v>
      </c>
      <c r="G308" s="142">
        <v>-0.29699999999999999</v>
      </c>
      <c r="H308" s="142">
        <v>-0.61199999999999999</v>
      </c>
      <c r="I308" s="142">
        <v>-0.59599999999999997</v>
      </c>
      <c r="J308" s="142" t="e">
        <f t="shared" si="16"/>
        <v>#N/A</v>
      </c>
      <c r="K308" s="142" t="e">
        <f t="shared" si="17"/>
        <v>#N/A</v>
      </c>
      <c r="L308" s="142">
        <f t="shared" si="18"/>
        <v>4.3000000000000043</v>
      </c>
      <c r="M308" s="142">
        <f t="shared" si="19"/>
        <v>1.6000000000000014</v>
      </c>
    </row>
    <row r="309" spans="1:13" x14ac:dyDescent="0.25">
      <c r="A309" s="151">
        <v>44256</v>
      </c>
      <c r="C309" s="142">
        <v>0.14000000000000001</v>
      </c>
      <c r="F309" s="142">
        <v>-0.41299999999999998</v>
      </c>
      <c r="G309" s="142">
        <v>-0.37</v>
      </c>
      <c r="H309" s="142">
        <v>-0.67200000000000004</v>
      </c>
      <c r="I309" s="142">
        <v>-0.65500000000000003</v>
      </c>
      <c r="J309" s="142" t="e">
        <f t="shared" si="16"/>
        <v>#N/A</v>
      </c>
      <c r="K309" s="142" t="e">
        <f t="shared" si="17"/>
        <v>#N/A</v>
      </c>
      <c r="L309" s="142">
        <f t="shared" si="18"/>
        <v>4.299999999999998</v>
      </c>
      <c r="M309" s="142">
        <f t="shared" si="19"/>
        <v>1.7000000000000015</v>
      </c>
    </row>
    <row r="310" spans="1:13" x14ac:dyDescent="0.25">
      <c r="A310" s="151">
        <v>44257</v>
      </c>
      <c r="C310" s="142">
        <v>0.14399999999999999</v>
      </c>
      <c r="F310" s="142">
        <v>-0.43099999999999999</v>
      </c>
      <c r="G310" s="142">
        <v>-0.38900000000000001</v>
      </c>
      <c r="H310" s="142">
        <v>-0.68600000000000005</v>
      </c>
      <c r="I310" s="142">
        <v>-0.66900000000000004</v>
      </c>
      <c r="J310" s="142" t="e">
        <f t="shared" si="16"/>
        <v>#N/A</v>
      </c>
      <c r="K310" s="142" t="e">
        <f t="shared" si="17"/>
        <v>#N/A</v>
      </c>
      <c r="L310" s="142">
        <f t="shared" si="18"/>
        <v>4.1999999999999984</v>
      </c>
      <c r="M310" s="142">
        <f t="shared" si="19"/>
        <v>1.7000000000000015</v>
      </c>
    </row>
    <row r="311" spans="1:13" x14ac:dyDescent="0.25">
      <c r="A311" s="151">
        <v>44258</v>
      </c>
      <c r="C311" s="142">
        <v>0.217</v>
      </c>
      <c r="F311" s="142">
        <v>-0.36799999999999999</v>
      </c>
      <c r="G311" s="142">
        <v>-0.32400000000000001</v>
      </c>
      <c r="H311" s="142">
        <v>-0.64700000000000002</v>
      </c>
      <c r="I311" s="142">
        <v>-0.63</v>
      </c>
      <c r="J311" s="142" t="e">
        <f t="shared" si="16"/>
        <v>#N/A</v>
      </c>
      <c r="K311" s="142" t="e">
        <f t="shared" si="17"/>
        <v>#N/A</v>
      </c>
      <c r="L311" s="142">
        <f t="shared" si="18"/>
        <v>4.3999999999999986</v>
      </c>
      <c r="M311" s="142">
        <f t="shared" si="19"/>
        <v>1.7000000000000015</v>
      </c>
    </row>
    <row r="312" spans="1:13" x14ac:dyDescent="0.25">
      <c r="A312" s="151">
        <v>44259</v>
      </c>
      <c r="C312" s="142">
        <v>0.19900000000000001</v>
      </c>
      <c r="F312" s="142">
        <v>-0.39100000000000001</v>
      </c>
      <c r="G312" s="142">
        <v>-0.34899999999999998</v>
      </c>
      <c r="H312" s="142">
        <v>-0.66500000000000004</v>
      </c>
      <c r="I312" s="142">
        <v>-0.65</v>
      </c>
      <c r="J312" s="142" t="e">
        <f t="shared" si="16"/>
        <v>#N/A</v>
      </c>
      <c r="K312" s="142" t="e">
        <f t="shared" si="17"/>
        <v>#N/A</v>
      </c>
      <c r="L312" s="142">
        <f t="shared" si="18"/>
        <v>4.2000000000000037</v>
      </c>
      <c r="M312" s="142">
        <f t="shared" si="19"/>
        <v>1.5000000000000013</v>
      </c>
    </row>
    <row r="313" spans="1:13" x14ac:dyDescent="0.25">
      <c r="A313" s="151">
        <v>44260</v>
      </c>
      <c r="C313" s="142">
        <v>0.20599999999999999</v>
      </c>
      <c r="F313" s="142">
        <v>-0.38400000000000001</v>
      </c>
      <c r="G313" s="142">
        <v>-0.33900000000000002</v>
      </c>
      <c r="H313" s="142">
        <v>-0.66500000000000004</v>
      </c>
      <c r="I313" s="142">
        <v>-0.64600000000000002</v>
      </c>
      <c r="J313" s="142" t="e">
        <f t="shared" si="16"/>
        <v>#N/A</v>
      </c>
      <c r="K313" s="142" t="e">
        <f t="shared" si="17"/>
        <v>#N/A</v>
      </c>
      <c r="L313" s="142">
        <f t="shared" si="18"/>
        <v>4.4999999999999982</v>
      </c>
      <c r="M313" s="142">
        <f t="shared" si="19"/>
        <v>1.9000000000000017</v>
      </c>
    </row>
    <row r="314" spans="1:13" x14ac:dyDescent="0.25">
      <c r="A314" s="151">
        <v>44263</v>
      </c>
      <c r="C314" s="142">
        <v>0.223</v>
      </c>
      <c r="F314" s="142">
        <v>-0.36</v>
      </c>
      <c r="G314" s="142">
        <v>-0.314</v>
      </c>
      <c r="H314" s="142">
        <v>-0.65500000000000003</v>
      </c>
      <c r="I314" s="142">
        <v>-0.626</v>
      </c>
      <c r="J314" s="142" t="e">
        <f t="shared" si="16"/>
        <v>#N/A</v>
      </c>
      <c r="K314" s="142" t="e">
        <f t="shared" si="17"/>
        <v>#N/A</v>
      </c>
      <c r="L314" s="142">
        <f t="shared" si="18"/>
        <v>4.5999999999999988</v>
      </c>
      <c r="M314" s="142">
        <f t="shared" si="19"/>
        <v>2.9000000000000026</v>
      </c>
    </row>
    <row r="315" spans="1:13" x14ac:dyDescent="0.25">
      <c r="A315" s="151">
        <v>44264</v>
      </c>
      <c r="C315" s="142">
        <v>0.20200000000000001</v>
      </c>
      <c r="F315" s="142">
        <v>-0.38</v>
      </c>
      <c r="G315" s="142">
        <v>-0.33500000000000002</v>
      </c>
      <c r="H315" s="142">
        <v>-0.67</v>
      </c>
      <c r="I315" s="142">
        <v>-0.63800000000000001</v>
      </c>
      <c r="J315" s="142" t="e">
        <f t="shared" si="16"/>
        <v>#N/A</v>
      </c>
      <c r="K315" s="142" t="e">
        <f t="shared" si="17"/>
        <v>#N/A</v>
      </c>
      <c r="L315" s="142">
        <f t="shared" si="18"/>
        <v>4.4999999999999982</v>
      </c>
      <c r="M315" s="142">
        <f t="shared" si="19"/>
        <v>3.2000000000000028</v>
      </c>
    </row>
    <row r="316" spans="1:13" x14ac:dyDescent="0.25">
      <c r="A316" s="151">
        <v>44265</v>
      </c>
      <c r="C316" s="142">
        <v>0.18099999999999999</v>
      </c>
      <c r="F316" s="142">
        <v>-0.39400000000000002</v>
      </c>
      <c r="G316" s="142">
        <v>-0.34799999999999998</v>
      </c>
      <c r="H316" s="142">
        <v>-0.67900000000000005</v>
      </c>
      <c r="I316" s="142">
        <v>-0.64600000000000002</v>
      </c>
      <c r="J316" s="142" t="e">
        <f t="shared" si="16"/>
        <v>#N/A</v>
      </c>
      <c r="K316" s="142" t="e">
        <f t="shared" si="17"/>
        <v>#N/A</v>
      </c>
      <c r="L316" s="142">
        <f t="shared" si="18"/>
        <v>4.6000000000000041</v>
      </c>
      <c r="M316" s="142">
        <f t="shared" si="19"/>
        <v>3.3000000000000029</v>
      </c>
    </row>
    <row r="317" spans="1:13" x14ac:dyDescent="0.25">
      <c r="A317" s="151">
        <v>44266</v>
      </c>
      <c r="C317" s="142">
        <v>0.17899999999999999</v>
      </c>
      <c r="F317" s="142">
        <v>-0.41499999999999998</v>
      </c>
      <c r="G317" s="142">
        <v>-0.37</v>
      </c>
      <c r="H317" s="142">
        <v>-0.69299999999999995</v>
      </c>
      <c r="I317" s="142">
        <v>-0.66200000000000003</v>
      </c>
      <c r="J317" s="142" t="e">
        <f t="shared" si="16"/>
        <v>#N/A</v>
      </c>
      <c r="K317" s="142" t="e">
        <f t="shared" si="17"/>
        <v>#N/A</v>
      </c>
      <c r="L317" s="142">
        <f t="shared" si="18"/>
        <v>4.4999999999999982</v>
      </c>
      <c r="M317" s="142">
        <f t="shared" si="19"/>
        <v>3.0999999999999917</v>
      </c>
    </row>
    <row r="318" spans="1:13" x14ac:dyDescent="0.25">
      <c r="A318" s="151">
        <v>44267</v>
      </c>
      <c r="C318" s="142">
        <v>0.219</v>
      </c>
      <c r="F318" s="142">
        <v>-0.38800000000000001</v>
      </c>
      <c r="G318" s="142">
        <v>-0.34200000000000003</v>
      </c>
      <c r="H318" s="142">
        <v>-0.68300000000000005</v>
      </c>
      <c r="I318" s="142">
        <v>-0.65300000000000002</v>
      </c>
      <c r="J318" s="142" t="e">
        <f t="shared" si="16"/>
        <v>#N/A</v>
      </c>
      <c r="K318" s="142" t="e">
        <f t="shared" si="17"/>
        <v>#N/A</v>
      </c>
      <c r="L318" s="142">
        <f t="shared" si="18"/>
        <v>4.5999999999999988</v>
      </c>
      <c r="M318" s="142">
        <f t="shared" si="19"/>
        <v>3.0000000000000027</v>
      </c>
    </row>
    <row r="319" spans="1:13" x14ac:dyDescent="0.25">
      <c r="A319" s="151">
        <v>44270</v>
      </c>
      <c r="C319" s="142">
        <v>0.19900000000000001</v>
      </c>
      <c r="F319" s="142">
        <v>-0.42199999999999999</v>
      </c>
      <c r="G319" s="142">
        <v>-0.373</v>
      </c>
      <c r="H319" s="142">
        <v>-0.70799999999999996</v>
      </c>
      <c r="I319" s="142">
        <v>-0.67800000000000005</v>
      </c>
      <c r="J319" s="142" t="e">
        <f t="shared" si="16"/>
        <v>#N/A</v>
      </c>
      <c r="K319" s="142" t="e">
        <f t="shared" si="17"/>
        <v>#N/A</v>
      </c>
      <c r="L319" s="142">
        <f t="shared" si="18"/>
        <v>4.8999999999999986</v>
      </c>
      <c r="M319" s="142">
        <f t="shared" si="19"/>
        <v>2.9999999999999916</v>
      </c>
    </row>
    <row r="320" spans="1:13" x14ac:dyDescent="0.25">
      <c r="A320" s="151">
        <v>44271</v>
      </c>
      <c r="C320" s="142">
        <v>0.19700000000000001</v>
      </c>
      <c r="F320" s="142">
        <v>-0.42499999999999999</v>
      </c>
      <c r="G320" s="142">
        <v>-0.374</v>
      </c>
      <c r="H320" s="142">
        <v>-0.70899999999999996</v>
      </c>
      <c r="I320" s="142">
        <v>-0.67900000000000005</v>
      </c>
      <c r="J320" s="142" t="e">
        <f t="shared" si="16"/>
        <v>#N/A</v>
      </c>
      <c r="K320" s="142" t="e">
        <f t="shared" si="17"/>
        <v>#N/A</v>
      </c>
      <c r="L320" s="142">
        <f t="shared" si="18"/>
        <v>5.0999999999999988</v>
      </c>
      <c r="M320" s="142">
        <f t="shared" si="19"/>
        <v>2.9999999999999916</v>
      </c>
    </row>
    <row r="321" spans="1:13" x14ac:dyDescent="0.25">
      <c r="A321" s="151">
        <v>44272</v>
      </c>
      <c r="C321" s="142">
        <v>0.252</v>
      </c>
      <c r="F321" s="142">
        <v>-0.38</v>
      </c>
      <c r="G321" s="142">
        <v>-0.33</v>
      </c>
      <c r="H321" s="142">
        <v>-0.68899999999999995</v>
      </c>
      <c r="I321" s="142">
        <v>-0.66</v>
      </c>
      <c r="J321" s="142" t="e">
        <f t="shared" si="16"/>
        <v>#N/A</v>
      </c>
      <c r="K321" s="142" t="e">
        <f t="shared" si="17"/>
        <v>#N/A</v>
      </c>
      <c r="L321" s="142">
        <f t="shared" si="18"/>
        <v>4.9999999999999991</v>
      </c>
      <c r="M321" s="142">
        <f t="shared" si="19"/>
        <v>2.8999999999999915</v>
      </c>
    </row>
    <row r="322" spans="1:13" x14ac:dyDescent="0.25">
      <c r="A322" s="151">
        <v>44273</v>
      </c>
      <c r="C322" s="142">
        <v>0.29899999999999999</v>
      </c>
      <c r="F322" s="142">
        <v>-0.35599999999999998</v>
      </c>
      <c r="G322" s="142">
        <v>-0.30499999999999999</v>
      </c>
      <c r="H322" s="142">
        <v>-0.68500000000000005</v>
      </c>
      <c r="I322" s="142">
        <v>-0.65600000000000003</v>
      </c>
      <c r="J322" s="142" t="e">
        <f t="shared" si="16"/>
        <v>#N/A</v>
      </c>
      <c r="K322" s="142" t="e">
        <f t="shared" si="17"/>
        <v>#N/A</v>
      </c>
      <c r="L322" s="142">
        <f t="shared" si="18"/>
        <v>5.0999999999999988</v>
      </c>
      <c r="M322" s="142">
        <f t="shared" si="19"/>
        <v>2.9000000000000026</v>
      </c>
    </row>
    <row r="323" spans="1:13" x14ac:dyDescent="0.25">
      <c r="A323" s="151">
        <v>44274</v>
      </c>
      <c r="C323" s="142">
        <v>0.27900000000000003</v>
      </c>
      <c r="F323" s="142">
        <v>-0.38400000000000001</v>
      </c>
      <c r="G323" s="142">
        <v>-0.33400000000000002</v>
      </c>
      <c r="H323" s="142">
        <v>-0.71</v>
      </c>
      <c r="I323" s="142">
        <v>-0.67900000000000005</v>
      </c>
      <c r="J323" s="142" t="e">
        <f t="shared" si="16"/>
        <v>#N/A</v>
      </c>
      <c r="K323" s="142" t="e">
        <f t="shared" si="17"/>
        <v>#N/A</v>
      </c>
      <c r="L323" s="142">
        <f t="shared" si="18"/>
        <v>4.9999999999999991</v>
      </c>
      <c r="M323" s="142">
        <f t="shared" si="19"/>
        <v>3.0999999999999917</v>
      </c>
    </row>
    <row r="324" spans="1:13" x14ac:dyDescent="0.25">
      <c r="A324" s="151">
        <v>44277</v>
      </c>
      <c r="C324" s="142">
        <v>0.26200000000000001</v>
      </c>
      <c r="F324" s="142">
        <v>-0.39800000000000002</v>
      </c>
      <c r="G324" s="142">
        <v>-0.35199999999999998</v>
      </c>
      <c r="H324" s="142">
        <v>-0.72</v>
      </c>
      <c r="I324" s="142">
        <v>-0.69099999999999995</v>
      </c>
      <c r="J324" s="142" t="e">
        <f t="shared" si="16"/>
        <v>#N/A</v>
      </c>
      <c r="K324" s="142" t="e">
        <f t="shared" si="17"/>
        <v>#N/A</v>
      </c>
      <c r="L324" s="142">
        <f t="shared" si="18"/>
        <v>4.6000000000000041</v>
      </c>
      <c r="M324" s="142">
        <f t="shared" si="19"/>
        <v>2.9000000000000026</v>
      </c>
    </row>
    <row r="325" spans="1:13" x14ac:dyDescent="0.25">
      <c r="A325" s="151">
        <v>44278</v>
      </c>
      <c r="C325" s="142">
        <v>0.22800000000000001</v>
      </c>
      <c r="F325" s="142">
        <v>-0.42799999999999999</v>
      </c>
      <c r="G325" s="142">
        <v>-0.38100000000000001</v>
      </c>
      <c r="H325" s="142">
        <v>-0.73499999999999999</v>
      </c>
      <c r="I325" s="142">
        <v>-0.70399999999999996</v>
      </c>
      <c r="J325" s="142" t="e">
        <f t="shared" si="16"/>
        <v>#N/A</v>
      </c>
      <c r="K325" s="142" t="e">
        <f t="shared" si="17"/>
        <v>#N/A</v>
      </c>
      <c r="L325" s="142">
        <f t="shared" si="18"/>
        <v>4.6999999999999984</v>
      </c>
      <c r="M325" s="142">
        <f t="shared" si="19"/>
        <v>3.1000000000000028</v>
      </c>
    </row>
    <row r="326" spans="1:13" x14ac:dyDescent="0.25">
      <c r="A326" s="151">
        <v>44279</v>
      </c>
      <c r="C326" s="142">
        <v>0.20799999999999999</v>
      </c>
      <c r="F326" s="142">
        <v>-0.439</v>
      </c>
      <c r="G326" s="142">
        <v>-0.39300000000000002</v>
      </c>
      <c r="H326" s="142">
        <v>-0.74199999999999999</v>
      </c>
      <c r="I326" s="142">
        <v>-0.71199999999999997</v>
      </c>
      <c r="J326" s="142" t="e">
        <f t="shared" si="16"/>
        <v>#N/A</v>
      </c>
      <c r="K326" s="142" t="e">
        <f t="shared" si="17"/>
        <v>#N/A</v>
      </c>
      <c r="L326" s="142">
        <f t="shared" si="18"/>
        <v>4.5999999999999988</v>
      </c>
      <c r="M326" s="142">
        <f t="shared" si="19"/>
        <v>3.0000000000000027</v>
      </c>
    </row>
    <row r="327" spans="1:13" x14ac:dyDescent="0.25">
      <c r="A327" s="151">
        <v>44280</v>
      </c>
      <c r="C327" s="142">
        <v>0.17199999999999999</v>
      </c>
      <c r="F327" s="142">
        <v>-0.47</v>
      </c>
      <c r="G327" s="142">
        <v>-0.42499999999999999</v>
      </c>
      <c r="H327" s="142">
        <v>-0.75800000000000001</v>
      </c>
      <c r="I327" s="142">
        <v>-0.72699999999999998</v>
      </c>
      <c r="J327" s="142" t="e">
        <f t="shared" si="16"/>
        <v>#N/A</v>
      </c>
      <c r="K327" s="142" t="e">
        <f t="shared" si="17"/>
        <v>#N/A</v>
      </c>
      <c r="L327" s="142">
        <f t="shared" si="18"/>
        <v>4.4999999999999982</v>
      </c>
      <c r="M327" s="142">
        <f t="shared" si="19"/>
        <v>3.1000000000000028</v>
      </c>
    </row>
    <row r="328" spans="1:13" x14ac:dyDescent="0.25">
      <c r="A328" s="151">
        <v>44281</v>
      </c>
      <c r="C328" s="142">
        <v>0.21299999999999999</v>
      </c>
      <c r="F328" s="142">
        <v>-0.435</v>
      </c>
      <c r="G328" s="142">
        <v>-0.38700000000000001</v>
      </c>
      <c r="H328" s="142">
        <v>-0.74099999999999999</v>
      </c>
      <c r="I328" s="142">
        <v>-0.71</v>
      </c>
      <c r="J328" s="142" t="e">
        <f t="shared" si="16"/>
        <v>#N/A</v>
      </c>
      <c r="K328" s="142" t="e">
        <f t="shared" si="17"/>
        <v>#N/A</v>
      </c>
      <c r="L328" s="142">
        <f t="shared" si="18"/>
        <v>4.7999999999999989</v>
      </c>
      <c r="M328" s="142">
        <f t="shared" si="19"/>
        <v>3.1000000000000028</v>
      </c>
    </row>
    <row r="329" spans="1:13" x14ac:dyDescent="0.25">
      <c r="A329" s="151">
        <v>44284</v>
      </c>
      <c r="C329" s="142">
        <v>0.246</v>
      </c>
      <c r="F329" s="142">
        <v>-0.40699999999999997</v>
      </c>
      <c r="G329" s="142">
        <v>-0.36</v>
      </c>
      <c r="H329" s="142">
        <v>-0.72399999999999998</v>
      </c>
      <c r="I329" s="142">
        <v>-0.69299999999999995</v>
      </c>
      <c r="J329" s="142" t="e">
        <f t="shared" si="16"/>
        <v>#N/A</v>
      </c>
      <c r="K329" s="142" t="e">
        <f t="shared" si="17"/>
        <v>#N/A</v>
      </c>
      <c r="L329" s="142">
        <f t="shared" si="18"/>
        <v>4.6999999999999984</v>
      </c>
      <c r="M329" s="142">
        <f t="shared" si="19"/>
        <v>3.1000000000000028</v>
      </c>
    </row>
    <row r="330" spans="1:13" x14ac:dyDescent="0.25">
      <c r="A330" s="151">
        <v>44285</v>
      </c>
      <c r="C330" s="142">
        <v>0.26500000000000001</v>
      </c>
      <c r="F330" s="142">
        <v>-0.378</v>
      </c>
      <c r="G330" s="142">
        <v>-0.32800000000000001</v>
      </c>
      <c r="H330" s="142">
        <v>-0.69099999999999995</v>
      </c>
      <c r="I330" s="142">
        <v>-0.66</v>
      </c>
      <c r="J330" s="142" t="e">
        <f t="shared" si="16"/>
        <v>#N/A</v>
      </c>
      <c r="K330" s="142" t="e">
        <f t="shared" si="17"/>
        <v>#N/A</v>
      </c>
      <c r="L330" s="142">
        <f t="shared" si="18"/>
        <v>4.9999999999999991</v>
      </c>
      <c r="M330" s="142">
        <f t="shared" si="19"/>
        <v>3.0999999999999917</v>
      </c>
    </row>
    <row r="331" spans="1:13" x14ac:dyDescent="0.25">
      <c r="A331" s="151">
        <v>44286</v>
      </c>
      <c r="C331" s="142">
        <v>0.255</v>
      </c>
      <c r="F331" s="142">
        <v>-0.38400000000000001</v>
      </c>
      <c r="G331" s="142">
        <v>-0.33300000000000002</v>
      </c>
      <c r="H331" s="142">
        <v>-0.69299999999999995</v>
      </c>
      <c r="I331" s="142">
        <v>-0.66200000000000003</v>
      </c>
      <c r="J331" s="142" t="e">
        <f t="shared" si="16"/>
        <v>#N/A</v>
      </c>
      <c r="K331" s="142" t="e">
        <f t="shared" si="17"/>
        <v>#N/A</v>
      </c>
      <c r="L331" s="142">
        <f t="shared" si="18"/>
        <v>5.0999999999999988</v>
      </c>
      <c r="M331" s="142">
        <f t="shared" si="19"/>
        <v>3.0999999999999917</v>
      </c>
    </row>
    <row r="332" spans="1:13" x14ac:dyDescent="0.25">
      <c r="A332" s="151">
        <v>44287</v>
      </c>
      <c r="C332" s="142">
        <v>0.224</v>
      </c>
      <c r="F332" s="142">
        <v>-0.41899999999999998</v>
      </c>
      <c r="G332" s="142">
        <v>-0.36899999999999999</v>
      </c>
      <c r="H332" s="142">
        <v>-0.72099999999999997</v>
      </c>
      <c r="I332" s="142">
        <v>-0.69099999999999995</v>
      </c>
      <c r="J332" s="142" t="e">
        <f t="shared" ref="J332:J395" si="20">IF(ISBLANK(B332),NA(),(C332-B332)*100)</f>
        <v>#N/A</v>
      </c>
      <c r="K332" s="142" t="e">
        <f t="shared" ref="K332:K395" si="21">IF(ISBLANK(D332),NA(),(E332-D332)*100)</f>
        <v>#N/A</v>
      </c>
      <c r="L332" s="142">
        <f t="shared" ref="L332:L395" si="22">IF(ISBLANK(F332),NA(),(G332-F332)*100)</f>
        <v>4.9999999999999991</v>
      </c>
      <c r="M332" s="142">
        <f t="shared" ref="M332:M395" si="23">IF(ISBLANK(H332),NA(),(I332-H332)*100)</f>
        <v>3.0000000000000027</v>
      </c>
    </row>
    <row r="333" spans="1:13" x14ac:dyDescent="0.25">
      <c r="A333" s="151">
        <v>44292</v>
      </c>
      <c r="C333" s="142">
        <v>0.23300000000000001</v>
      </c>
      <c r="F333" s="142">
        <v>-0.40699999999999997</v>
      </c>
      <c r="G333" s="142">
        <v>-0.35699999999999998</v>
      </c>
      <c r="H333" s="142">
        <v>-0.71099999999999997</v>
      </c>
      <c r="I333" s="142">
        <v>-0.68300000000000005</v>
      </c>
      <c r="J333" s="142" t="e">
        <f t="shared" si="20"/>
        <v>#N/A</v>
      </c>
      <c r="K333" s="142" t="e">
        <f t="shared" si="21"/>
        <v>#N/A</v>
      </c>
      <c r="L333" s="142">
        <f t="shared" si="22"/>
        <v>4.9999999999999991</v>
      </c>
      <c r="M333" s="142">
        <f t="shared" si="23"/>
        <v>2.7999999999999914</v>
      </c>
    </row>
    <row r="334" spans="1:13" x14ac:dyDescent="0.25">
      <c r="A334" s="151">
        <v>44293</v>
      </c>
      <c r="C334" s="142">
        <v>0.22800000000000001</v>
      </c>
      <c r="F334" s="142">
        <v>-0.41499999999999998</v>
      </c>
      <c r="G334" s="142">
        <v>-0.36499999999999999</v>
      </c>
      <c r="H334" s="142">
        <v>-0.71599999999999997</v>
      </c>
      <c r="I334" s="142">
        <v>-0.69</v>
      </c>
      <c r="J334" s="142" t="e">
        <f t="shared" si="20"/>
        <v>#N/A</v>
      </c>
      <c r="K334" s="142" t="e">
        <f t="shared" si="21"/>
        <v>#N/A</v>
      </c>
      <c r="L334" s="142">
        <f t="shared" si="22"/>
        <v>4.9999999999999991</v>
      </c>
      <c r="M334" s="142">
        <f t="shared" si="23"/>
        <v>2.6000000000000023</v>
      </c>
    </row>
    <row r="335" spans="1:13" x14ac:dyDescent="0.25">
      <c r="A335" s="151">
        <v>44294</v>
      </c>
      <c r="C335" s="142">
        <v>0.222</v>
      </c>
      <c r="F335" s="142">
        <v>-0.42799999999999999</v>
      </c>
      <c r="G335" s="142">
        <v>-0.377</v>
      </c>
      <c r="H335" s="142">
        <v>-0.72799999999999998</v>
      </c>
      <c r="I335" s="142">
        <v>-0.70099999999999996</v>
      </c>
      <c r="J335" s="142" t="e">
        <f t="shared" si="20"/>
        <v>#N/A</v>
      </c>
      <c r="K335" s="142" t="e">
        <f t="shared" si="21"/>
        <v>#N/A</v>
      </c>
      <c r="L335" s="142">
        <f t="shared" si="22"/>
        <v>5.0999999999999988</v>
      </c>
      <c r="M335" s="142">
        <f t="shared" si="23"/>
        <v>2.7000000000000024</v>
      </c>
    </row>
    <row r="336" spans="1:13" x14ac:dyDescent="0.25">
      <c r="A336" s="151">
        <v>44295</v>
      </c>
      <c r="C336" s="142">
        <v>0.24</v>
      </c>
      <c r="F336" s="142">
        <v>-0.39500000000000002</v>
      </c>
      <c r="G336" s="142">
        <v>-0.34399999999999997</v>
      </c>
      <c r="H336" s="142">
        <v>-0.69499999999999995</v>
      </c>
      <c r="I336" s="142">
        <v>-0.66700000000000004</v>
      </c>
      <c r="J336" s="142" t="e">
        <f t="shared" si="20"/>
        <v>#N/A</v>
      </c>
      <c r="K336" s="142" t="e">
        <f t="shared" si="21"/>
        <v>#N/A</v>
      </c>
      <c r="L336" s="142">
        <f t="shared" si="22"/>
        <v>5.100000000000005</v>
      </c>
      <c r="M336" s="142">
        <f t="shared" si="23"/>
        <v>2.7999999999999914</v>
      </c>
    </row>
    <row r="337" spans="1:13" x14ac:dyDescent="0.25">
      <c r="A337" s="151">
        <v>44298</v>
      </c>
      <c r="C337" s="142">
        <v>0.25900000000000001</v>
      </c>
      <c r="F337" s="142">
        <v>-0.38600000000000001</v>
      </c>
      <c r="G337" s="142">
        <v>-0.33500000000000002</v>
      </c>
      <c r="H337" s="142">
        <v>-0.69699999999999995</v>
      </c>
      <c r="I337" s="142">
        <v>-0.66900000000000004</v>
      </c>
      <c r="J337" s="142" t="e">
        <f t="shared" si="20"/>
        <v>#N/A</v>
      </c>
      <c r="K337" s="142" t="e">
        <f t="shared" si="21"/>
        <v>#N/A</v>
      </c>
      <c r="L337" s="142">
        <f t="shared" si="22"/>
        <v>5.0999999999999988</v>
      </c>
      <c r="M337" s="142">
        <f t="shared" si="23"/>
        <v>2.7999999999999914</v>
      </c>
    </row>
    <row r="338" spans="1:13" x14ac:dyDescent="0.25">
      <c r="A338" s="151">
        <v>44299</v>
      </c>
      <c r="C338" s="142">
        <v>0.26200000000000001</v>
      </c>
      <c r="F338" s="142">
        <v>-0.38400000000000001</v>
      </c>
      <c r="G338" s="142">
        <v>-0.33300000000000002</v>
      </c>
      <c r="H338" s="142">
        <v>-0.69599999999999995</v>
      </c>
      <c r="I338" s="142">
        <v>-0.66700000000000004</v>
      </c>
      <c r="J338" s="142" t="e">
        <f t="shared" si="20"/>
        <v>#N/A</v>
      </c>
      <c r="K338" s="142" t="e">
        <f t="shared" si="21"/>
        <v>#N/A</v>
      </c>
      <c r="L338" s="142">
        <f t="shared" si="22"/>
        <v>5.0999999999999988</v>
      </c>
      <c r="M338" s="142">
        <f t="shared" si="23"/>
        <v>2.8999999999999915</v>
      </c>
    </row>
    <row r="339" spans="1:13" x14ac:dyDescent="0.25">
      <c r="A339" s="151">
        <v>44300</v>
      </c>
      <c r="C339" s="142">
        <v>0.29299999999999998</v>
      </c>
      <c r="F339" s="142">
        <v>-0.35199999999999998</v>
      </c>
      <c r="G339" s="142">
        <v>-0.3</v>
      </c>
      <c r="H339" s="142">
        <v>-0.67100000000000004</v>
      </c>
      <c r="I339" s="142">
        <v>-0.64200000000000002</v>
      </c>
      <c r="J339" s="142" t="e">
        <f t="shared" si="20"/>
        <v>#N/A</v>
      </c>
      <c r="K339" s="142" t="e">
        <f t="shared" si="21"/>
        <v>#N/A</v>
      </c>
      <c r="L339" s="142">
        <f t="shared" si="22"/>
        <v>5.1999999999999993</v>
      </c>
      <c r="M339" s="142">
        <f t="shared" si="23"/>
        <v>2.9000000000000026</v>
      </c>
    </row>
    <row r="340" spans="1:13" x14ac:dyDescent="0.25">
      <c r="A340" s="151">
        <v>44301</v>
      </c>
      <c r="C340" s="142">
        <v>0.26400000000000001</v>
      </c>
      <c r="F340" s="142">
        <v>-0.38300000000000001</v>
      </c>
      <c r="G340" s="142">
        <v>-0.33300000000000002</v>
      </c>
      <c r="H340" s="142">
        <v>-0.69399999999999995</v>
      </c>
      <c r="I340" s="142">
        <v>-0.66500000000000004</v>
      </c>
      <c r="J340" s="142" t="e">
        <f t="shared" si="20"/>
        <v>#N/A</v>
      </c>
      <c r="K340" s="142" t="e">
        <f t="shared" si="21"/>
        <v>#N/A</v>
      </c>
      <c r="L340" s="142">
        <f t="shared" si="22"/>
        <v>4.9999999999999991</v>
      </c>
      <c r="M340" s="142">
        <f t="shared" si="23"/>
        <v>2.8999999999999915</v>
      </c>
    </row>
    <row r="341" spans="1:13" x14ac:dyDescent="0.25">
      <c r="A341" s="151">
        <v>44302</v>
      </c>
      <c r="C341" s="142">
        <v>0.29099999999999998</v>
      </c>
      <c r="F341" s="142">
        <v>-0.35599999999999998</v>
      </c>
      <c r="G341" s="142">
        <v>-0.30499999999999999</v>
      </c>
      <c r="H341" s="142">
        <v>-0.67600000000000005</v>
      </c>
      <c r="I341" s="142">
        <v>-0.64700000000000002</v>
      </c>
      <c r="J341" s="142" t="e">
        <f t="shared" si="20"/>
        <v>#N/A</v>
      </c>
      <c r="K341" s="142" t="e">
        <f t="shared" si="21"/>
        <v>#N/A</v>
      </c>
      <c r="L341" s="142">
        <f t="shared" si="22"/>
        <v>5.0999999999999988</v>
      </c>
      <c r="M341" s="142">
        <f t="shared" si="23"/>
        <v>2.9000000000000026</v>
      </c>
    </row>
    <row r="342" spans="1:13" x14ac:dyDescent="0.25">
      <c r="A342" s="151">
        <v>44305</v>
      </c>
      <c r="C342" s="142">
        <v>0.309</v>
      </c>
      <c r="F342" s="142">
        <v>-0.32900000000000001</v>
      </c>
      <c r="G342" s="142">
        <v>-0.27700000000000002</v>
      </c>
      <c r="H342" s="142">
        <v>-0.65100000000000002</v>
      </c>
      <c r="I342" s="142">
        <v>-0.623</v>
      </c>
      <c r="J342" s="142" t="e">
        <f t="shared" si="20"/>
        <v>#N/A</v>
      </c>
      <c r="K342" s="142" t="e">
        <f t="shared" si="21"/>
        <v>#N/A</v>
      </c>
      <c r="L342" s="142">
        <f t="shared" si="22"/>
        <v>5.1999999999999993</v>
      </c>
      <c r="M342" s="142">
        <f t="shared" si="23"/>
        <v>2.8000000000000025</v>
      </c>
    </row>
    <row r="343" spans="1:13" x14ac:dyDescent="0.25">
      <c r="A343" s="151">
        <v>44306</v>
      </c>
      <c r="C343" s="142">
        <v>0.27800000000000002</v>
      </c>
      <c r="F343" s="142">
        <v>-0.35699999999999998</v>
      </c>
      <c r="G343" s="142">
        <v>-0.30499999999999999</v>
      </c>
      <c r="H343" s="142">
        <v>-0.67200000000000004</v>
      </c>
      <c r="I343" s="142">
        <v>-0.64600000000000002</v>
      </c>
      <c r="J343" s="142" t="e">
        <f t="shared" si="20"/>
        <v>#N/A</v>
      </c>
      <c r="K343" s="142" t="e">
        <f t="shared" si="21"/>
        <v>#N/A</v>
      </c>
      <c r="L343" s="142">
        <f t="shared" si="22"/>
        <v>5.1999999999999993</v>
      </c>
      <c r="M343" s="142">
        <f t="shared" si="23"/>
        <v>2.6000000000000023</v>
      </c>
    </row>
    <row r="344" spans="1:13" x14ac:dyDescent="0.25">
      <c r="A344" s="151">
        <v>44307</v>
      </c>
      <c r="C344" s="142">
        <v>0.27900000000000003</v>
      </c>
      <c r="F344" s="142">
        <v>-0.35699999999999998</v>
      </c>
      <c r="G344" s="142">
        <v>-0.30499999999999999</v>
      </c>
      <c r="H344" s="142">
        <v>-0.67500000000000004</v>
      </c>
      <c r="I344" s="142">
        <v>-0.64800000000000002</v>
      </c>
      <c r="J344" s="142" t="e">
        <f t="shared" si="20"/>
        <v>#N/A</v>
      </c>
      <c r="K344" s="142" t="e">
        <f t="shared" si="21"/>
        <v>#N/A</v>
      </c>
      <c r="L344" s="142">
        <f t="shared" si="22"/>
        <v>5.1999999999999993</v>
      </c>
      <c r="M344" s="142">
        <f t="shared" si="23"/>
        <v>2.7000000000000024</v>
      </c>
    </row>
    <row r="345" spans="1:13" x14ac:dyDescent="0.25">
      <c r="A345" s="151">
        <v>44308</v>
      </c>
      <c r="C345" s="142">
        <v>0.28399999999999997</v>
      </c>
      <c r="F345" s="142">
        <v>-0.34799999999999998</v>
      </c>
      <c r="G345" s="142">
        <v>-0.29599999999999999</v>
      </c>
      <c r="H345" s="142">
        <v>-0.66500000000000004</v>
      </c>
      <c r="I345" s="142">
        <v>-0.63700000000000001</v>
      </c>
      <c r="J345" s="142" t="e">
        <f t="shared" si="20"/>
        <v>#N/A</v>
      </c>
      <c r="K345" s="142" t="e">
        <f t="shared" si="21"/>
        <v>#N/A</v>
      </c>
      <c r="L345" s="142">
        <f t="shared" si="22"/>
        <v>5.1999999999999993</v>
      </c>
      <c r="M345" s="142">
        <f t="shared" si="23"/>
        <v>2.8000000000000025</v>
      </c>
    </row>
    <row r="346" spans="1:13" x14ac:dyDescent="0.25">
      <c r="A346" s="151">
        <v>44309</v>
      </c>
      <c r="C346" s="142">
        <v>0.28699999999999998</v>
      </c>
      <c r="F346" s="142">
        <v>-0.35399999999999998</v>
      </c>
      <c r="G346" s="142">
        <v>-0.30199999999999999</v>
      </c>
      <c r="H346" s="142">
        <v>-0.67300000000000004</v>
      </c>
      <c r="I346" s="142">
        <v>-0.64400000000000002</v>
      </c>
      <c r="J346" s="142" t="e">
        <f t="shared" si="20"/>
        <v>#N/A</v>
      </c>
      <c r="K346" s="142" t="e">
        <f t="shared" si="21"/>
        <v>#N/A</v>
      </c>
      <c r="L346" s="142">
        <f t="shared" si="22"/>
        <v>5.1999999999999993</v>
      </c>
      <c r="M346" s="142">
        <f t="shared" si="23"/>
        <v>2.9000000000000026</v>
      </c>
    </row>
    <row r="347" spans="1:13" x14ac:dyDescent="0.25">
      <c r="A347" s="151">
        <v>44312</v>
      </c>
      <c r="C347" s="142">
        <v>0.28599999999999998</v>
      </c>
      <c r="F347" s="142">
        <v>-0.34699999999999998</v>
      </c>
      <c r="G347" s="142">
        <v>-0.29599999999999999</v>
      </c>
      <c r="H347" s="142">
        <v>-0.66600000000000004</v>
      </c>
      <c r="I347" s="142">
        <v>-0.63900000000000001</v>
      </c>
      <c r="J347" s="142" t="e">
        <f t="shared" si="20"/>
        <v>#N/A</v>
      </c>
      <c r="K347" s="142" t="e">
        <f t="shared" si="21"/>
        <v>#N/A</v>
      </c>
      <c r="L347" s="142">
        <f t="shared" si="22"/>
        <v>5.0999999999999988</v>
      </c>
      <c r="M347" s="142">
        <f t="shared" si="23"/>
        <v>2.7000000000000024</v>
      </c>
    </row>
    <row r="348" spans="1:13" x14ac:dyDescent="0.25">
      <c r="A348" s="151">
        <v>44313</v>
      </c>
      <c r="C348" s="142">
        <v>0.28999999999999998</v>
      </c>
      <c r="F348" s="142">
        <v>-0.34300000000000003</v>
      </c>
      <c r="G348" s="142">
        <v>-0.29299999999999998</v>
      </c>
      <c r="H348" s="142">
        <v>-0.66600000000000004</v>
      </c>
      <c r="I348" s="142">
        <v>-0.63900000000000001</v>
      </c>
      <c r="J348" s="142" t="e">
        <f t="shared" si="20"/>
        <v>#N/A</v>
      </c>
      <c r="K348" s="142" t="e">
        <f t="shared" si="21"/>
        <v>#N/A</v>
      </c>
      <c r="L348" s="142">
        <f t="shared" si="22"/>
        <v>5.0000000000000044</v>
      </c>
      <c r="M348" s="142">
        <f t="shared" si="23"/>
        <v>2.7000000000000024</v>
      </c>
    </row>
    <row r="349" spans="1:13" x14ac:dyDescent="0.25">
      <c r="A349" s="151">
        <v>44314</v>
      </c>
      <c r="C349" s="142">
        <v>0.309</v>
      </c>
      <c r="F349" s="142">
        <v>-0.32600000000000001</v>
      </c>
      <c r="G349" s="142">
        <v>-0.27500000000000002</v>
      </c>
      <c r="H349" s="142">
        <v>-0.65400000000000003</v>
      </c>
      <c r="I349" s="142">
        <v>-0.626</v>
      </c>
      <c r="J349" s="142" t="e">
        <f t="shared" si="20"/>
        <v>#N/A</v>
      </c>
      <c r="K349" s="142" t="e">
        <f t="shared" si="21"/>
        <v>#N/A</v>
      </c>
      <c r="L349" s="142">
        <f t="shared" si="22"/>
        <v>5.0999999999999988</v>
      </c>
      <c r="M349" s="142">
        <f t="shared" si="23"/>
        <v>2.8000000000000025</v>
      </c>
    </row>
    <row r="350" spans="1:13" x14ac:dyDescent="0.25">
      <c r="A350" s="151">
        <v>44315</v>
      </c>
      <c r="C350" s="142">
        <v>0.35699999999999998</v>
      </c>
      <c r="F350" s="142">
        <v>-0.28799999999999998</v>
      </c>
      <c r="G350" s="142">
        <v>-0.23699999999999999</v>
      </c>
      <c r="H350" s="142">
        <v>-0.63300000000000001</v>
      </c>
      <c r="I350" s="142">
        <v>-0.60499999999999998</v>
      </c>
      <c r="J350" s="142" t="e">
        <f t="shared" si="20"/>
        <v>#N/A</v>
      </c>
      <c r="K350" s="142" t="e">
        <f t="shared" si="21"/>
        <v>#N/A</v>
      </c>
      <c r="L350" s="142">
        <f t="shared" si="22"/>
        <v>5.0999999999999988</v>
      </c>
      <c r="M350" s="142">
        <f t="shared" si="23"/>
        <v>2.8000000000000025</v>
      </c>
    </row>
    <row r="351" spans="1:13" x14ac:dyDescent="0.25">
      <c r="A351" s="151">
        <v>44316</v>
      </c>
      <c r="C351" s="142">
        <v>0.35499999999999998</v>
      </c>
      <c r="F351" s="142">
        <v>-0.29899999999999999</v>
      </c>
      <c r="G351" s="142">
        <v>-0.246</v>
      </c>
      <c r="H351" s="142">
        <v>-0.64700000000000002</v>
      </c>
      <c r="I351" s="142">
        <v>-0.61899999999999999</v>
      </c>
      <c r="J351" s="142" t="e">
        <f t="shared" si="20"/>
        <v>#N/A</v>
      </c>
      <c r="K351" s="142" t="e">
        <f t="shared" si="21"/>
        <v>#N/A</v>
      </c>
      <c r="L351" s="142">
        <f t="shared" si="22"/>
        <v>5.2999999999999989</v>
      </c>
      <c r="M351" s="142">
        <f t="shared" si="23"/>
        <v>2.8000000000000025</v>
      </c>
    </row>
    <row r="352" spans="1:13" x14ac:dyDescent="0.25">
      <c r="A352" s="151">
        <v>44319</v>
      </c>
      <c r="C352" s="142">
        <v>0.35699999999999998</v>
      </c>
      <c r="F352" s="142">
        <v>-0.30099999999999999</v>
      </c>
      <c r="G352" s="142">
        <v>-0.248</v>
      </c>
      <c r="H352" s="142">
        <v>-0.65100000000000002</v>
      </c>
      <c r="I352" s="142">
        <v>-0.623</v>
      </c>
      <c r="J352" s="142" t="e">
        <f t="shared" si="20"/>
        <v>#N/A</v>
      </c>
      <c r="K352" s="142" t="e">
        <f t="shared" si="21"/>
        <v>#N/A</v>
      </c>
      <c r="L352" s="142">
        <f t="shared" si="22"/>
        <v>5.2999999999999989</v>
      </c>
      <c r="M352" s="142">
        <f t="shared" si="23"/>
        <v>2.8000000000000025</v>
      </c>
    </row>
    <row r="353" spans="1:13" x14ac:dyDescent="0.25">
      <c r="A353" s="151">
        <v>44320</v>
      </c>
      <c r="C353" s="142">
        <v>0.314</v>
      </c>
      <c r="F353" s="142">
        <v>-0.33600000000000002</v>
      </c>
      <c r="G353" s="142">
        <v>-0.28299999999999997</v>
      </c>
      <c r="H353" s="142">
        <v>-0.67500000000000004</v>
      </c>
      <c r="I353" s="142">
        <v>-0.64800000000000002</v>
      </c>
      <c r="J353" s="142" t="e">
        <f t="shared" si="20"/>
        <v>#N/A</v>
      </c>
      <c r="K353" s="142" t="e">
        <f t="shared" si="21"/>
        <v>#N/A</v>
      </c>
      <c r="L353" s="142">
        <f t="shared" si="22"/>
        <v>5.3000000000000043</v>
      </c>
      <c r="M353" s="142">
        <f t="shared" si="23"/>
        <v>2.7000000000000024</v>
      </c>
    </row>
    <row r="354" spans="1:13" x14ac:dyDescent="0.25">
      <c r="A354" s="151">
        <v>44321</v>
      </c>
      <c r="C354" s="142">
        <v>0.32900000000000001</v>
      </c>
      <c r="F354" s="142">
        <v>-0.32800000000000001</v>
      </c>
      <c r="G354" s="142">
        <v>-0.27300000000000002</v>
      </c>
      <c r="H354" s="142">
        <v>-0.67100000000000004</v>
      </c>
      <c r="I354" s="142">
        <v>-0.64400000000000002</v>
      </c>
      <c r="J354" s="142" t="e">
        <f t="shared" si="20"/>
        <v>#N/A</v>
      </c>
      <c r="K354" s="142" t="e">
        <f t="shared" si="21"/>
        <v>#N/A</v>
      </c>
      <c r="L354" s="142">
        <f t="shared" si="22"/>
        <v>5.4999999999999991</v>
      </c>
      <c r="M354" s="142">
        <f t="shared" si="23"/>
        <v>2.7000000000000024</v>
      </c>
    </row>
    <row r="355" spans="1:13" x14ac:dyDescent="0.25">
      <c r="A355" s="151">
        <v>44322</v>
      </c>
      <c r="C355" s="142">
        <v>0.33800000000000002</v>
      </c>
      <c r="F355" s="142">
        <v>-0.32500000000000001</v>
      </c>
      <c r="G355" s="142">
        <v>-0.27100000000000002</v>
      </c>
      <c r="H355" s="142">
        <v>-0.66800000000000004</v>
      </c>
      <c r="I355" s="142">
        <v>-0.64200000000000002</v>
      </c>
      <c r="J355" s="142" t="e">
        <f t="shared" si="20"/>
        <v>#N/A</v>
      </c>
      <c r="K355" s="142" t="e">
        <f t="shared" si="21"/>
        <v>#N/A</v>
      </c>
      <c r="L355" s="142">
        <f t="shared" si="22"/>
        <v>5.3999999999999995</v>
      </c>
      <c r="M355" s="142">
        <f t="shared" si="23"/>
        <v>2.6000000000000023</v>
      </c>
    </row>
    <row r="356" spans="1:13" x14ac:dyDescent="0.25">
      <c r="A356" s="151">
        <v>44323</v>
      </c>
      <c r="C356" s="142">
        <v>0.34899999999999998</v>
      </c>
      <c r="F356" s="142">
        <v>-0.315</v>
      </c>
      <c r="G356" s="142">
        <v>-0.26100000000000001</v>
      </c>
      <c r="H356" s="142">
        <v>-0.65500000000000003</v>
      </c>
      <c r="I356" s="142">
        <v>-0.63100000000000001</v>
      </c>
      <c r="J356" s="142" t="e">
        <f t="shared" si="20"/>
        <v>#N/A</v>
      </c>
      <c r="K356" s="142" t="e">
        <f t="shared" si="21"/>
        <v>#N/A</v>
      </c>
      <c r="L356" s="142">
        <f t="shared" si="22"/>
        <v>5.3999999999999995</v>
      </c>
      <c r="M356" s="142">
        <f t="shared" si="23"/>
        <v>2.4000000000000021</v>
      </c>
    </row>
    <row r="357" spans="1:13" x14ac:dyDescent="0.25">
      <c r="A357" s="151">
        <v>44326</v>
      </c>
      <c r="C357" s="142">
        <v>0.35599999999999998</v>
      </c>
      <c r="F357" s="142">
        <v>-0.312</v>
      </c>
      <c r="G357" s="142">
        <v>-0.25800000000000001</v>
      </c>
      <c r="H357" s="142">
        <v>-0.66200000000000003</v>
      </c>
      <c r="I357" s="142">
        <v>-0.63600000000000001</v>
      </c>
      <c r="J357" s="142" t="e">
        <f t="shared" si="20"/>
        <v>#N/A</v>
      </c>
      <c r="K357" s="142" t="e">
        <f t="shared" si="21"/>
        <v>#N/A</v>
      </c>
      <c r="L357" s="142">
        <f t="shared" si="22"/>
        <v>5.3999999999999995</v>
      </c>
      <c r="M357" s="142">
        <f t="shared" si="23"/>
        <v>2.6000000000000023</v>
      </c>
    </row>
    <row r="358" spans="1:13" x14ac:dyDescent="0.25">
      <c r="A358" s="151">
        <v>44327</v>
      </c>
      <c r="C358" s="142">
        <v>0.40600000000000003</v>
      </c>
      <c r="F358" s="142">
        <v>-0.26100000000000001</v>
      </c>
      <c r="G358" s="142">
        <v>-0.20799999999999999</v>
      </c>
      <c r="H358" s="142">
        <v>-0.622</v>
      </c>
      <c r="I358" s="142">
        <v>-0.59399999999999997</v>
      </c>
      <c r="J358" s="142" t="e">
        <f t="shared" si="20"/>
        <v>#N/A</v>
      </c>
      <c r="K358" s="142" t="e">
        <f t="shared" si="21"/>
        <v>#N/A</v>
      </c>
      <c r="L358" s="142">
        <f t="shared" si="22"/>
        <v>5.3000000000000016</v>
      </c>
      <c r="M358" s="142">
        <f t="shared" si="23"/>
        <v>2.8000000000000025</v>
      </c>
    </row>
    <row r="359" spans="1:13" x14ac:dyDescent="0.25">
      <c r="A359" s="151">
        <v>44328</v>
      </c>
      <c r="B359" s="142">
        <v>0.40300000000000002</v>
      </c>
      <c r="C359" s="142">
        <v>0.443</v>
      </c>
      <c r="F359" s="142">
        <v>-0.224</v>
      </c>
      <c r="G359" s="142">
        <v>-0.17</v>
      </c>
      <c r="H359" s="142">
        <v>-0.59699999999999998</v>
      </c>
      <c r="I359" s="142">
        <v>-0.57099999999999995</v>
      </c>
      <c r="J359" s="142">
        <f t="shared" si="20"/>
        <v>3.9999999999999982</v>
      </c>
      <c r="K359" s="142" t="e">
        <f t="shared" si="21"/>
        <v>#N/A</v>
      </c>
      <c r="L359" s="142">
        <f t="shared" si="22"/>
        <v>5.3999999999999995</v>
      </c>
      <c r="M359" s="142">
        <f t="shared" si="23"/>
        <v>2.6000000000000023</v>
      </c>
    </row>
    <row r="360" spans="1:13" x14ac:dyDescent="0.25">
      <c r="A360" s="151">
        <v>44329</v>
      </c>
      <c r="B360" s="142">
        <v>0.39800000000000002</v>
      </c>
      <c r="C360" s="142">
        <v>0.435</v>
      </c>
      <c r="F360" s="142">
        <v>-0.219</v>
      </c>
      <c r="G360" s="142">
        <v>-0.16700000000000001</v>
      </c>
      <c r="H360" s="142">
        <v>-0.58699999999999997</v>
      </c>
      <c r="I360" s="142">
        <v>-0.56100000000000005</v>
      </c>
      <c r="J360" s="142">
        <f t="shared" si="20"/>
        <v>3.6999999999999975</v>
      </c>
      <c r="K360" s="142" t="e">
        <f t="shared" si="21"/>
        <v>#N/A</v>
      </c>
      <c r="L360" s="142">
        <f t="shared" si="22"/>
        <v>5.1999999999999993</v>
      </c>
      <c r="M360" s="142">
        <f t="shared" si="23"/>
        <v>2.5999999999999912</v>
      </c>
    </row>
    <row r="361" spans="1:13" x14ac:dyDescent="0.25">
      <c r="A361" s="151">
        <v>44330</v>
      </c>
      <c r="B361" s="142">
        <v>0.39300000000000002</v>
      </c>
      <c r="C361" s="142">
        <v>0.43099999999999999</v>
      </c>
      <c r="F361" s="142">
        <v>-0.22900000000000001</v>
      </c>
      <c r="G361" s="142">
        <v>-0.17599999999999999</v>
      </c>
      <c r="H361" s="142">
        <v>-0.59699999999999998</v>
      </c>
      <c r="I361" s="142">
        <v>-0.56899999999999995</v>
      </c>
      <c r="J361" s="142">
        <f t="shared" si="20"/>
        <v>3.799999999999998</v>
      </c>
      <c r="K361" s="142" t="e">
        <f t="shared" si="21"/>
        <v>#N/A</v>
      </c>
      <c r="L361" s="142">
        <f t="shared" si="22"/>
        <v>5.3000000000000016</v>
      </c>
      <c r="M361" s="142">
        <f t="shared" si="23"/>
        <v>2.8000000000000025</v>
      </c>
    </row>
    <row r="362" spans="1:13" x14ac:dyDescent="0.25">
      <c r="A362" s="151">
        <v>44333</v>
      </c>
      <c r="B362" s="142">
        <v>0.40899999999999997</v>
      </c>
      <c r="C362" s="142">
        <v>0.44400000000000001</v>
      </c>
      <c r="F362" s="142">
        <v>-0.215</v>
      </c>
      <c r="G362" s="142">
        <v>-0.16200000000000001</v>
      </c>
      <c r="H362" s="142">
        <v>-0.58899999999999997</v>
      </c>
      <c r="I362" s="142">
        <v>-0.55900000000000005</v>
      </c>
      <c r="J362" s="142">
        <f t="shared" si="20"/>
        <v>3.5000000000000031</v>
      </c>
      <c r="K362" s="142" t="e">
        <f t="shared" si="21"/>
        <v>#N/A</v>
      </c>
      <c r="L362" s="142">
        <f t="shared" si="22"/>
        <v>5.2999999999999989</v>
      </c>
      <c r="M362" s="142">
        <f t="shared" si="23"/>
        <v>2.9999999999999916</v>
      </c>
    </row>
    <row r="363" spans="1:13" x14ac:dyDescent="0.25">
      <c r="A363" s="151">
        <v>44334</v>
      </c>
      <c r="B363" s="142">
        <v>0.42899999999999999</v>
      </c>
      <c r="C363" s="142">
        <v>0.46200000000000002</v>
      </c>
      <c r="F363" s="142">
        <v>-0.20300000000000001</v>
      </c>
      <c r="G363" s="142">
        <v>-0.151</v>
      </c>
      <c r="H363" s="142">
        <v>-0.58399999999999996</v>
      </c>
      <c r="I363" s="142">
        <v>-0.55500000000000005</v>
      </c>
      <c r="J363" s="142">
        <f t="shared" si="20"/>
        <v>3.3000000000000029</v>
      </c>
      <c r="K363" s="142" t="e">
        <f t="shared" si="21"/>
        <v>#N/A</v>
      </c>
      <c r="L363" s="142">
        <f t="shared" si="22"/>
        <v>5.200000000000002</v>
      </c>
      <c r="M363" s="142">
        <f t="shared" si="23"/>
        <v>2.8999999999999915</v>
      </c>
    </row>
    <row r="364" spans="1:13" x14ac:dyDescent="0.25">
      <c r="A364" s="151">
        <v>44335</v>
      </c>
      <c r="B364" s="142">
        <v>0.41099999999999998</v>
      </c>
      <c r="C364" s="142">
        <v>0.44600000000000001</v>
      </c>
      <c r="F364" s="142">
        <v>-0.21</v>
      </c>
      <c r="G364" s="142">
        <v>-0.159</v>
      </c>
      <c r="H364" s="142">
        <v>-0.57999999999999996</v>
      </c>
      <c r="I364" s="142">
        <v>-0.55500000000000005</v>
      </c>
      <c r="J364" s="142">
        <f t="shared" si="20"/>
        <v>3.5000000000000031</v>
      </c>
      <c r="K364" s="142" t="e">
        <f t="shared" si="21"/>
        <v>#N/A</v>
      </c>
      <c r="L364" s="142">
        <f t="shared" si="22"/>
        <v>5.0999999999999988</v>
      </c>
      <c r="M364" s="142">
        <f t="shared" si="23"/>
        <v>2.4999999999999911</v>
      </c>
    </row>
    <row r="365" spans="1:13" x14ac:dyDescent="0.25">
      <c r="A365" s="151">
        <v>44336</v>
      </c>
      <c r="B365" s="142">
        <v>0.39800000000000002</v>
      </c>
      <c r="C365" s="142">
        <v>0.435</v>
      </c>
      <c r="F365" s="142">
        <v>-0.21</v>
      </c>
      <c r="G365" s="142">
        <v>-0.159</v>
      </c>
      <c r="H365" s="142">
        <v>-0.57599999999999996</v>
      </c>
      <c r="I365" s="142">
        <v>-0.55100000000000005</v>
      </c>
      <c r="J365" s="142">
        <f t="shared" si="20"/>
        <v>3.6999999999999975</v>
      </c>
      <c r="K365" s="142" t="e">
        <f t="shared" si="21"/>
        <v>#N/A</v>
      </c>
      <c r="L365" s="142">
        <f t="shared" si="22"/>
        <v>5.0999999999999988</v>
      </c>
      <c r="M365" s="142">
        <f t="shared" si="23"/>
        <v>2.4999999999999911</v>
      </c>
    </row>
    <row r="366" spans="1:13" x14ac:dyDescent="0.25">
      <c r="A366" s="151">
        <v>44337</v>
      </c>
      <c r="B366" s="142">
        <v>0.38500000000000001</v>
      </c>
      <c r="C366" s="142">
        <v>0.42099999999999999</v>
      </c>
      <c r="F366" s="142">
        <v>-0.23</v>
      </c>
      <c r="G366" s="142">
        <v>-0.17899999999999999</v>
      </c>
      <c r="H366" s="142">
        <v>-0.6</v>
      </c>
      <c r="I366" s="142">
        <v>-0.57299999999999995</v>
      </c>
      <c r="J366" s="142">
        <f t="shared" si="20"/>
        <v>3.5999999999999979</v>
      </c>
      <c r="K366" s="142" t="e">
        <f t="shared" si="21"/>
        <v>#N/A</v>
      </c>
      <c r="L366" s="142">
        <f t="shared" si="22"/>
        <v>5.1000000000000014</v>
      </c>
      <c r="M366" s="142">
        <f t="shared" si="23"/>
        <v>2.7000000000000024</v>
      </c>
    </row>
    <row r="367" spans="1:13" x14ac:dyDescent="0.25">
      <c r="A367" s="151">
        <v>44340</v>
      </c>
      <c r="B367" s="142">
        <v>0.38100000000000001</v>
      </c>
      <c r="C367" s="142">
        <v>0.41699999999999998</v>
      </c>
      <c r="F367" s="142">
        <v>-0.24099999999999999</v>
      </c>
      <c r="G367" s="142">
        <v>-0.19</v>
      </c>
      <c r="H367" s="142">
        <v>-0.60699999999999998</v>
      </c>
      <c r="I367" s="142">
        <v>-0.57899999999999996</v>
      </c>
      <c r="J367" s="142">
        <f t="shared" si="20"/>
        <v>3.5999999999999979</v>
      </c>
      <c r="K367" s="142" t="e">
        <f t="shared" si="21"/>
        <v>#N/A</v>
      </c>
      <c r="L367" s="142">
        <f t="shared" si="22"/>
        <v>5.0999999999999988</v>
      </c>
      <c r="M367" s="142">
        <f t="shared" si="23"/>
        <v>2.8000000000000025</v>
      </c>
    </row>
    <row r="368" spans="1:13" x14ac:dyDescent="0.25">
      <c r="A368" s="151">
        <v>44341</v>
      </c>
      <c r="B368" s="142">
        <v>0.35899999999999999</v>
      </c>
      <c r="C368" s="142">
        <v>0.39400000000000002</v>
      </c>
      <c r="F368" s="142">
        <v>-0.26800000000000002</v>
      </c>
      <c r="G368" s="142">
        <v>-0.217</v>
      </c>
      <c r="H368" s="142">
        <v>-0.63</v>
      </c>
      <c r="I368" s="142">
        <v>-0.60299999999999998</v>
      </c>
      <c r="J368" s="142">
        <f t="shared" si="20"/>
        <v>3.5000000000000031</v>
      </c>
      <c r="K368" s="142" t="e">
        <f t="shared" si="21"/>
        <v>#N/A</v>
      </c>
      <c r="L368" s="142">
        <f t="shared" si="22"/>
        <v>5.1000000000000014</v>
      </c>
      <c r="M368" s="142">
        <f t="shared" si="23"/>
        <v>2.7000000000000024</v>
      </c>
    </row>
    <row r="369" spans="1:13" x14ac:dyDescent="0.25">
      <c r="A369" s="151">
        <v>44342</v>
      </c>
      <c r="B369" s="142">
        <v>0.311</v>
      </c>
      <c r="C369" s="142">
        <v>0.34599999999999997</v>
      </c>
      <c r="F369" s="142">
        <v>-0.308</v>
      </c>
      <c r="G369" s="142">
        <v>-0.255</v>
      </c>
      <c r="H369" s="142">
        <v>-0.65300000000000002</v>
      </c>
      <c r="I369" s="142">
        <v>-0.624</v>
      </c>
      <c r="J369" s="142">
        <f t="shared" si="20"/>
        <v>3.4999999999999973</v>
      </c>
      <c r="K369" s="142" t="e">
        <f t="shared" si="21"/>
        <v>#N/A</v>
      </c>
      <c r="L369" s="142">
        <f t="shared" si="22"/>
        <v>5.2999999999999989</v>
      </c>
      <c r="M369" s="142">
        <f t="shared" si="23"/>
        <v>2.9000000000000026</v>
      </c>
    </row>
    <row r="370" spans="1:13" x14ac:dyDescent="0.25">
      <c r="A370" s="151">
        <v>44343</v>
      </c>
      <c r="B370" s="142">
        <v>0.35199999999999998</v>
      </c>
      <c r="C370" s="142">
        <v>0.38700000000000001</v>
      </c>
      <c r="F370" s="142">
        <v>-0.27500000000000002</v>
      </c>
      <c r="G370" s="142">
        <v>-0.222</v>
      </c>
      <c r="H370" s="142">
        <v>-0.63200000000000001</v>
      </c>
      <c r="I370" s="142">
        <v>-0.60399999999999998</v>
      </c>
      <c r="J370" s="142">
        <f t="shared" si="20"/>
        <v>3.5000000000000031</v>
      </c>
      <c r="K370" s="142" t="e">
        <f t="shared" si="21"/>
        <v>#N/A</v>
      </c>
      <c r="L370" s="142">
        <f t="shared" si="22"/>
        <v>5.3000000000000016</v>
      </c>
      <c r="M370" s="142">
        <f t="shared" si="23"/>
        <v>2.8000000000000025</v>
      </c>
    </row>
    <row r="371" spans="1:13" x14ac:dyDescent="0.25">
      <c r="A371" s="151">
        <v>44344</v>
      </c>
      <c r="B371" s="142">
        <v>0.34799999999999998</v>
      </c>
      <c r="C371" s="142">
        <v>0.38300000000000001</v>
      </c>
      <c r="F371" s="142">
        <v>-0.28399999999999997</v>
      </c>
      <c r="G371" s="142">
        <v>-0.23200000000000001</v>
      </c>
      <c r="H371" s="142">
        <v>-0.64300000000000002</v>
      </c>
      <c r="I371" s="142">
        <v>-0.61499999999999999</v>
      </c>
      <c r="J371" s="142">
        <f t="shared" si="20"/>
        <v>3.5000000000000031</v>
      </c>
      <c r="K371" s="142" t="e">
        <f t="shared" si="21"/>
        <v>#N/A</v>
      </c>
      <c r="L371" s="142">
        <f t="shared" si="22"/>
        <v>5.1999999999999966</v>
      </c>
      <c r="M371" s="142">
        <f t="shared" si="23"/>
        <v>2.8000000000000025</v>
      </c>
    </row>
    <row r="372" spans="1:13" x14ac:dyDescent="0.25">
      <c r="A372" s="151">
        <v>44347</v>
      </c>
      <c r="B372" s="142">
        <v>0.32900000000000001</v>
      </c>
      <c r="C372" s="142">
        <v>0.36499999999999999</v>
      </c>
      <c r="F372" s="142">
        <v>-0.28899999999999998</v>
      </c>
      <c r="G372" s="142">
        <v>-0.23599999999999999</v>
      </c>
      <c r="H372" s="142">
        <v>-0.64100000000000001</v>
      </c>
      <c r="I372" s="142">
        <v>-0.61299999999999999</v>
      </c>
      <c r="J372" s="142">
        <f t="shared" si="20"/>
        <v>3.5999999999999979</v>
      </c>
      <c r="K372" s="142" t="e">
        <f t="shared" si="21"/>
        <v>#N/A</v>
      </c>
      <c r="L372" s="142">
        <f t="shared" si="22"/>
        <v>5.2999999999999989</v>
      </c>
      <c r="M372" s="142">
        <f t="shared" si="23"/>
        <v>2.8000000000000025</v>
      </c>
    </row>
    <row r="373" spans="1:13" x14ac:dyDescent="0.25">
      <c r="A373" s="151">
        <v>44348</v>
      </c>
      <c r="B373" s="142">
        <v>0.34399999999999997</v>
      </c>
      <c r="C373" s="142">
        <v>0.379</v>
      </c>
      <c r="F373" s="142">
        <v>-0.28000000000000003</v>
      </c>
      <c r="G373" s="142">
        <v>-0.22700000000000001</v>
      </c>
      <c r="H373" s="142">
        <v>-0.63700000000000001</v>
      </c>
      <c r="I373" s="142">
        <v>-0.61</v>
      </c>
      <c r="J373" s="142">
        <f t="shared" si="20"/>
        <v>3.5000000000000031</v>
      </c>
      <c r="K373" s="142" t="e">
        <f t="shared" si="21"/>
        <v>#N/A</v>
      </c>
      <c r="L373" s="142">
        <f t="shared" si="22"/>
        <v>5.3000000000000016</v>
      </c>
      <c r="M373" s="142">
        <f t="shared" si="23"/>
        <v>2.7000000000000024</v>
      </c>
    </row>
    <row r="374" spans="1:13" x14ac:dyDescent="0.25">
      <c r="A374" s="151">
        <v>44349</v>
      </c>
      <c r="B374" s="142">
        <v>0.32500000000000001</v>
      </c>
      <c r="C374" s="142">
        <v>0.36</v>
      </c>
      <c r="F374" s="142">
        <v>-0.29899999999999999</v>
      </c>
      <c r="G374" s="142">
        <v>-0.246</v>
      </c>
      <c r="H374" s="142">
        <v>-0.65300000000000002</v>
      </c>
      <c r="I374" s="142">
        <v>-0.626</v>
      </c>
      <c r="J374" s="142">
        <f t="shared" si="20"/>
        <v>3.4999999999999973</v>
      </c>
      <c r="K374" s="142" t="e">
        <f t="shared" si="21"/>
        <v>#N/A</v>
      </c>
      <c r="L374" s="142">
        <f t="shared" si="22"/>
        <v>5.2999999999999989</v>
      </c>
      <c r="M374" s="142">
        <f t="shared" si="23"/>
        <v>2.7000000000000024</v>
      </c>
    </row>
    <row r="375" spans="1:13" x14ac:dyDescent="0.25">
      <c r="A375" s="151">
        <v>44350</v>
      </c>
      <c r="B375" s="142">
        <v>0.34200000000000003</v>
      </c>
      <c r="C375" s="142">
        <v>0.377</v>
      </c>
      <c r="F375" s="142">
        <v>-0.28399999999999997</v>
      </c>
      <c r="G375" s="142">
        <v>-0.23100000000000001</v>
      </c>
      <c r="H375" s="142">
        <v>-0.65200000000000002</v>
      </c>
      <c r="I375" s="142">
        <v>-0.623</v>
      </c>
      <c r="J375" s="142">
        <f t="shared" si="20"/>
        <v>3.4999999999999973</v>
      </c>
      <c r="K375" s="142" t="e">
        <f t="shared" si="21"/>
        <v>#N/A</v>
      </c>
      <c r="L375" s="142">
        <f t="shared" si="22"/>
        <v>5.2999999999999963</v>
      </c>
      <c r="M375" s="142">
        <f t="shared" si="23"/>
        <v>2.9000000000000026</v>
      </c>
    </row>
    <row r="376" spans="1:13" x14ac:dyDescent="0.25">
      <c r="A376" s="151">
        <v>44351</v>
      </c>
      <c r="B376" s="142">
        <v>0.313</v>
      </c>
      <c r="C376" s="142">
        <v>0.34799999999999998</v>
      </c>
      <c r="F376" s="142">
        <v>-0.313</v>
      </c>
      <c r="G376" s="142">
        <v>-0.26</v>
      </c>
      <c r="H376" s="142">
        <v>-0.66900000000000004</v>
      </c>
      <c r="I376" s="142">
        <v>-0.64100000000000001</v>
      </c>
      <c r="J376" s="142">
        <f t="shared" si="20"/>
        <v>3.4999999999999973</v>
      </c>
      <c r="K376" s="142" t="e">
        <f t="shared" si="21"/>
        <v>#N/A</v>
      </c>
      <c r="L376" s="142">
        <f t="shared" si="22"/>
        <v>5.2999999999999989</v>
      </c>
      <c r="M376" s="142">
        <f t="shared" si="23"/>
        <v>2.8000000000000025</v>
      </c>
    </row>
    <row r="377" spans="1:13" x14ac:dyDescent="0.25">
      <c r="A377" s="151">
        <v>44354</v>
      </c>
      <c r="B377" s="142">
        <v>0.32</v>
      </c>
      <c r="C377" s="142">
        <v>0.35499999999999998</v>
      </c>
      <c r="F377" s="142">
        <v>-0.29799999999999999</v>
      </c>
      <c r="G377" s="142">
        <v>-0.24399999999999999</v>
      </c>
      <c r="H377" s="142">
        <v>-0.65500000000000003</v>
      </c>
      <c r="I377" s="142">
        <v>-0.626</v>
      </c>
      <c r="J377" s="142">
        <f t="shared" si="20"/>
        <v>3.4999999999999973</v>
      </c>
      <c r="K377" s="142" t="e">
        <f t="shared" si="21"/>
        <v>#N/A</v>
      </c>
      <c r="L377" s="142">
        <f t="shared" si="22"/>
        <v>5.3999999999999995</v>
      </c>
      <c r="M377" s="142">
        <f t="shared" si="23"/>
        <v>2.9000000000000026</v>
      </c>
    </row>
    <row r="378" spans="1:13" x14ac:dyDescent="0.25">
      <c r="A378" s="151">
        <v>44355</v>
      </c>
      <c r="B378" s="142">
        <v>0.28999999999999998</v>
      </c>
      <c r="C378" s="142">
        <v>0.32500000000000001</v>
      </c>
      <c r="F378" s="142">
        <v>-0.32500000000000001</v>
      </c>
      <c r="G378" s="142">
        <v>-0.27200000000000002</v>
      </c>
      <c r="H378" s="142">
        <v>-0.66700000000000004</v>
      </c>
      <c r="I378" s="142">
        <v>-0.63800000000000001</v>
      </c>
      <c r="J378" s="142">
        <f t="shared" si="20"/>
        <v>3.5000000000000031</v>
      </c>
      <c r="K378" s="142" t="e">
        <f t="shared" si="21"/>
        <v>#N/A</v>
      </c>
      <c r="L378" s="142">
        <f t="shared" si="22"/>
        <v>5.2999999999999989</v>
      </c>
      <c r="M378" s="142">
        <f t="shared" si="23"/>
        <v>2.9000000000000026</v>
      </c>
    </row>
    <row r="379" spans="1:13" x14ac:dyDescent="0.25">
      <c r="A379" s="151">
        <v>44356</v>
      </c>
      <c r="B379" s="142">
        <v>0.27400000000000002</v>
      </c>
      <c r="C379" s="142">
        <v>0.31</v>
      </c>
      <c r="F379" s="142">
        <v>-0.34399999999999997</v>
      </c>
      <c r="G379" s="142">
        <v>-0.29099999999999998</v>
      </c>
      <c r="H379" s="142">
        <v>-0.68300000000000005</v>
      </c>
      <c r="I379" s="142">
        <v>-0.65400000000000003</v>
      </c>
      <c r="J379" s="142">
        <f t="shared" si="20"/>
        <v>3.5999999999999979</v>
      </c>
      <c r="K379" s="142" t="e">
        <f t="shared" si="21"/>
        <v>#N/A</v>
      </c>
      <c r="L379" s="142">
        <f t="shared" si="22"/>
        <v>5.2999999999999989</v>
      </c>
      <c r="M379" s="142">
        <f t="shared" si="23"/>
        <v>2.9000000000000026</v>
      </c>
    </row>
    <row r="380" spans="1:13" x14ac:dyDescent="0.25">
      <c r="A380" s="151">
        <v>44357</v>
      </c>
      <c r="B380" s="142">
        <v>0.27500000000000002</v>
      </c>
      <c r="C380" s="142">
        <v>0.31</v>
      </c>
      <c r="F380" s="142">
        <v>-0.35599999999999998</v>
      </c>
      <c r="G380" s="142">
        <v>-0.30299999999999999</v>
      </c>
      <c r="H380" s="142">
        <v>-0.69199999999999995</v>
      </c>
      <c r="I380" s="142">
        <v>-0.66400000000000003</v>
      </c>
      <c r="J380" s="142">
        <f t="shared" si="20"/>
        <v>3.4999999999999973</v>
      </c>
      <c r="K380" s="142" t="e">
        <f t="shared" si="21"/>
        <v>#N/A</v>
      </c>
      <c r="L380" s="142">
        <f t="shared" si="22"/>
        <v>5.2999999999999989</v>
      </c>
      <c r="M380" s="142">
        <f t="shared" si="23"/>
        <v>2.7999999999999914</v>
      </c>
    </row>
    <row r="381" spans="1:13" x14ac:dyDescent="0.25">
      <c r="A381" s="151">
        <v>44358</v>
      </c>
      <c r="B381" s="142">
        <v>0.249</v>
      </c>
      <c r="C381" s="142">
        <v>0.28399999999999997</v>
      </c>
      <c r="F381" s="142">
        <v>-0.373</v>
      </c>
      <c r="G381" s="142">
        <v>-0.32</v>
      </c>
      <c r="H381" s="142">
        <v>-0.69699999999999995</v>
      </c>
      <c r="I381" s="142">
        <v>-0.66900000000000004</v>
      </c>
      <c r="J381" s="142">
        <f t="shared" si="20"/>
        <v>3.4999999999999973</v>
      </c>
      <c r="K381" s="142" t="e">
        <f t="shared" si="21"/>
        <v>#N/A</v>
      </c>
      <c r="L381" s="142">
        <f t="shared" si="22"/>
        <v>5.2999999999999989</v>
      </c>
      <c r="M381" s="142">
        <f t="shared" si="23"/>
        <v>2.7999999999999914</v>
      </c>
    </row>
    <row r="382" spans="1:13" x14ac:dyDescent="0.25">
      <c r="A382" s="151">
        <v>44361</v>
      </c>
      <c r="B382" s="142">
        <v>0.26900000000000002</v>
      </c>
      <c r="C382" s="142">
        <v>0.30499999999999999</v>
      </c>
      <c r="F382" s="142">
        <v>-0.35199999999999998</v>
      </c>
      <c r="G382" s="142">
        <v>-0.29799999999999999</v>
      </c>
      <c r="H382" s="142">
        <v>-0.68100000000000005</v>
      </c>
      <c r="I382" s="142">
        <v>-0.65300000000000002</v>
      </c>
      <c r="J382" s="142">
        <f t="shared" si="20"/>
        <v>3.5999999999999979</v>
      </c>
      <c r="K382" s="142" t="e">
        <f t="shared" si="21"/>
        <v>#N/A</v>
      </c>
      <c r="L382" s="142">
        <f t="shared" si="22"/>
        <v>5.3999999999999995</v>
      </c>
      <c r="M382" s="142">
        <f t="shared" si="23"/>
        <v>2.8000000000000025</v>
      </c>
    </row>
    <row r="383" spans="1:13" x14ac:dyDescent="0.25">
      <c r="A383" s="151">
        <v>44362</v>
      </c>
      <c r="B383" s="142">
        <v>0.28399999999999997</v>
      </c>
      <c r="C383" s="142">
        <v>0.31900000000000001</v>
      </c>
      <c r="F383" s="142">
        <v>-0.33300000000000002</v>
      </c>
      <c r="G383" s="142">
        <v>-0.28000000000000003</v>
      </c>
      <c r="H383" s="142">
        <v>-0.67</v>
      </c>
      <c r="I383" s="142">
        <v>-0.64100000000000001</v>
      </c>
      <c r="J383" s="142">
        <f t="shared" si="20"/>
        <v>3.5000000000000031</v>
      </c>
      <c r="K383" s="142" t="e">
        <f t="shared" si="21"/>
        <v>#N/A</v>
      </c>
      <c r="L383" s="142">
        <f t="shared" si="22"/>
        <v>5.2999999999999989</v>
      </c>
      <c r="M383" s="142">
        <f t="shared" si="23"/>
        <v>2.9000000000000026</v>
      </c>
    </row>
    <row r="384" spans="1:13" x14ac:dyDescent="0.25">
      <c r="A384" s="151">
        <v>44363</v>
      </c>
      <c r="B384" s="142">
        <v>0.26800000000000002</v>
      </c>
      <c r="C384" s="142">
        <v>0.30299999999999999</v>
      </c>
      <c r="E384" s="142">
        <v>-0.20300000000000001</v>
      </c>
      <c r="F384" s="142">
        <v>-0.35199999999999998</v>
      </c>
      <c r="G384" s="142">
        <v>-0.29799999999999999</v>
      </c>
      <c r="H384" s="142">
        <v>-0.68400000000000005</v>
      </c>
      <c r="I384" s="142">
        <v>-0.65500000000000003</v>
      </c>
      <c r="J384" s="142">
        <f t="shared" si="20"/>
        <v>3.4999999999999973</v>
      </c>
      <c r="K384" s="142" t="e">
        <f t="shared" si="21"/>
        <v>#N/A</v>
      </c>
      <c r="L384" s="142">
        <f t="shared" si="22"/>
        <v>5.3999999999999995</v>
      </c>
      <c r="M384" s="142">
        <f t="shared" si="23"/>
        <v>2.9000000000000026</v>
      </c>
    </row>
    <row r="385" spans="1:13" x14ac:dyDescent="0.25">
      <c r="A385" s="151">
        <v>44364</v>
      </c>
      <c r="B385" s="142">
        <v>0.246</v>
      </c>
      <c r="C385" s="142">
        <v>0.28100000000000003</v>
      </c>
      <c r="E385" s="142">
        <v>-0.19700000000000001</v>
      </c>
      <c r="F385" s="142">
        <v>-0.34599999999999997</v>
      </c>
      <c r="G385" s="142">
        <v>-0.29099999999999998</v>
      </c>
      <c r="H385" s="142">
        <v>-0.66400000000000003</v>
      </c>
      <c r="I385" s="142">
        <v>-0.63700000000000001</v>
      </c>
      <c r="J385" s="142">
        <f t="shared" si="20"/>
        <v>3.5000000000000031</v>
      </c>
      <c r="K385" s="142" t="e">
        <f t="shared" si="21"/>
        <v>#N/A</v>
      </c>
      <c r="L385" s="142">
        <f t="shared" si="22"/>
        <v>5.4999999999999991</v>
      </c>
      <c r="M385" s="142">
        <f t="shared" si="23"/>
        <v>2.7000000000000024</v>
      </c>
    </row>
    <row r="386" spans="1:13" x14ac:dyDescent="0.25">
      <c r="A386" s="151">
        <v>44365</v>
      </c>
      <c r="B386" s="142">
        <v>0.214</v>
      </c>
      <c r="C386" s="142">
        <v>0.249</v>
      </c>
      <c r="E386" s="142">
        <v>-0.20200000000000001</v>
      </c>
      <c r="F386" s="142">
        <v>-0.35099999999999998</v>
      </c>
      <c r="G386" s="142">
        <v>-0.29699999999999999</v>
      </c>
      <c r="H386" s="142">
        <v>-0.65700000000000003</v>
      </c>
      <c r="I386" s="142">
        <v>-0.629</v>
      </c>
      <c r="J386" s="142">
        <f t="shared" si="20"/>
        <v>3.5000000000000004</v>
      </c>
      <c r="K386" s="142" t="e">
        <f t="shared" si="21"/>
        <v>#N/A</v>
      </c>
      <c r="L386" s="142">
        <f t="shared" si="22"/>
        <v>5.3999999999999995</v>
      </c>
      <c r="M386" s="142">
        <f t="shared" si="23"/>
        <v>2.8000000000000025</v>
      </c>
    </row>
    <row r="387" spans="1:13" x14ac:dyDescent="0.25">
      <c r="A387" s="151">
        <v>44368</v>
      </c>
      <c r="B387" s="142">
        <v>0.26600000000000001</v>
      </c>
      <c r="C387" s="142">
        <v>0.30099999999999999</v>
      </c>
      <c r="E387" s="142">
        <v>-0.17299999999999999</v>
      </c>
      <c r="F387" s="142">
        <v>-0.318</v>
      </c>
      <c r="G387" s="142">
        <v>-0.26400000000000001</v>
      </c>
      <c r="H387" s="142">
        <v>-0.63200000000000001</v>
      </c>
      <c r="I387" s="142">
        <v>-0.60299999999999998</v>
      </c>
      <c r="J387" s="142">
        <f t="shared" si="20"/>
        <v>3.4999999999999973</v>
      </c>
      <c r="K387" s="142" t="e">
        <f t="shared" si="21"/>
        <v>#N/A</v>
      </c>
      <c r="L387" s="142">
        <f t="shared" si="22"/>
        <v>5.3999999999999995</v>
      </c>
      <c r="M387" s="142">
        <f t="shared" si="23"/>
        <v>2.9000000000000026</v>
      </c>
    </row>
    <row r="388" spans="1:13" x14ac:dyDescent="0.25">
      <c r="A388" s="151">
        <v>44369</v>
      </c>
      <c r="B388" s="142">
        <v>0.27800000000000002</v>
      </c>
      <c r="C388" s="142">
        <v>0.313</v>
      </c>
      <c r="E388" s="142">
        <v>-0.16500000000000001</v>
      </c>
      <c r="F388" s="142">
        <v>-0.308</v>
      </c>
      <c r="G388" s="142">
        <v>-0.255</v>
      </c>
      <c r="H388" s="142">
        <v>-0.627</v>
      </c>
      <c r="I388" s="142">
        <v>-0.59799999999999998</v>
      </c>
      <c r="J388" s="142">
        <f t="shared" si="20"/>
        <v>3.4999999999999973</v>
      </c>
      <c r="K388" s="142" t="e">
        <f t="shared" si="21"/>
        <v>#N/A</v>
      </c>
      <c r="L388" s="142">
        <f t="shared" si="22"/>
        <v>5.2999999999999989</v>
      </c>
      <c r="M388" s="142">
        <f t="shared" si="23"/>
        <v>2.9000000000000026</v>
      </c>
    </row>
    <row r="389" spans="1:13" x14ac:dyDescent="0.25">
      <c r="A389" s="151">
        <v>44370</v>
      </c>
      <c r="B389" s="142">
        <v>0.27</v>
      </c>
      <c r="C389" s="142">
        <v>0.30599999999999999</v>
      </c>
      <c r="E389" s="142">
        <v>-0.17899999999999999</v>
      </c>
      <c r="F389" s="142">
        <v>-0.32300000000000001</v>
      </c>
      <c r="G389" s="142">
        <v>-0.26900000000000002</v>
      </c>
      <c r="H389" s="142">
        <v>-0.63800000000000001</v>
      </c>
      <c r="I389" s="142">
        <v>-0.61</v>
      </c>
      <c r="J389" s="142">
        <f t="shared" si="20"/>
        <v>3.5999999999999979</v>
      </c>
      <c r="K389" s="142" t="e">
        <f t="shared" si="21"/>
        <v>#N/A</v>
      </c>
      <c r="L389" s="142">
        <f t="shared" si="22"/>
        <v>5.3999999999999995</v>
      </c>
      <c r="M389" s="142">
        <f t="shared" si="23"/>
        <v>2.8000000000000025</v>
      </c>
    </row>
    <row r="390" spans="1:13" x14ac:dyDescent="0.25">
      <c r="A390" s="151">
        <v>44371</v>
      </c>
      <c r="B390" s="142">
        <v>0.26500000000000001</v>
      </c>
      <c r="C390" s="142">
        <v>0.3</v>
      </c>
      <c r="E390" s="142">
        <v>-0.19</v>
      </c>
      <c r="F390" s="142">
        <v>-0.33300000000000002</v>
      </c>
      <c r="G390" s="142">
        <v>-0.27900000000000003</v>
      </c>
      <c r="H390" s="142">
        <v>-0.64</v>
      </c>
      <c r="I390" s="142">
        <v>-0.61199999999999999</v>
      </c>
      <c r="J390" s="142">
        <f t="shared" si="20"/>
        <v>3.4999999999999973</v>
      </c>
      <c r="K390" s="142" t="e">
        <f t="shared" si="21"/>
        <v>#N/A</v>
      </c>
      <c r="L390" s="142">
        <f t="shared" si="22"/>
        <v>5.3999999999999995</v>
      </c>
      <c r="M390" s="142">
        <f t="shared" si="23"/>
        <v>2.8000000000000025</v>
      </c>
    </row>
    <row r="391" spans="1:13" x14ac:dyDescent="0.25">
      <c r="A391" s="151">
        <v>44372</v>
      </c>
      <c r="B391" s="142">
        <v>0.307</v>
      </c>
      <c r="C391" s="142">
        <v>0.34300000000000003</v>
      </c>
      <c r="E391" s="142">
        <v>-0.156</v>
      </c>
      <c r="F391" s="142">
        <v>-0.29899999999999999</v>
      </c>
      <c r="G391" s="142">
        <v>-0.245</v>
      </c>
      <c r="H391" s="142">
        <v>-0.623</v>
      </c>
      <c r="I391" s="142">
        <v>-0.59499999999999997</v>
      </c>
      <c r="J391" s="142">
        <f t="shared" si="20"/>
        <v>3.6000000000000032</v>
      </c>
      <c r="K391" s="142" t="e">
        <f t="shared" si="21"/>
        <v>#N/A</v>
      </c>
      <c r="L391" s="142">
        <f t="shared" si="22"/>
        <v>5.3999999999999995</v>
      </c>
      <c r="M391" s="142">
        <f t="shared" si="23"/>
        <v>2.8000000000000025</v>
      </c>
    </row>
    <row r="392" spans="1:13" x14ac:dyDescent="0.25">
      <c r="A392" s="151">
        <v>44375</v>
      </c>
      <c r="B392" s="142">
        <v>0.27300000000000002</v>
      </c>
      <c r="C392" s="142">
        <v>0.309</v>
      </c>
      <c r="E392" s="142">
        <v>-0.191</v>
      </c>
      <c r="F392" s="142">
        <v>-0.33500000000000002</v>
      </c>
      <c r="G392" s="142">
        <v>-0.27900000000000003</v>
      </c>
      <c r="H392" s="142">
        <v>-0.64300000000000002</v>
      </c>
      <c r="I392" s="142">
        <v>-0.61599999999999999</v>
      </c>
      <c r="J392" s="142">
        <f t="shared" si="20"/>
        <v>3.5999999999999979</v>
      </c>
      <c r="K392" s="142" t="e">
        <f t="shared" si="21"/>
        <v>#N/A</v>
      </c>
      <c r="L392" s="142">
        <f t="shared" si="22"/>
        <v>5.6</v>
      </c>
      <c r="M392" s="142">
        <f t="shared" si="23"/>
        <v>2.7000000000000024</v>
      </c>
    </row>
    <row r="393" spans="1:13" x14ac:dyDescent="0.25">
      <c r="A393" s="151">
        <v>44376</v>
      </c>
      <c r="B393" s="142">
        <v>0.29599999999999999</v>
      </c>
      <c r="C393" s="142">
        <v>0.33200000000000002</v>
      </c>
      <c r="E393" s="142">
        <v>-0.17100000000000001</v>
      </c>
      <c r="F393" s="142">
        <v>-0.314</v>
      </c>
      <c r="G393" s="142">
        <v>-0.25900000000000001</v>
      </c>
      <c r="H393" s="142">
        <v>-0.63400000000000001</v>
      </c>
      <c r="I393" s="142">
        <v>-0.60699999999999998</v>
      </c>
      <c r="J393" s="142">
        <f t="shared" si="20"/>
        <v>3.6000000000000032</v>
      </c>
      <c r="K393" s="142" t="e">
        <f t="shared" si="21"/>
        <v>#N/A</v>
      </c>
      <c r="L393" s="142">
        <f t="shared" si="22"/>
        <v>5.4999999999999991</v>
      </c>
      <c r="M393" s="142">
        <f t="shared" si="23"/>
        <v>2.7000000000000024</v>
      </c>
    </row>
    <row r="394" spans="1:13" x14ac:dyDescent="0.25">
      <c r="A394" s="151">
        <v>44377</v>
      </c>
      <c r="B394" s="142">
        <v>0.252</v>
      </c>
      <c r="C394" s="142">
        <v>0.28799999999999998</v>
      </c>
      <c r="E394" s="142">
        <v>-0.20899999999999999</v>
      </c>
      <c r="F394" s="142">
        <v>-0.35499999999999998</v>
      </c>
      <c r="G394" s="142">
        <v>-0.29899999999999999</v>
      </c>
      <c r="H394" s="142">
        <v>-0.65700000000000003</v>
      </c>
      <c r="I394" s="142">
        <v>-0.63</v>
      </c>
      <c r="J394" s="142">
        <f t="shared" si="20"/>
        <v>3.5999999999999979</v>
      </c>
      <c r="K394" s="142" t="e">
        <f t="shared" si="21"/>
        <v>#N/A</v>
      </c>
      <c r="L394" s="142">
        <f t="shared" si="22"/>
        <v>5.6</v>
      </c>
      <c r="M394" s="142">
        <f t="shared" si="23"/>
        <v>2.7000000000000024</v>
      </c>
    </row>
    <row r="395" spans="1:13" x14ac:dyDescent="0.25">
      <c r="A395" s="151">
        <v>44378</v>
      </c>
      <c r="B395" s="142">
        <v>0.26800000000000002</v>
      </c>
      <c r="C395" s="142">
        <v>0.30399999999999999</v>
      </c>
      <c r="E395" s="142">
        <v>-0.20200000000000001</v>
      </c>
      <c r="F395" s="142">
        <v>-0.35199999999999998</v>
      </c>
      <c r="G395" s="142">
        <v>-0.29199999999999998</v>
      </c>
      <c r="H395" s="142">
        <v>-0.65900000000000003</v>
      </c>
      <c r="I395" s="142">
        <v>-0.63300000000000001</v>
      </c>
      <c r="J395" s="142">
        <f t="shared" si="20"/>
        <v>3.5999999999999979</v>
      </c>
      <c r="K395" s="142" t="e">
        <f t="shared" si="21"/>
        <v>#N/A</v>
      </c>
      <c r="L395" s="142">
        <f t="shared" si="22"/>
        <v>6</v>
      </c>
      <c r="M395" s="142">
        <f t="shared" si="23"/>
        <v>2.6000000000000023</v>
      </c>
    </row>
    <row r="396" spans="1:13" x14ac:dyDescent="0.25">
      <c r="A396" s="151">
        <v>44379</v>
      </c>
      <c r="B396" s="142">
        <v>0.23499999999999999</v>
      </c>
      <c r="C396" s="142">
        <v>0.27100000000000002</v>
      </c>
      <c r="E396" s="142">
        <v>-0.23599999999999999</v>
      </c>
      <c r="F396" s="142">
        <v>-0.38600000000000001</v>
      </c>
      <c r="G396" s="142">
        <v>-0.32600000000000001</v>
      </c>
      <c r="H396" s="142">
        <v>-0.67400000000000004</v>
      </c>
      <c r="I396" s="142">
        <v>-0.64600000000000002</v>
      </c>
      <c r="J396" s="142">
        <f t="shared" ref="J396:J459" si="24">IF(ISBLANK(B396),NA(),(C396-B396)*100)</f>
        <v>3.6000000000000032</v>
      </c>
      <c r="K396" s="142" t="e">
        <f t="shared" ref="K396:K459" si="25">IF(ISBLANK(D396),NA(),(E396-D396)*100)</f>
        <v>#N/A</v>
      </c>
      <c r="L396" s="142">
        <f t="shared" ref="L396:L459" si="26">IF(ISBLANK(F396),NA(),(G396-F396)*100)</f>
        <v>6</v>
      </c>
      <c r="M396" s="142">
        <f t="shared" ref="M396:M459" si="27">IF(ISBLANK(H396),NA(),(I396-H396)*100)</f>
        <v>2.8000000000000025</v>
      </c>
    </row>
    <row r="397" spans="1:13" x14ac:dyDescent="0.25">
      <c r="A397" s="151">
        <v>44382</v>
      </c>
      <c r="B397" s="142">
        <v>0.25800000000000001</v>
      </c>
      <c r="C397" s="142">
        <v>0.29499999999999998</v>
      </c>
      <c r="E397" s="142">
        <v>-0.21199999999999999</v>
      </c>
      <c r="F397" s="142">
        <v>-0.36099999999999999</v>
      </c>
      <c r="G397" s="142">
        <v>-0.30099999999999999</v>
      </c>
      <c r="H397" s="142">
        <v>-0.65700000000000003</v>
      </c>
      <c r="I397" s="142">
        <v>-0.628</v>
      </c>
      <c r="J397" s="142">
        <f t="shared" si="24"/>
        <v>3.6999999999999975</v>
      </c>
      <c r="K397" s="142" t="e">
        <f t="shared" si="25"/>
        <v>#N/A</v>
      </c>
      <c r="L397" s="142">
        <f t="shared" si="26"/>
        <v>6</v>
      </c>
      <c r="M397" s="142">
        <f t="shared" si="27"/>
        <v>2.9000000000000026</v>
      </c>
    </row>
    <row r="398" spans="1:13" x14ac:dyDescent="0.25">
      <c r="A398" s="151">
        <v>44383</v>
      </c>
      <c r="B398" s="142">
        <v>0.186</v>
      </c>
      <c r="C398" s="142">
        <v>0.222</v>
      </c>
      <c r="E398" s="142">
        <v>-0.26900000000000002</v>
      </c>
      <c r="F398" s="142">
        <v>-0.41799999999999998</v>
      </c>
      <c r="G398" s="142">
        <v>-0.35699999999999998</v>
      </c>
      <c r="H398" s="142">
        <v>-0.69</v>
      </c>
      <c r="I398" s="142">
        <v>-0.66100000000000003</v>
      </c>
      <c r="J398" s="142">
        <f t="shared" si="24"/>
        <v>3.6000000000000005</v>
      </c>
      <c r="K398" s="142" t="e">
        <f t="shared" si="25"/>
        <v>#N/A</v>
      </c>
      <c r="L398" s="142">
        <f t="shared" si="26"/>
        <v>6.1</v>
      </c>
      <c r="M398" s="142">
        <f t="shared" si="27"/>
        <v>2.8999999999999915</v>
      </c>
    </row>
    <row r="399" spans="1:13" x14ac:dyDescent="0.25">
      <c r="A399" s="151">
        <v>44384</v>
      </c>
      <c r="B399" s="142">
        <v>0.14799999999999999</v>
      </c>
      <c r="C399" s="142">
        <v>0.184</v>
      </c>
      <c r="E399" s="142">
        <v>-0.29899999999999999</v>
      </c>
      <c r="F399" s="142">
        <v>-0.44800000000000001</v>
      </c>
      <c r="G399" s="142">
        <v>-0.38600000000000001</v>
      </c>
      <c r="H399" s="142">
        <v>-0.70299999999999996</v>
      </c>
      <c r="I399" s="142">
        <v>-0.67300000000000004</v>
      </c>
      <c r="J399" s="142">
        <f t="shared" si="24"/>
        <v>3.6000000000000005</v>
      </c>
      <c r="K399" s="142" t="e">
        <f t="shared" si="25"/>
        <v>#N/A</v>
      </c>
      <c r="L399" s="142">
        <f t="shared" si="26"/>
        <v>6.2</v>
      </c>
      <c r="M399" s="142">
        <f t="shared" si="27"/>
        <v>2.9999999999999916</v>
      </c>
    </row>
    <row r="400" spans="1:13" x14ac:dyDescent="0.25">
      <c r="A400" s="151">
        <v>44385</v>
      </c>
      <c r="B400" s="142">
        <v>0.14499999999999999</v>
      </c>
      <c r="C400" s="142">
        <v>0.18099999999999999</v>
      </c>
      <c r="E400" s="142">
        <v>-0.308</v>
      </c>
      <c r="F400" s="142">
        <v>-0.45800000000000002</v>
      </c>
      <c r="G400" s="142">
        <v>-0.39400000000000002</v>
      </c>
      <c r="H400" s="142">
        <v>-0.71</v>
      </c>
      <c r="I400" s="142">
        <v>-0.68200000000000005</v>
      </c>
      <c r="J400" s="142">
        <f t="shared" si="24"/>
        <v>3.6000000000000005</v>
      </c>
      <c r="K400" s="142" t="e">
        <f t="shared" si="25"/>
        <v>#N/A</v>
      </c>
      <c r="L400" s="142">
        <f t="shared" si="26"/>
        <v>6.4</v>
      </c>
      <c r="M400" s="142">
        <f t="shared" si="27"/>
        <v>2.7999999999999914</v>
      </c>
    </row>
    <row r="401" spans="1:13" x14ac:dyDescent="0.25">
      <c r="A401" s="151">
        <v>44386</v>
      </c>
      <c r="B401" s="142">
        <v>0.16700000000000001</v>
      </c>
      <c r="C401" s="142">
        <v>0.20300000000000001</v>
      </c>
      <c r="E401" s="142">
        <v>-0.29399999999999998</v>
      </c>
      <c r="F401" s="142">
        <v>-0.44500000000000001</v>
      </c>
      <c r="G401" s="142">
        <v>-0.38</v>
      </c>
      <c r="H401" s="142">
        <v>-0.70399999999999996</v>
      </c>
      <c r="I401" s="142">
        <v>-0.67500000000000004</v>
      </c>
      <c r="J401" s="142">
        <f t="shared" si="24"/>
        <v>3.6000000000000005</v>
      </c>
      <c r="K401" s="142" t="e">
        <f t="shared" si="25"/>
        <v>#N/A</v>
      </c>
      <c r="L401" s="142">
        <f t="shared" si="26"/>
        <v>6.5</v>
      </c>
      <c r="M401" s="142">
        <f t="shared" si="27"/>
        <v>2.8999999999999915</v>
      </c>
    </row>
    <row r="402" spans="1:13" x14ac:dyDescent="0.25">
      <c r="A402" s="151">
        <v>44389</v>
      </c>
      <c r="B402" s="142">
        <v>0.16500000000000001</v>
      </c>
      <c r="C402" s="142">
        <v>0.20200000000000001</v>
      </c>
      <c r="E402" s="142">
        <v>-0.29599999999999999</v>
      </c>
      <c r="F402" s="142">
        <v>-0.44600000000000001</v>
      </c>
      <c r="G402" s="142">
        <v>-0.38300000000000001</v>
      </c>
      <c r="H402" s="142">
        <v>-0.70399999999999996</v>
      </c>
      <c r="I402" s="142">
        <v>-0.67600000000000005</v>
      </c>
      <c r="J402" s="142">
        <f t="shared" si="24"/>
        <v>3.7000000000000006</v>
      </c>
      <c r="K402" s="142" t="e">
        <f t="shared" si="25"/>
        <v>#N/A</v>
      </c>
      <c r="L402" s="142">
        <f t="shared" si="26"/>
        <v>6.3</v>
      </c>
      <c r="M402" s="142">
        <f t="shared" si="27"/>
        <v>2.7999999999999914</v>
      </c>
    </row>
    <row r="403" spans="1:13" x14ac:dyDescent="0.25">
      <c r="A403" s="151">
        <v>44390</v>
      </c>
      <c r="B403" s="142">
        <v>0.17100000000000001</v>
      </c>
      <c r="C403" s="142">
        <v>0.20799999999999999</v>
      </c>
      <c r="E403" s="142">
        <v>-0.29499999999999998</v>
      </c>
      <c r="F403" s="142">
        <v>-0.44600000000000001</v>
      </c>
      <c r="G403" s="142">
        <v>-0.38300000000000001</v>
      </c>
      <c r="H403" s="142">
        <v>-0.70699999999999996</v>
      </c>
      <c r="I403" s="142">
        <v>-0.67700000000000005</v>
      </c>
      <c r="J403" s="142">
        <f t="shared" si="24"/>
        <v>3.6999999999999975</v>
      </c>
      <c r="K403" s="142" t="e">
        <f t="shared" si="25"/>
        <v>#N/A</v>
      </c>
      <c r="L403" s="142">
        <f t="shared" si="26"/>
        <v>6.3</v>
      </c>
      <c r="M403" s="142">
        <f t="shared" si="27"/>
        <v>2.9999999999999916</v>
      </c>
    </row>
    <row r="404" spans="1:13" x14ac:dyDescent="0.25">
      <c r="A404" s="151">
        <v>44391</v>
      </c>
      <c r="B404" s="142">
        <v>0.13700000000000001</v>
      </c>
      <c r="C404" s="142">
        <v>0.17399999999999999</v>
      </c>
      <c r="E404" s="142">
        <v>-0.32</v>
      </c>
      <c r="F404" s="142">
        <v>-0.47099999999999997</v>
      </c>
      <c r="G404" s="142">
        <v>-0.40799999999999997</v>
      </c>
      <c r="H404" s="142">
        <v>-0.72299999999999998</v>
      </c>
      <c r="I404" s="142">
        <v>-0.69299999999999995</v>
      </c>
      <c r="J404" s="142">
        <f t="shared" si="24"/>
        <v>3.6999999999999975</v>
      </c>
      <c r="K404" s="142" t="e">
        <f t="shared" si="25"/>
        <v>#N/A</v>
      </c>
      <c r="L404" s="142">
        <f t="shared" si="26"/>
        <v>6.3</v>
      </c>
      <c r="M404" s="142">
        <f t="shared" si="27"/>
        <v>3.0000000000000027</v>
      </c>
    </row>
    <row r="405" spans="1:13" x14ac:dyDescent="0.25">
      <c r="A405" s="151">
        <v>44392</v>
      </c>
      <c r="B405" s="142">
        <v>0.111</v>
      </c>
      <c r="C405" s="142">
        <v>0.14899999999999999</v>
      </c>
      <c r="E405" s="142">
        <v>-0.33500000000000002</v>
      </c>
      <c r="F405" s="142">
        <v>-0.48499999999999999</v>
      </c>
      <c r="G405" s="142">
        <v>-0.42299999999999999</v>
      </c>
      <c r="H405" s="142">
        <v>-0.72899999999999998</v>
      </c>
      <c r="I405" s="142">
        <v>-0.69899999999999995</v>
      </c>
      <c r="J405" s="142">
        <f t="shared" si="24"/>
        <v>3.7999999999999994</v>
      </c>
      <c r="K405" s="142" t="e">
        <f t="shared" si="25"/>
        <v>#N/A</v>
      </c>
      <c r="L405" s="142">
        <f t="shared" si="26"/>
        <v>6.2</v>
      </c>
      <c r="M405" s="142">
        <f t="shared" si="27"/>
        <v>3.0000000000000027</v>
      </c>
    </row>
    <row r="406" spans="1:13" x14ac:dyDescent="0.25">
      <c r="A406" s="151">
        <v>44393</v>
      </c>
      <c r="B406" s="142">
        <v>9.0999999999999998E-2</v>
      </c>
      <c r="C406" s="142">
        <v>0.128</v>
      </c>
      <c r="E406" s="142">
        <v>-0.35499999999999998</v>
      </c>
      <c r="F406" s="142">
        <v>-0.504</v>
      </c>
      <c r="G406" s="142">
        <v>-0.442</v>
      </c>
      <c r="H406" s="142">
        <v>-0.73799999999999999</v>
      </c>
      <c r="I406" s="142">
        <v>-0.70799999999999996</v>
      </c>
      <c r="J406" s="142">
        <f t="shared" si="24"/>
        <v>3.7000000000000006</v>
      </c>
      <c r="K406" s="142" t="e">
        <f t="shared" si="25"/>
        <v>#N/A</v>
      </c>
      <c r="L406" s="142">
        <f t="shared" si="26"/>
        <v>6.2</v>
      </c>
      <c r="M406" s="142">
        <f t="shared" si="27"/>
        <v>3.0000000000000027</v>
      </c>
    </row>
    <row r="407" spans="1:13" x14ac:dyDescent="0.25">
      <c r="A407" s="151">
        <v>44396</v>
      </c>
      <c r="B407" s="142">
        <v>4.7E-2</v>
      </c>
      <c r="C407" s="142">
        <v>8.4000000000000005E-2</v>
      </c>
      <c r="E407" s="142">
        <v>-0.38700000000000001</v>
      </c>
      <c r="F407" s="142">
        <v>-0.53600000000000003</v>
      </c>
      <c r="G407" s="142">
        <v>-0.47199999999999998</v>
      </c>
      <c r="H407" s="142">
        <v>-0.75800000000000001</v>
      </c>
      <c r="I407" s="142">
        <v>-0.72499999999999998</v>
      </c>
      <c r="J407" s="142">
        <f t="shared" si="24"/>
        <v>3.7000000000000006</v>
      </c>
      <c r="K407" s="142" t="e">
        <f t="shared" si="25"/>
        <v>#N/A</v>
      </c>
      <c r="L407" s="142">
        <f t="shared" si="26"/>
        <v>6.4000000000000057</v>
      </c>
      <c r="M407" s="142">
        <f t="shared" si="27"/>
        <v>3.3000000000000029</v>
      </c>
    </row>
    <row r="408" spans="1:13" x14ac:dyDescent="0.25">
      <c r="A408" s="151">
        <v>44397</v>
      </c>
      <c r="B408" s="142">
        <v>1.7999999999999999E-2</v>
      </c>
      <c r="C408" s="142">
        <v>5.6000000000000001E-2</v>
      </c>
      <c r="E408" s="142">
        <v>-0.41199999999999998</v>
      </c>
      <c r="F408" s="142">
        <v>-0.55800000000000005</v>
      </c>
      <c r="G408" s="142">
        <v>-0.49399999999999999</v>
      </c>
      <c r="H408" s="142">
        <v>-0.78800000000000003</v>
      </c>
      <c r="I408" s="142">
        <v>-0.754</v>
      </c>
      <c r="J408" s="142">
        <f t="shared" si="24"/>
        <v>3.8000000000000007</v>
      </c>
      <c r="K408" s="142" t="e">
        <f t="shared" si="25"/>
        <v>#N/A</v>
      </c>
      <c r="L408" s="142">
        <f t="shared" si="26"/>
        <v>6.4000000000000057</v>
      </c>
      <c r="M408" s="142">
        <f t="shared" si="27"/>
        <v>3.400000000000003</v>
      </c>
    </row>
    <row r="409" spans="1:13" x14ac:dyDescent="0.25">
      <c r="A409" s="151">
        <v>44398</v>
      </c>
      <c r="B409" s="142">
        <v>4.8000000000000001E-2</v>
      </c>
      <c r="C409" s="142">
        <v>8.5999999999999993E-2</v>
      </c>
      <c r="E409" s="142">
        <v>-0.39600000000000002</v>
      </c>
      <c r="F409" s="142">
        <v>-0.54200000000000004</v>
      </c>
      <c r="G409" s="142">
        <v>-0.47799999999999998</v>
      </c>
      <c r="H409" s="142">
        <v>-0.78300000000000003</v>
      </c>
      <c r="I409" s="142">
        <v>-0.75</v>
      </c>
      <c r="J409" s="142">
        <f t="shared" si="24"/>
        <v>3.7999999999999994</v>
      </c>
      <c r="K409" s="142" t="e">
        <f t="shared" si="25"/>
        <v>#N/A</v>
      </c>
      <c r="L409" s="142">
        <f t="shared" si="26"/>
        <v>6.4000000000000057</v>
      </c>
      <c r="M409" s="142">
        <f t="shared" si="27"/>
        <v>3.3000000000000029</v>
      </c>
    </row>
    <row r="410" spans="1:13" x14ac:dyDescent="0.25">
      <c r="A410" s="151">
        <v>44399</v>
      </c>
      <c r="B410" s="142">
        <v>1.2999999999999999E-2</v>
      </c>
      <c r="C410" s="142">
        <v>5.0999999999999997E-2</v>
      </c>
      <c r="E410" s="142">
        <v>-0.42699999999999999</v>
      </c>
      <c r="F410" s="142">
        <v>-0.57399999999999995</v>
      </c>
      <c r="G410" s="142">
        <v>-0.51</v>
      </c>
      <c r="H410" s="142">
        <v>-0.8</v>
      </c>
      <c r="I410" s="142">
        <v>-0.76600000000000001</v>
      </c>
      <c r="J410" s="142">
        <f t="shared" si="24"/>
        <v>3.8</v>
      </c>
      <c r="K410" s="142" t="e">
        <f t="shared" si="25"/>
        <v>#N/A</v>
      </c>
      <c r="L410" s="142">
        <f t="shared" si="26"/>
        <v>6.399999999999995</v>
      </c>
      <c r="M410" s="142">
        <f t="shared" si="27"/>
        <v>3.400000000000003</v>
      </c>
    </row>
    <row r="411" spans="1:13" x14ac:dyDescent="0.25">
      <c r="A411" s="151">
        <v>44400</v>
      </c>
      <c r="B411" s="142">
        <v>0.02</v>
      </c>
      <c r="C411" s="142">
        <v>5.8000000000000003E-2</v>
      </c>
      <c r="E411" s="142">
        <v>-0.42099999999999999</v>
      </c>
      <c r="F411" s="142">
        <v>-0.56799999999999995</v>
      </c>
      <c r="G411" s="142">
        <v>-0.504</v>
      </c>
      <c r="H411" s="142">
        <v>-0.80200000000000005</v>
      </c>
      <c r="I411" s="142">
        <v>-0.77</v>
      </c>
      <c r="J411" s="142">
        <f t="shared" si="24"/>
        <v>3.8000000000000007</v>
      </c>
      <c r="K411" s="142" t="e">
        <f t="shared" si="25"/>
        <v>#N/A</v>
      </c>
      <c r="L411" s="142">
        <f t="shared" si="26"/>
        <v>6.399999999999995</v>
      </c>
      <c r="M411" s="142">
        <f t="shared" si="27"/>
        <v>3.2000000000000028</v>
      </c>
    </row>
    <row r="412" spans="1:13" x14ac:dyDescent="0.25">
      <c r="A412" s="151">
        <v>44403</v>
      </c>
      <c r="B412" s="142">
        <v>2.4E-2</v>
      </c>
      <c r="C412" s="142">
        <v>6.2E-2</v>
      </c>
      <c r="E412" s="142">
        <v>-0.41899999999999998</v>
      </c>
      <c r="F412" s="142">
        <v>-0.56399999999999995</v>
      </c>
      <c r="G412" s="142">
        <v>-0.501</v>
      </c>
      <c r="H412" s="142">
        <v>-0.80200000000000005</v>
      </c>
      <c r="I412" s="142">
        <v>-0.77</v>
      </c>
      <c r="J412" s="142">
        <f t="shared" si="24"/>
        <v>3.8</v>
      </c>
      <c r="K412" s="142" t="e">
        <f t="shared" si="25"/>
        <v>#N/A</v>
      </c>
      <c r="L412" s="142">
        <f t="shared" si="26"/>
        <v>6.2999999999999945</v>
      </c>
      <c r="M412" s="142">
        <f t="shared" si="27"/>
        <v>3.2000000000000028</v>
      </c>
    </row>
    <row r="413" spans="1:13" x14ac:dyDescent="0.25">
      <c r="A413" s="151">
        <v>44404</v>
      </c>
      <c r="B413" s="142">
        <v>-3.0000000000000001E-3</v>
      </c>
      <c r="C413" s="142">
        <v>3.5000000000000003E-2</v>
      </c>
      <c r="E413" s="142">
        <v>-0.442</v>
      </c>
      <c r="F413" s="142">
        <v>-0.58799999999999997</v>
      </c>
      <c r="G413" s="142">
        <v>-0.52500000000000002</v>
      </c>
      <c r="H413" s="142">
        <v>-0.82199999999999995</v>
      </c>
      <c r="I413" s="142">
        <v>-0.78800000000000003</v>
      </c>
      <c r="J413" s="142">
        <f t="shared" si="24"/>
        <v>3.8000000000000007</v>
      </c>
      <c r="K413" s="142" t="e">
        <f t="shared" si="25"/>
        <v>#N/A</v>
      </c>
      <c r="L413" s="142">
        <f t="shared" si="26"/>
        <v>6.2999999999999945</v>
      </c>
      <c r="M413" s="142">
        <f t="shared" si="27"/>
        <v>3.3999999999999919</v>
      </c>
    </row>
    <row r="414" spans="1:13" x14ac:dyDescent="0.25">
      <c r="A414" s="151">
        <v>44405</v>
      </c>
      <c r="B414" s="142">
        <v>-3.0000000000000001E-3</v>
      </c>
      <c r="C414" s="142">
        <v>3.5000000000000003E-2</v>
      </c>
      <c r="E414" s="142">
        <v>-0.45100000000000001</v>
      </c>
      <c r="F414" s="142">
        <v>-0.60199999999999998</v>
      </c>
      <c r="G414" s="142">
        <v>-0.53400000000000003</v>
      </c>
      <c r="H414" s="142">
        <v>-0.83699999999999997</v>
      </c>
      <c r="I414" s="142">
        <v>-0.80400000000000005</v>
      </c>
      <c r="J414" s="142">
        <f t="shared" si="24"/>
        <v>3.8000000000000007</v>
      </c>
      <c r="K414" s="142" t="e">
        <f t="shared" si="25"/>
        <v>#N/A</v>
      </c>
      <c r="L414" s="142">
        <f t="shared" si="26"/>
        <v>6.7999999999999954</v>
      </c>
      <c r="M414" s="142">
        <f t="shared" si="27"/>
        <v>3.2999999999999918</v>
      </c>
    </row>
    <row r="415" spans="1:13" x14ac:dyDescent="0.25">
      <c r="A415" s="151">
        <v>44406</v>
      </c>
      <c r="B415" s="142">
        <v>-3.0000000000000001E-3</v>
      </c>
      <c r="C415" s="142">
        <v>3.5000000000000003E-2</v>
      </c>
      <c r="E415" s="142">
        <v>-0.45100000000000001</v>
      </c>
      <c r="F415" s="142">
        <v>-0.60299999999999998</v>
      </c>
      <c r="G415" s="142">
        <v>-0.53400000000000003</v>
      </c>
      <c r="H415" s="142">
        <v>-0.83699999999999997</v>
      </c>
      <c r="I415" s="142">
        <v>-0.79900000000000004</v>
      </c>
      <c r="J415" s="142">
        <f t="shared" si="24"/>
        <v>3.8000000000000007</v>
      </c>
      <c r="K415" s="142" t="e">
        <f t="shared" si="25"/>
        <v>#N/A</v>
      </c>
      <c r="L415" s="142">
        <f t="shared" si="26"/>
        <v>6.899999999999995</v>
      </c>
      <c r="M415" s="142">
        <f t="shared" si="27"/>
        <v>3.7999999999999923</v>
      </c>
    </row>
    <row r="416" spans="1:13" x14ac:dyDescent="0.25">
      <c r="A416" s="151">
        <v>44407</v>
      </c>
      <c r="B416" s="142">
        <v>-2.1000000000000001E-2</v>
      </c>
      <c r="C416" s="142">
        <v>1.7000000000000001E-2</v>
      </c>
      <c r="E416" s="142">
        <v>-0.46200000000000002</v>
      </c>
      <c r="F416" s="142">
        <v>-0.61299999999999999</v>
      </c>
      <c r="G416" s="142">
        <v>-0.54500000000000004</v>
      </c>
      <c r="H416" s="142">
        <v>-0.84199999999999997</v>
      </c>
      <c r="I416" s="142">
        <v>-0.80700000000000005</v>
      </c>
      <c r="J416" s="142">
        <f t="shared" si="24"/>
        <v>3.8000000000000007</v>
      </c>
      <c r="K416" s="142" t="e">
        <f t="shared" si="25"/>
        <v>#N/A</v>
      </c>
      <c r="L416" s="142">
        <f t="shared" si="26"/>
        <v>6.7999999999999954</v>
      </c>
      <c r="M416" s="142">
        <f t="shared" si="27"/>
        <v>3.499999999999992</v>
      </c>
    </row>
    <row r="417" spans="1:13" x14ac:dyDescent="0.25">
      <c r="A417" s="151">
        <v>44410</v>
      </c>
      <c r="B417" s="142">
        <v>-5.1999999999999998E-2</v>
      </c>
      <c r="C417" s="142">
        <v>-1.2999999999999999E-2</v>
      </c>
      <c r="E417" s="142">
        <v>-0.48799999999999999</v>
      </c>
      <c r="F417" s="142">
        <v>-0.63900000000000001</v>
      </c>
      <c r="G417" s="142">
        <v>-0.56999999999999995</v>
      </c>
      <c r="H417" s="142">
        <v>-0.85699999999999998</v>
      </c>
      <c r="I417" s="142">
        <v>-0.82099999999999995</v>
      </c>
      <c r="J417" s="142">
        <f t="shared" si="24"/>
        <v>3.9</v>
      </c>
      <c r="K417" s="142" t="e">
        <f t="shared" si="25"/>
        <v>#N/A</v>
      </c>
      <c r="L417" s="142">
        <f t="shared" si="26"/>
        <v>6.9000000000000057</v>
      </c>
      <c r="M417" s="142">
        <f t="shared" si="27"/>
        <v>3.6000000000000032</v>
      </c>
    </row>
    <row r="418" spans="1:13" x14ac:dyDescent="0.25">
      <c r="A418" s="151">
        <v>44411</v>
      </c>
      <c r="B418" s="142">
        <v>-5.0999999999999997E-2</v>
      </c>
      <c r="C418" s="142">
        <v>-1.2999999999999999E-2</v>
      </c>
      <c r="E418" s="142">
        <v>-0.48299999999999998</v>
      </c>
      <c r="F418" s="142">
        <v>-0.63500000000000001</v>
      </c>
      <c r="G418" s="142">
        <v>-0.56599999999999995</v>
      </c>
      <c r="H418" s="142">
        <v>-0.85399999999999998</v>
      </c>
      <c r="I418" s="142">
        <v>-0.81699999999999995</v>
      </c>
      <c r="J418" s="142">
        <f t="shared" si="24"/>
        <v>3.8</v>
      </c>
      <c r="K418" s="142" t="e">
        <f t="shared" si="25"/>
        <v>#N/A</v>
      </c>
      <c r="L418" s="142">
        <f t="shared" si="26"/>
        <v>6.9000000000000057</v>
      </c>
      <c r="M418" s="142">
        <f t="shared" si="27"/>
        <v>3.7000000000000033</v>
      </c>
    </row>
    <row r="419" spans="1:13" x14ac:dyDescent="0.25">
      <c r="A419" s="151">
        <v>44412</v>
      </c>
      <c r="B419" s="142">
        <v>-0.08</v>
      </c>
      <c r="C419" s="142">
        <v>-4.2000000000000003E-2</v>
      </c>
      <c r="E419" s="142">
        <v>-0.502</v>
      </c>
      <c r="F419" s="142">
        <v>-0.65700000000000003</v>
      </c>
      <c r="G419" s="142">
        <v>-0.58399999999999996</v>
      </c>
      <c r="H419" s="142">
        <v>-0.86799999999999999</v>
      </c>
      <c r="I419" s="142">
        <v>-0.83099999999999996</v>
      </c>
      <c r="J419" s="142">
        <f t="shared" si="24"/>
        <v>3.8</v>
      </c>
      <c r="K419" s="142" t="e">
        <f t="shared" si="25"/>
        <v>#N/A</v>
      </c>
      <c r="L419" s="142">
        <f t="shared" si="26"/>
        <v>7.300000000000006</v>
      </c>
      <c r="M419" s="142">
        <f t="shared" si="27"/>
        <v>3.7000000000000033</v>
      </c>
    </row>
    <row r="420" spans="1:13" x14ac:dyDescent="0.25">
      <c r="A420" s="151">
        <v>44413</v>
      </c>
      <c r="B420" s="142">
        <v>-8.7999999999999995E-2</v>
      </c>
      <c r="C420" s="142">
        <v>-0.05</v>
      </c>
      <c r="E420" s="142">
        <v>-0.5</v>
      </c>
      <c r="F420" s="142">
        <v>-0.65300000000000002</v>
      </c>
      <c r="G420" s="142">
        <v>-0.58199999999999996</v>
      </c>
      <c r="H420" s="142">
        <v>-0.86299999999999999</v>
      </c>
      <c r="I420" s="142">
        <v>-0.82599999999999996</v>
      </c>
      <c r="J420" s="142">
        <f t="shared" si="24"/>
        <v>3.7999999999999994</v>
      </c>
      <c r="K420" s="142" t="e">
        <f t="shared" si="25"/>
        <v>#N/A</v>
      </c>
      <c r="L420" s="142">
        <f t="shared" si="26"/>
        <v>7.1000000000000068</v>
      </c>
      <c r="M420" s="142">
        <f t="shared" si="27"/>
        <v>3.7000000000000033</v>
      </c>
    </row>
    <row r="421" spans="1:13" x14ac:dyDescent="0.25">
      <c r="A421" s="151">
        <v>44414</v>
      </c>
      <c r="B421" s="142">
        <v>-4.2000000000000003E-2</v>
      </c>
      <c r="C421" s="142">
        <v>-4.0000000000000001E-3</v>
      </c>
      <c r="E421" s="142">
        <v>-0.45700000000000002</v>
      </c>
      <c r="F421" s="142">
        <v>-0.60799999999999998</v>
      </c>
      <c r="G421" s="142">
        <v>-0.54</v>
      </c>
      <c r="H421" s="142">
        <v>-0.83299999999999996</v>
      </c>
      <c r="I421" s="142">
        <v>-0.79400000000000004</v>
      </c>
      <c r="J421" s="142">
        <f t="shared" si="24"/>
        <v>3.8000000000000007</v>
      </c>
      <c r="K421" s="142" t="e">
        <f t="shared" si="25"/>
        <v>#N/A</v>
      </c>
      <c r="L421" s="142">
        <f t="shared" si="26"/>
        <v>6.7999999999999954</v>
      </c>
      <c r="M421" s="142">
        <f t="shared" si="27"/>
        <v>3.8999999999999924</v>
      </c>
    </row>
    <row r="422" spans="1:13" x14ac:dyDescent="0.25">
      <c r="A422" s="151">
        <v>44417</v>
      </c>
      <c r="B422" s="142">
        <v>-5.1999999999999998E-2</v>
      </c>
      <c r="C422" s="142">
        <v>-1.2999999999999999E-2</v>
      </c>
      <c r="E422" s="142">
        <v>-0.46100000000000002</v>
      </c>
      <c r="F422" s="142">
        <v>-0.61299999999999999</v>
      </c>
      <c r="G422" s="142">
        <v>-0.54400000000000004</v>
      </c>
      <c r="H422" s="142">
        <v>-0.82899999999999996</v>
      </c>
      <c r="I422" s="142">
        <v>-0.78900000000000003</v>
      </c>
      <c r="J422" s="142">
        <f t="shared" si="24"/>
        <v>3.9</v>
      </c>
      <c r="K422" s="142" t="e">
        <f t="shared" si="25"/>
        <v>#N/A</v>
      </c>
      <c r="L422" s="142">
        <f t="shared" si="26"/>
        <v>6.899999999999995</v>
      </c>
      <c r="M422" s="142">
        <f t="shared" si="27"/>
        <v>3.9999999999999925</v>
      </c>
    </row>
    <row r="423" spans="1:13" x14ac:dyDescent="0.25">
      <c r="A423" s="151">
        <v>44418</v>
      </c>
      <c r="B423" s="142">
        <v>-0.05</v>
      </c>
      <c r="C423" s="142">
        <v>-1.2E-2</v>
      </c>
      <c r="E423" s="142">
        <v>-0.45800000000000002</v>
      </c>
      <c r="F423" s="142">
        <v>-0.60899999999999999</v>
      </c>
      <c r="G423" s="142">
        <v>-0.54</v>
      </c>
      <c r="H423" s="142">
        <v>-0.82799999999999996</v>
      </c>
      <c r="I423" s="142">
        <v>-0.78800000000000003</v>
      </c>
      <c r="J423" s="142">
        <f t="shared" si="24"/>
        <v>3.8000000000000007</v>
      </c>
      <c r="K423" s="142" t="e">
        <f t="shared" si="25"/>
        <v>#N/A</v>
      </c>
      <c r="L423" s="142">
        <f t="shared" si="26"/>
        <v>6.899999999999995</v>
      </c>
      <c r="M423" s="142">
        <f t="shared" si="27"/>
        <v>3.9999999999999925</v>
      </c>
    </row>
    <row r="424" spans="1:13" x14ac:dyDescent="0.25">
      <c r="A424" s="151">
        <v>44419</v>
      </c>
      <c r="B424" s="142">
        <v>-0.05</v>
      </c>
      <c r="C424" s="142">
        <v>-1.0999999999999999E-2</v>
      </c>
      <c r="E424" s="142">
        <v>-0.46500000000000002</v>
      </c>
      <c r="F424" s="142">
        <v>-0.61599999999999999</v>
      </c>
      <c r="G424" s="142">
        <v>-0.54700000000000004</v>
      </c>
      <c r="H424" s="142">
        <v>-0.83499999999999996</v>
      </c>
      <c r="I424" s="142">
        <v>-0.79400000000000004</v>
      </c>
      <c r="J424" s="142">
        <f t="shared" si="24"/>
        <v>3.9000000000000008</v>
      </c>
      <c r="K424" s="142" t="e">
        <f t="shared" si="25"/>
        <v>#N/A</v>
      </c>
      <c r="L424" s="142">
        <f t="shared" si="26"/>
        <v>6.899999999999995</v>
      </c>
      <c r="M424" s="142">
        <f t="shared" si="27"/>
        <v>4.0999999999999925</v>
      </c>
    </row>
    <row r="425" spans="1:13" x14ac:dyDescent="0.25">
      <c r="A425" s="151">
        <v>44420</v>
      </c>
      <c r="B425" s="142">
        <v>-4.8000000000000001E-2</v>
      </c>
      <c r="C425" s="142">
        <v>-0.01</v>
      </c>
      <c r="E425" s="142">
        <v>-0.46100000000000002</v>
      </c>
      <c r="F425" s="142">
        <v>-0.61199999999999999</v>
      </c>
      <c r="G425" s="142">
        <v>-0.54300000000000004</v>
      </c>
      <c r="H425" s="142">
        <v>-0.83099999999999996</v>
      </c>
      <c r="I425" s="142">
        <v>-0.78900000000000003</v>
      </c>
      <c r="J425" s="142">
        <f t="shared" si="24"/>
        <v>3.8</v>
      </c>
      <c r="K425" s="142" t="e">
        <f t="shared" si="25"/>
        <v>#N/A</v>
      </c>
      <c r="L425" s="142">
        <f t="shared" si="26"/>
        <v>6.899999999999995</v>
      </c>
      <c r="M425" s="142">
        <f t="shared" si="27"/>
        <v>4.1999999999999922</v>
      </c>
    </row>
    <row r="426" spans="1:13" x14ac:dyDescent="0.25">
      <c r="A426" s="151">
        <v>44421</v>
      </c>
      <c r="B426" s="142">
        <v>-6.3E-2</v>
      </c>
      <c r="C426" s="142">
        <v>-2.5000000000000001E-2</v>
      </c>
      <c r="E426" s="142">
        <v>-0.46800000000000003</v>
      </c>
      <c r="F426" s="142">
        <v>-0.61899999999999999</v>
      </c>
      <c r="G426" s="142">
        <v>-0.55000000000000004</v>
      </c>
      <c r="H426" s="142">
        <v>-0.82899999999999996</v>
      </c>
      <c r="I426" s="142">
        <v>-0.78700000000000003</v>
      </c>
      <c r="J426" s="142">
        <f t="shared" si="24"/>
        <v>3.8</v>
      </c>
      <c r="K426" s="142" t="e">
        <f t="shared" si="25"/>
        <v>#N/A</v>
      </c>
      <c r="L426" s="142">
        <f t="shared" si="26"/>
        <v>6.899999999999995</v>
      </c>
      <c r="M426" s="142">
        <f t="shared" si="27"/>
        <v>4.1999999999999922</v>
      </c>
    </row>
    <row r="427" spans="1:13" x14ac:dyDescent="0.25">
      <c r="A427" s="151">
        <v>44424</v>
      </c>
      <c r="B427" s="142">
        <v>-6.0999999999999999E-2</v>
      </c>
      <c r="C427" s="142">
        <v>-2.3E-2</v>
      </c>
      <c r="E427" s="142">
        <v>-0.47</v>
      </c>
      <c r="F427" s="142">
        <v>-0.622</v>
      </c>
      <c r="G427" s="142">
        <v>-0.55100000000000005</v>
      </c>
      <c r="H427" s="142">
        <v>-0.83199999999999996</v>
      </c>
      <c r="I427" s="142">
        <v>-0.78800000000000003</v>
      </c>
      <c r="J427" s="142">
        <f t="shared" si="24"/>
        <v>3.8</v>
      </c>
      <c r="K427" s="142" t="e">
        <f t="shared" si="25"/>
        <v>#N/A</v>
      </c>
      <c r="L427" s="142">
        <f t="shared" si="26"/>
        <v>7.0999999999999952</v>
      </c>
      <c r="M427" s="142">
        <f t="shared" si="27"/>
        <v>4.3999999999999932</v>
      </c>
    </row>
    <row r="428" spans="1:13" x14ac:dyDescent="0.25">
      <c r="A428" s="151">
        <v>44425</v>
      </c>
      <c r="B428" s="142">
        <v>-6.2E-2</v>
      </c>
      <c r="C428" s="142">
        <v>-2.3E-2</v>
      </c>
      <c r="E428" s="142">
        <v>-0.47199999999999998</v>
      </c>
      <c r="F428" s="142">
        <v>-0.623</v>
      </c>
      <c r="G428" s="142">
        <v>-0.55400000000000005</v>
      </c>
      <c r="H428" s="142">
        <v>-0.83</v>
      </c>
      <c r="I428" s="142">
        <v>-0.78900000000000003</v>
      </c>
      <c r="J428" s="142">
        <f t="shared" si="24"/>
        <v>3.9</v>
      </c>
      <c r="K428" s="142" t="e">
        <f t="shared" si="25"/>
        <v>#N/A</v>
      </c>
      <c r="L428" s="142">
        <f t="shared" si="26"/>
        <v>6.899999999999995</v>
      </c>
      <c r="M428" s="142">
        <f t="shared" si="27"/>
        <v>4.0999999999999925</v>
      </c>
    </row>
    <row r="429" spans="1:13" x14ac:dyDescent="0.25">
      <c r="A429" s="151">
        <v>44426</v>
      </c>
      <c r="B429" s="142">
        <v>-7.4999999999999997E-2</v>
      </c>
      <c r="C429" s="142">
        <v>-3.5999999999999997E-2</v>
      </c>
      <c r="E429" s="142">
        <v>-0.48299999999999998</v>
      </c>
      <c r="F429" s="142">
        <v>-0.63300000000000001</v>
      </c>
      <c r="G429" s="142">
        <v>-0.56399999999999995</v>
      </c>
      <c r="H429" s="142">
        <v>-0.84</v>
      </c>
      <c r="I429" s="142">
        <v>-0.79700000000000004</v>
      </c>
      <c r="J429" s="142">
        <f t="shared" si="24"/>
        <v>3.9</v>
      </c>
      <c r="K429" s="142" t="e">
        <f t="shared" si="25"/>
        <v>#N/A</v>
      </c>
      <c r="L429" s="142">
        <f t="shared" si="26"/>
        <v>6.9000000000000057</v>
      </c>
      <c r="M429" s="142">
        <f t="shared" si="27"/>
        <v>4.2999999999999927</v>
      </c>
    </row>
    <row r="430" spans="1:13" x14ac:dyDescent="0.25">
      <c r="A430" s="151">
        <v>44427</v>
      </c>
      <c r="B430" s="142">
        <v>-9.1999999999999998E-2</v>
      </c>
      <c r="C430" s="142">
        <v>-5.2999999999999999E-2</v>
      </c>
      <c r="E430" s="142">
        <v>-0.49099999999999999</v>
      </c>
      <c r="F430" s="142">
        <v>-0.64</v>
      </c>
      <c r="G430" s="142">
        <v>-0.57199999999999995</v>
      </c>
      <c r="H430" s="142">
        <v>-0.84</v>
      </c>
      <c r="I430" s="142">
        <v>-0.79800000000000004</v>
      </c>
      <c r="J430" s="142">
        <f t="shared" si="24"/>
        <v>3.9</v>
      </c>
      <c r="K430" s="142" t="e">
        <f t="shared" si="25"/>
        <v>#N/A</v>
      </c>
      <c r="L430" s="142">
        <f t="shared" si="26"/>
        <v>6.800000000000006</v>
      </c>
      <c r="M430" s="142">
        <f t="shared" si="27"/>
        <v>4.1999999999999922</v>
      </c>
    </row>
    <row r="431" spans="1:13" x14ac:dyDescent="0.25">
      <c r="A431" s="151">
        <v>44428</v>
      </c>
      <c r="B431" s="142">
        <v>-9.2999999999999999E-2</v>
      </c>
      <c r="C431" s="142">
        <v>-5.2999999999999999E-2</v>
      </c>
      <c r="E431" s="142">
        <v>-0.496</v>
      </c>
      <c r="F431" s="142">
        <v>-0.64700000000000002</v>
      </c>
      <c r="G431" s="142">
        <v>-0.57699999999999996</v>
      </c>
      <c r="H431" s="142">
        <v>-0.84399999999999997</v>
      </c>
      <c r="I431" s="142">
        <v>-0.80100000000000005</v>
      </c>
      <c r="J431" s="142">
        <f t="shared" si="24"/>
        <v>4</v>
      </c>
      <c r="K431" s="142" t="e">
        <f t="shared" si="25"/>
        <v>#N/A</v>
      </c>
      <c r="L431" s="142">
        <f t="shared" si="26"/>
        <v>7.0000000000000062</v>
      </c>
      <c r="M431" s="142">
        <f t="shared" si="27"/>
        <v>4.2999999999999927</v>
      </c>
    </row>
    <row r="432" spans="1:13" x14ac:dyDescent="0.25">
      <c r="A432" s="151">
        <v>44431</v>
      </c>
      <c r="B432" s="142">
        <v>-7.1999999999999995E-2</v>
      </c>
      <c r="C432" s="142">
        <v>-3.3000000000000002E-2</v>
      </c>
      <c r="E432" s="142">
        <v>-0.48199999999999998</v>
      </c>
      <c r="F432" s="142">
        <v>-0.63200000000000001</v>
      </c>
      <c r="G432" s="142">
        <v>-0.56200000000000006</v>
      </c>
      <c r="H432" s="142">
        <v>-0.83799999999999997</v>
      </c>
      <c r="I432" s="142">
        <v>-0.79500000000000004</v>
      </c>
      <c r="J432" s="142">
        <f t="shared" si="24"/>
        <v>3.8999999999999995</v>
      </c>
      <c r="K432" s="142" t="e">
        <f t="shared" si="25"/>
        <v>#N/A</v>
      </c>
      <c r="L432" s="142">
        <f t="shared" si="26"/>
        <v>6.9999999999999947</v>
      </c>
      <c r="M432" s="142">
        <f t="shared" si="27"/>
        <v>4.2999999999999927</v>
      </c>
    </row>
    <row r="433" spans="1:13" x14ac:dyDescent="0.25">
      <c r="A433" s="151">
        <v>44432</v>
      </c>
      <c r="B433" s="142">
        <v>-7.0000000000000007E-2</v>
      </c>
      <c r="C433" s="142">
        <v>-3.1E-2</v>
      </c>
      <c r="E433" s="142">
        <v>-0.47899999999999998</v>
      </c>
      <c r="F433" s="142">
        <v>-0.629</v>
      </c>
      <c r="G433" s="142">
        <v>-0.56000000000000005</v>
      </c>
      <c r="H433" s="142">
        <v>-0.83199999999999996</v>
      </c>
      <c r="I433" s="142">
        <v>-0.79100000000000004</v>
      </c>
      <c r="J433" s="142">
        <f t="shared" si="24"/>
        <v>3.9000000000000008</v>
      </c>
      <c r="K433" s="142" t="e">
        <f t="shared" si="25"/>
        <v>#N/A</v>
      </c>
      <c r="L433" s="142">
        <f t="shared" si="26"/>
        <v>6.899999999999995</v>
      </c>
      <c r="M433" s="142">
        <f t="shared" si="27"/>
        <v>4.0999999999999925</v>
      </c>
    </row>
    <row r="434" spans="1:13" x14ac:dyDescent="0.25">
      <c r="A434" s="151">
        <v>44433</v>
      </c>
      <c r="B434" s="142">
        <v>4.0000000000000001E-3</v>
      </c>
      <c r="C434" s="142">
        <v>4.2999999999999997E-2</v>
      </c>
      <c r="E434" s="142">
        <v>-0.42299999999999999</v>
      </c>
      <c r="F434" s="142">
        <v>-0.57299999999999995</v>
      </c>
      <c r="G434" s="142">
        <v>-0.505</v>
      </c>
      <c r="H434" s="142">
        <v>-0.80700000000000005</v>
      </c>
      <c r="I434" s="142">
        <v>-0.76400000000000001</v>
      </c>
      <c r="J434" s="142">
        <f t="shared" si="24"/>
        <v>3.8999999999999995</v>
      </c>
      <c r="K434" s="142" t="e">
        <f t="shared" si="25"/>
        <v>#N/A</v>
      </c>
      <c r="L434" s="142">
        <f t="shared" si="26"/>
        <v>6.7999999999999954</v>
      </c>
      <c r="M434" s="142">
        <f t="shared" si="27"/>
        <v>4.3000000000000043</v>
      </c>
    </row>
    <row r="435" spans="1:13" x14ac:dyDescent="0.25">
      <c r="A435" s="151">
        <v>44434</v>
      </c>
      <c r="B435" s="142">
        <v>1.4999999999999999E-2</v>
      </c>
      <c r="C435" s="142">
        <v>5.5E-2</v>
      </c>
      <c r="E435" s="142">
        <v>-0.40799999999999997</v>
      </c>
      <c r="F435" s="142">
        <v>-0.56000000000000005</v>
      </c>
      <c r="G435" s="142">
        <v>-0.49199999999999999</v>
      </c>
      <c r="H435" s="142">
        <v>-0.79900000000000004</v>
      </c>
      <c r="I435" s="142">
        <v>-0.75600000000000001</v>
      </c>
      <c r="J435" s="142">
        <f t="shared" si="24"/>
        <v>4</v>
      </c>
      <c r="K435" s="142" t="e">
        <f t="shared" si="25"/>
        <v>#N/A</v>
      </c>
      <c r="L435" s="142">
        <f t="shared" si="26"/>
        <v>6.800000000000006</v>
      </c>
      <c r="M435" s="142">
        <f t="shared" si="27"/>
        <v>4.3000000000000043</v>
      </c>
    </row>
    <row r="436" spans="1:13" x14ac:dyDescent="0.25">
      <c r="A436" s="151">
        <v>44435</v>
      </c>
      <c r="B436" s="142">
        <v>7.0000000000000001E-3</v>
      </c>
      <c r="C436" s="142">
        <v>4.5999999999999999E-2</v>
      </c>
      <c r="E436" s="142">
        <v>-0.42499999999999999</v>
      </c>
      <c r="F436" s="142">
        <v>-0.57599999999999996</v>
      </c>
      <c r="G436" s="142">
        <v>-0.50900000000000001</v>
      </c>
      <c r="H436" s="142">
        <v>-0.80900000000000005</v>
      </c>
      <c r="I436" s="142">
        <v>-0.76500000000000001</v>
      </c>
      <c r="J436" s="142">
        <f t="shared" si="24"/>
        <v>3.9</v>
      </c>
      <c r="K436" s="142" t="e">
        <f t="shared" si="25"/>
        <v>#N/A</v>
      </c>
      <c r="L436" s="142">
        <f t="shared" si="26"/>
        <v>6.6999999999999948</v>
      </c>
      <c r="M436" s="142">
        <f t="shared" si="27"/>
        <v>4.4000000000000039</v>
      </c>
    </row>
    <row r="437" spans="1:13" x14ac:dyDescent="0.25">
      <c r="A437" s="151">
        <v>44438</v>
      </c>
      <c r="B437" s="142">
        <v>-0.01</v>
      </c>
      <c r="C437" s="142">
        <v>2.9000000000000001E-2</v>
      </c>
      <c r="E437" s="142">
        <v>-0.441</v>
      </c>
      <c r="F437" s="142">
        <v>-0.59399999999999997</v>
      </c>
      <c r="G437" s="142">
        <v>-0.52500000000000002</v>
      </c>
      <c r="H437" s="142">
        <v>-0.81499999999999995</v>
      </c>
      <c r="I437" s="142">
        <v>-0.77200000000000002</v>
      </c>
      <c r="J437" s="142">
        <f t="shared" si="24"/>
        <v>3.9</v>
      </c>
      <c r="K437" s="142" t="e">
        <f t="shared" si="25"/>
        <v>#N/A</v>
      </c>
      <c r="L437" s="142">
        <f t="shared" si="26"/>
        <v>6.899999999999995</v>
      </c>
      <c r="M437" s="142">
        <f t="shared" si="27"/>
        <v>4.2999999999999927</v>
      </c>
    </row>
    <row r="438" spans="1:13" x14ac:dyDescent="0.25">
      <c r="A438" s="151">
        <v>44439</v>
      </c>
      <c r="B438" s="142">
        <v>0.05</v>
      </c>
      <c r="C438" s="142">
        <v>8.8999999999999996E-2</v>
      </c>
      <c r="E438" s="142">
        <v>-0.38500000000000001</v>
      </c>
      <c r="F438" s="142">
        <v>-0.53800000000000003</v>
      </c>
      <c r="G438" s="142">
        <v>-0.46899999999999997</v>
      </c>
      <c r="H438" s="142">
        <v>-0.78</v>
      </c>
      <c r="I438" s="142">
        <v>-0.73699999999999999</v>
      </c>
      <c r="J438" s="142">
        <f t="shared" si="24"/>
        <v>3.8999999999999995</v>
      </c>
      <c r="K438" s="142" t="e">
        <f t="shared" si="25"/>
        <v>#N/A</v>
      </c>
      <c r="L438" s="142">
        <f t="shared" si="26"/>
        <v>6.9000000000000057</v>
      </c>
      <c r="M438" s="142">
        <f t="shared" si="27"/>
        <v>4.3000000000000043</v>
      </c>
    </row>
    <row r="439" spans="1:13" x14ac:dyDescent="0.25">
      <c r="A439" s="151">
        <v>44440</v>
      </c>
      <c r="B439" s="142">
        <v>7.3999999999999996E-2</v>
      </c>
      <c r="C439" s="142">
        <v>0.115</v>
      </c>
      <c r="E439" s="142">
        <v>-0.375</v>
      </c>
      <c r="F439" s="142">
        <v>-0.52600000000000002</v>
      </c>
      <c r="G439" s="142">
        <v>-0.45900000000000002</v>
      </c>
      <c r="H439" s="142">
        <v>-0.78300000000000003</v>
      </c>
      <c r="I439" s="142">
        <v>-0.73799999999999999</v>
      </c>
      <c r="J439" s="142">
        <f t="shared" si="24"/>
        <v>4.1000000000000005</v>
      </c>
      <c r="K439" s="142" t="e">
        <f t="shared" si="25"/>
        <v>#N/A</v>
      </c>
      <c r="L439" s="142">
        <f t="shared" si="26"/>
        <v>6.7</v>
      </c>
      <c r="M439" s="142">
        <f t="shared" si="27"/>
        <v>4.5000000000000036</v>
      </c>
    </row>
    <row r="440" spans="1:13" x14ac:dyDescent="0.25">
      <c r="A440" s="151">
        <v>44441</v>
      </c>
      <c r="B440" s="142">
        <v>7.1999999999999995E-2</v>
      </c>
      <c r="C440" s="142">
        <v>0.113</v>
      </c>
      <c r="E440" s="142">
        <v>-0.38600000000000001</v>
      </c>
      <c r="F440" s="142">
        <v>-0.53600000000000003</v>
      </c>
      <c r="G440" s="142">
        <v>-0.46899999999999997</v>
      </c>
      <c r="H440" s="142">
        <v>-0.79700000000000004</v>
      </c>
      <c r="I440" s="142">
        <v>-0.752</v>
      </c>
      <c r="J440" s="142">
        <f t="shared" si="24"/>
        <v>4.1000000000000005</v>
      </c>
      <c r="K440" s="142" t="e">
        <f t="shared" si="25"/>
        <v>#N/A</v>
      </c>
      <c r="L440" s="142">
        <f t="shared" si="26"/>
        <v>6.7000000000000064</v>
      </c>
      <c r="M440" s="142">
        <f t="shared" si="27"/>
        <v>4.5000000000000036</v>
      </c>
    </row>
    <row r="441" spans="1:13" x14ac:dyDescent="0.25">
      <c r="A441" s="151">
        <v>44442</v>
      </c>
      <c r="B441" s="142">
        <v>0.1</v>
      </c>
      <c r="C441" s="142">
        <v>0.14099999999999999</v>
      </c>
      <c r="E441" s="142">
        <v>-0.36299999999999999</v>
      </c>
      <c r="F441" s="142">
        <v>-0.51100000000000001</v>
      </c>
      <c r="G441" s="142">
        <v>-0.44600000000000001</v>
      </c>
      <c r="H441" s="142">
        <v>-0.77800000000000002</v>
      </c>
      <c r="I441" s="142">
        <v>-0.72899999999999998</v>
      </c>
      <c r="J441" s="142">
        <f t="shared" si="24"/>
        <v>4.0999999999999979</v>
      </c>
      <c r="K441" s="142" t="e">
        <f t="shared" si="25"/>
        <v>#N/A</v>
      </c>
      <c r="L441" s="142">
        <f t="shared" si="26"/>
        <v>6.5</v>
      </c>
      <c r="M441" s="142">
        <f t="shared" si="27"/>
        <v>4.9000000000000039</v>
      </c>
    </row>
    <row r="442" spans="1:13" x14ac:dyDescent="0.25">
      <c r="A442" s="151">
        <v>44445</v>
      </c>
      <c r="B442" s="142">
        <v>9.0999999999999998E-2</v>
      </c>
      <c r="C442" s="142">
        <v>0.13200000000000001</v>
      </c>
      <c r="E442" s="142">
        <v>-0.36799999999999999</v>
      </c>
      <c r="F442" s="142">
        <v>-0.51700000000000002</v>
      </c>
      <c r="G442" s="142">
        <v>-0.45100000000000001</v>
      </c>
      <c r="H442" s="142">
        <v>-0.77200000000000002</v>
      </c>
      <c r="I442" s="142">
        <v>-0.72799999999999998</v>
      </c>
      <c r="J442" s="142">
        <f t="shared" si="24"/>
        <v>4.1000000000000005</v>
      </c>
      <c r="K442" s="142" t="e">
        <f t="shared" si="25"/>
        <v>#N/A</v>
      </c>
      <c r="L442" s="142">
        <f t="shared" si="26"/>
        <v>6.6000000000000005</v>
      </c>
      <c r="M442" s="142">
        <f t="shared" si="27"/>
        <v>4.4000000000000039</v>
      </c>
    </row>
    <row r="443" spans="1:13" x14ac:dyDescent="0.25">
      <c r="A443" s="151">
        <v>44446</v>
      </c>
      <c r="B443" s="142">
        <v>0.126</v>
      </c>
      <c r="C443" s="142">
        <v>0.16600000000000001</v>
      </c>
      <c r="E443" s="142">
        <v>-0.32300000000000001</v>
      </c>
      <c r="F443" s="142">
        <v>-0.47</v>
      </c>
      <c r="G443" s="142">
        <v>-0.40699999999999997</v>
      </c>
      <c r="H443" s="142">
        <v>-0.74199999999999999</v>
      </c>
      <c r="I443" s="142">
        <v>-0.69199999999999995</v>
      </c>
      <c r="J443" s="142">
        <f t="shared" si="24"/>
        <v>4.0000000000000009</v>
      </c>
      <c r="K443" s="142" t="e">
        <f t="shared" si="25"/>
        <v>#N/A</v>
      </c>
      <c r="L443" s="142">
        <f t="shared" si="26"/>
        <v>6.3</v>
      </c>
      <c r="M443" s="142">
        <f t="shared" si="27"/>
        <v>5.0000000000000044</v>
      </c>
    </row>
    <row r="444" spans="1:13" x14ac:dyDescent="0.25">
      <c r="A444" s="151">
        <v>44447</v>
      </c>
      <c r="B444" s="142">
        <v>0.123</v>
      </c>
      <c r="C444" s="142">
        <v>0.16500000000000001</v>
      </c>
      <c r="D444" s="142">
        <v>-0.36599999999999999</v>
      </c>
      <c r="E444" s="142">
        <v>-0.32400000000000001</v>
      </c>
      <c r="F444" s="142">
        <v>-0.47</v>
      </c>
      <c r="G444" s="142">
        <v>-0.40799999999999997</v>
      </c>
      <c r="H444" s="142">
        <v>-0.745</v>
      </c>
      <c r="I444" s="142">
        <v>-0.69099999999999995</v>
      </c>
      <c r="J444" s="142">
        <f t="shared" si="24"/>
        <v>4.2000000000000011</v>
      </c>
      <c r="K444" s="142">
        <f t="shared" si="25"/>
        <v>4.1999999999999984</v>
      </c>
      <c r="L444" s="142">
        <f t="shared" si="26"/>
        <v>6.2</v>
      </c>
      <c r="M444" s="142">
        <f t="shared" si="27"/>
        <v>5.4000000000000048</v>
      </c>
    </row>
    <row r="445" spans="1:13" x14ac:dyDescent="0.25">
      <c r="A445" s="151">
        <v>44448</v>
      </c>
      <c r="B445" s="142">
        <v>8.5000000000000006E-2</v>
      </c>
      <c r="C445" s="142">
        <v>0.126</v>
      </c>
      <c r="D445" s="142">
        <v>-0.40600000000000003</v>
      </c>
      <c r="E445" s="142">
        <v>-0.36199999999999999</v>
      </c>
      <c r="F445" s="142">
        <v>-0.50700000000000001</v>
      </c>
      <c r="G445" s="142">
        <v>-0.44600000000000001</v>
      </c>
      <c r="H445" s="142">
        <v>-0.76400000000000001</v>
      </c>
      <c r="I445" s="142">
        <v>-0.71399999999999997</v>
      </c>
      <c r="J445" s="142">
        <f t="shared" si="24"/>
        <v>4.0999999999999996</v>
      </c>
      <c r="K445" s="142">
        <f t="shared" si="25"/>
        <v>4.4000000000000039</v>
      </c>
      <c r="L445" s="142">
        <f t="shared" si="26"/>
        <v>6.1</v>
      </c>
      <c r="M445" s="142">
        <f t="shared" si="27"/>
        <v>5.0000000000000044</v>
      </c>
    </row>
    <row r="446" spans="1:13" x14ac:dyDescent="0.25">
      <c r="A446" s="151">
        <v>44449</v>
      </c>
      <c r="B446" s="142">
        <v>0.115</v>
      </c>
      <c r="C446" s="142">
        <v>0.156</v>
      </c>
      <c r="D446" s="142">
        <v>-0.375</v>
      </c>
      <c r="E446" s="142">
        <v>-0.33200000000000002</v>
      </c>
      <c r="F446" s="142">
        <v>-0.47699999999999998</v>
      </c>
      <c r="G446" s="142">
        <v>-0.41599999999999998</v>
      </c>
      <c r="H446" s="142">
        <v>-0.748</v>
      </c>
      <c r="I446" s="142">
        <v>-0.69599999999999995</v>
      </c>
      <c r="J446" s="142">
        <f t="shared" si="24"/>
        <v>4.0999999999999996</v>
      </c>
      <c r="K446" s="142">
        <f t="shared" si="25"/>
        <v>4.299999999999998</v>
      </c>
      <c r="L446" s="142">
        <f t="shared" si="26"/>
        <v>6.1</v>
      </c>
      <c r="M446" s="142">
        <f t="shared" si="27"/>
        <v>5.2000000000000046</v>
      </c>
    </row>
    <row r="447" spans="1:13" x14ac:dyDescent="0.25">
      <c r="A447" s="151">
        <v>44452</v>
      </c>
      <c r="B447" s="142">
        <v>0.122</v>
      </c>
      <c r="C447" s="142">
        <v>0.16400000000000001</v>
      </c>
      <c r="D447" s="142">
        <v>-0.376</v>
      </c>
      <c r="E447" s="142">
        <v>-0.33200000000000002</v>
      </c>
      <c r="F447" s="142">
        <v>-0.47599999999999998</v>
      </c>
      <c r="G447" s="142">
        <v>-0.41599999999999998</v>
      </c>
      <c r="H447" s="142">
        <v>-0.751</v>
      </c>
      <c r="I447" s="142">
        <v>-0.69899999999999995</v>
      </c>
      <c r="J447" s="142">
        <f t="shared" si="24"/>
        <v>4.2000000000000011</v>
      </c>
      <c r="K447" s="142">
        <f t="shared" si="25"/>
        <v>4.3999999999999986</v>
      </c>
      <c r="L447" s="142">
        <f t="shared" si="26"/>
        <v>6</v>
      </c>
      <c r="M447" s="142">
        <f t="shared" si="27"/>
        <v>5.2000000000000046</v>
      </c>
    </row>
    <row r="448" spans="1:13" x14ac:dyDescent="0.25">
      <c r="A448" s="151">
        <v>44453</v>
      </c>
      <c r="B448" s="142">
        <v>0.108</v>
      </c>
      <c r="C448" s="142">
        <v>0.15</v>
      </c>
      <c r="D448" s="142">
        <v>-0.38500000000000001</v>
      </c>
      <c r="E448" s="142">
        <v>-0.34100000000000003</v>
      </c>
      <c r="F448" s="142">
        <v>-0.48499999999999999</v>
      </c>
      <c r="G448" s="142">
        <v>-0.42499999999999999</v>
      </c>
      <c r="H448" s="142">
        <v>-0.755</v>
      </c>
      <c r="I448" s="142">
        <v>-0.70299999999999996</v>
      </c>
      <c r="J448" s="142">
        <f t="shared" si="24"/>
        <v>4.1999999999999993</v>
      </c>
      <c r="K448" s="142">
        <f t="shared" si="25"/>
        <v>4.3999999999999986</v>
      </c>
      <c r="L448" s="142">
        <f t="shared" si="26"/>
        <v>6</v>
      </c>
      <c r="M448" s="142">
        <f t="shared" si="27"/>
        <v>5.2000000000000046</v>
      </c>
    </row>
    <row r="449" spans="1:13" x14ac:dyDescent="0.25">
      <c r="A449" s="151">
        <v>44454</v>
      </c>
      <c r="B449" s="142">
        <v>0.14799999999999999</v>
      </c>
      <c r="C449" s="142">
        <v>0.19</v>
      </c>
      <c r="D449" s="142">
        <v>-0.35099999999999998</v>
      </c>
      <c r="E449" s="142">
        <v>-0.307</v>
      </c>
      <c r="F449" s="142">
        <v>-0.45200000000000001</v>
      </c>
      <c r="G449" s="142">
        <v>-0.39200000000000002</v>
      </c>
      <c r="H449" s="142">
        <v>-0.74199999999999999</v>
      </c>
      <c r="I449" s="142">
        <v>-0.68899999999999995</v>
      </c>
      <c r="J449" s="142">
        <f t="shared" si="24"/>
        <v>4.2000000000000011</v>
      </c>
      <c r="K449" s="142">
        <f t="shared" si="25"/>
        <v>4.3999999999999986</v>
      </c>
      <c r="L449" s="142">
        <f t="shared" si="26"/>
        <v>6</v>
      </c>
      <c r="M449" s="142">
        <f t="shared" si="27"/>
        <v>5.3000000000000043</v>
      </c>
    </row>
    <row r="450" spans="1:13" x14ac:dyDescent="0.25">
      <c r="A450" s="151">
        <v>44455</v>
      </c>
      <c r="B450" s="142">
        <v>0.151</v>
      </c>
      <c r="C450" s="142">
        <v>0.193</v>
      </c>
      <c r="D450" s="142">
        <v>-0.34699999999999998</v>
      </c>
      <c r="E450" s="142">
        <v>-0.30299999999999999</v>
      </c>
      <c r="F450" s="142">
        <v>-0.44900000000000001</v>
      </c>
      <c r="G450" s="142">
        <v>-0.38900000000000001</v>
      </c>
      <c r="H450" s="142">
        <v>-0.74199999999999999</v>
      </c>
      <c r="I450" s="142">
        <v>-0.69</v>
      </c>
      <c r="J450" s="142">
        <f t="shared" si="24"/>
        <v>4.2000000000000011</v>
      </c>
      <c r="K450" s="142">
        <f t="shared" si="25"/>
        <v>4.3999999999999986</v>
      </c>
      <c r="L450" s="142">
        <f t="shared" si="26"/>
        <v>6</v>
      </c>
      <c r="M450" s="142">
        <f t="shared" si="27"/>
        <v>5.2000000000000046</v>
      </c>
    </row>
    <row r="451" spans="1:13" x14ac:dyDescent="0.25">
      <c r="A451" s="151">
        <v>44456</v>
      </c>
      <c r="B451" s="142">
        <v>0.17199999999999999</v>
      </c>
      <c r="C451" s="142">
        <v>0.215</v>
      </c>
      <c r="D451" s="142">
        <v>-0.32500000000000001</v>
      </c>
      <c r="E451" s="142">
        <v>-0.28100000000000003</v>
      </c>
      <c r="F451" s="142">
        <v>-0.42699999999999999</v>
      </c>
      <c r="G451" s="142">
        <v>-0.36699999999999999</v>
      </c>
      <c r="H451" s="142">
        <v>-0.73199999999999998</v>
      </c>
      <c r="I451" s="142">
        <v>-0.67800000000000005</v>
      </c>
      <c r="J451" s="142">
        <f t="shared" si="24"/>
        <v>4.3000000000000007</v>
      </c>
      <c r="K451" s="142">
        <f t="shared" si="25"/>
        <v>4.3999999999999986</v>
      </c>
      <c r="L451" s="142">
        <f t="shared" si="26"/>
        <v>6</v>
      </c>
      <c r="M451" s="142">
        <f t="shared" si="27"/>
        <v>5.3999999999999932</v>
      </c>
    </row>
    <row r="452" spans="1:13" x14ac:dyDescent="0.25">
      <c r="A452" s="151">
        <v>44459</v>
      </c>
      <c r="B452" s="142">
        <v>0.127</v>
      </c>
      <c r="C452" s="142">
        <v>0.17</v>
      </c>
      <c r="D452" s="142">
        <v>-0.36399999999999999</v>
      </c>
      <c r="E452" s="142">
        <v>-0.32100000000000001</v>
      </c>
      <c r="F452" s="142">
        <v>-0.46700000000000003</v>
      </c>
      <c r="G452" s="142">
        <v>-0.40600000000000003</v>
      </c>
      <c r="H452" s="142">
        <v>-0.75800000000000001</v>
      </c>
      <c r="I452" s="142">
        <v>-0.70499999999999996</v>
      </c>
      <c r="J452" s="142">
        <f t="shared" si="24"/>
        <v>4.3000000000000007</v>
      </c>
      <c r="K452" s="142">
        <f t="shared" si="25"/>
        <v>4.299999999999998</v>
      </c>
      <c r="L452" s="142">
        <f t="shared" si="26"/>
        <v>6.1</v>
      </c>
      <c r="M452" s="142">
        <f t="shared" si="27"/>
        <v>5.3000000000000043</v>
      </c>
    </row>
    <row r="453" spans="1:13" x14ac:dyDescent="0.25">
      <c r="A453" s="151">
        <v>44460</v>
      </c>
      <c r="B453" s="142">
        <v>0.127</v>
      </c>
      <c r="C453" s="142">
        <v>0.17100000000000001</v>
      </c>
      <c r="D453" s="142">
        <v>-0.36299999999999999</v>
      </c>
      <c r="E453" s="142">
        <v>-0.318</v>
      </c>
      <c r="F453" s="142">
        <v>-0.46500000000000002</v>
      </c>
      <c r="G453" s="142">
        <v>-0.40400000000000003</v>
      </c>
      <c r="H453" s="142">
        <v>-0.75800000000000001</v>
      </c>
      <c r="I453" s="142">
        <v>-0.70399999999999996</v>
      </c>
      <c r="J453" s="142">
        <f t="shared" si="24"/>
        <v>4.4000000000000012</v>
      </c>
      <c r="K453" s="142">
        <f t="shared" si="25"/>
        <v>4.4999999999999982</v>
      </c>
      <c r="L453" s="142">
        <f t="shared" si="26"/>
        <v>6.1</v>
      </c>
      <c r="M453" s="142">
        <f t="shared" si="27"/>
        <v>5.4000000000000048</v>
      </c>
    </row>
    <row r="454" spans="1:13" x14ac:dyDescent="0.25">
      <c r="A454" s="151">
        <v>44461</v>
      </c>
      <c r="B454" s="142">
        <v>0.11899999999999999</v>
      </c>
      <c r="C454" s="142">
        <v>0.16300000000000001</v>
      </c>
      <c r="D454" s="142">
        <v>-0.36899999999999999</v>
      </c>
      <c r="E454" s="142">
        <v>-0.32500000000000001</v>
      </c>
      <c r="F454" s="142">
        <v>-0.47199999999999998</v>
      </c>
      <c r="G454" s="142">
        <v>-0.41</v>
      </c>
      <c r="H454" s="142">
        <v>-0.75700000000000001</v>
      </c>
      <c r="I454" s="142">
        <v>-0.70299999999999996</v>
      </c>
      <c r="J454" s="142">
        <f t="shared" si="24"/>
        <v>4.4000000000000012</v>
      </c>
      <c r="K454" s="142">
        <f t="shared" si="25"/>
        <v>4.3999999999999986</v>
      </c>
      <c r="L454" s="142">
        <f t="shared" si="26"/>
        <v>6.2</v>
      </c>
      <c r="M454" s="142">
        <f t="shared" si="27"/>
        <v>5.4000000000000048</v>
      </c>
    </row>
    <row r="455" spans="1:13" x14ac:dyDescent="0.25">
      <c r="A455" s="151">
        <v>44462</v>
      </c>
      <c r="B455" s="142">
        <v>0.17799999999999999</v>
      </c>
      <c r="C455" s="142">
        <v>0.222</v>
      </c>
      <c r="D455" s="142">
        <v>-0.30299999999999999</v>
      </c>
      <c r="E455" s="142">
        <v>-0.25900000000000001</v>
      </c>
      <c r="F455" s="142">
        <v>-0.40600000000000003</v>
      </c>
      <c r="G455" s="142">
        <v>-0.34499999999999997</v>
      </c>
      <c r="H455" s="142">
        <v>-0.71499999999999997</v>
      </c>
      <c r="I455" s="142">
        <v>-0.65900000000000003</v>
      </c>
      <c r="J455" s="142">
        <f t="shared" si="24"/>
        <v>4.4000000000000012</v>
      </c>
      <c r="K455" s="142">
        <f t="shared" si="25"/>
        <v>4.3999999999999986</v>
      </c>
      <c r="L455" s="142">
        <f t="shared" si="26"/>
        <v>6.100000000000005</v>
      </c>
      <c r="M455" s="142">
        <f t="shared" si="27"/>
        <v>5.5999999999999943</v>
      </c>
    </row>
    <row r="456" spans="1:13" x14ac:dyDescent="0.25">
      <c r="A456" s="151">
        <v>44463</v>
      </c>
      <c r="B456" s="142">
        <v>0.214</v>
      </c>
      <c r="C456" s="142">
        <v>0.25800000000000001</v>
      </c>
      <c r="D456" s="142">
        <v>-0.27300000000000002</v>
      </c>
      <c r="E456" s="142">
        <v>-0.22900000000000001</v>
      </c>
      <c r="F456" s="142">
        <v>-0.376</v>
      </c>
      <c r="G456" s="142">
        <v>-0.315</v>
      </c>
      <c r="H456" s="142">
        <v>-0.70499999999999996</v>
      </c>
      <c r="I456" s="142">
        <v>-0.65100000000000002</v>
      </c>
      <c r="J456" s="142">
        <f t="shared" si="24"/>
        <v>4.4000000000000012</v>
      </c>
      <c r="K456" s="142">
        <f t="shared" si="25"/>
        <v>4.4000000000000012</v>
      </c>
      <c r="L456" s="142">
        <f t="shared" si="26"/>
        <v>6.1</v>
      </c>
      <c r="M456" s="142">
        <f t="shared" si="27"/>
        <v>5.3999999999999932</v>
      </c>
    </row>
    <row r="457" spans="1:13" x14ac:dyDescent="0.25">
      <c r="A457" s="151">
        <v>44466</v>
      </c>
      <c r="B457" s="142">
        <v>0.20499999999999999</v>
      </c>
      <c r="C457" s="142">
        <v>0.248</v>
      </c>
      <c r="D457" s="142">
        <v>-0.26800000000000002</v>
      </c>
      <c r="E457" s="142">
        <v>-0.224</v>
      </c>
      <c r="F457" s="142">
        <v>-0.373</v>
      </c>
      <c r="G457" s="142">
        <v>-0.312</v>
      </c>
      <c r="H457" s="142">
        <v>-0.69799999999999995</v>
      </c>
      <c r="I457" s="142">
        <v>-0.64500000000000002</v>
      </c>
      <c r="J457" s="142">
        <f t="shared" si="24"/>
        <v>4.3000000000000007</v>
      </c>
      <c r="K457" s="142">
        <f t="shared" si="25"/>
        <v>4.4000000000000012</v>
      </c>
      <c r="L457" s="142">
        <f t="shared" si="26"/>
        <v>6.1</v>
      </c>
      <c r="M457" s="142">
        <f t="shared" si="27"/>
        <v>5.2999999999999936</v>
      </c>
    </row>
    <row r="458" spans="1:13" x14ac:dyDescent="0.25">
      <c r="A458" s="151">
        <v>44467</v>
      </c>
      <c r="B458" s="142">
        <v>0.218</v>
      </c>
      <c r="C458" s="142">
        <v>0.26200000000000001</v>
      </c>
      <c r="D458" s="142">
        <v>-0.246</v>
      </c>
      <c r="E458" s="142">
        <v>-0.2</v>
      </c>
      <c r="F458" s="142">
        <v>-0.35</v>
      </c>
      <c r="G458" s="142">
        <v>-0.28899999999999998</v>
      </c>
      <c r="H458" s="142">
        <v>-0.68899999999999995</v>
      </c>
      <c r="I458" s="142">
        <v>-0.63400000000000001</v>
      </c>
      <c r="J458" s="142">
        <f t="shared" si="24"/>
        <v>4.4000000000000012</v>
      </c>
      <c r="K458" s="142">
        <f t="shared" si="25"/>
        <v>4.5999999999999988</v>
      </c>
      <c r="L458" s="142">
        <f t="shared" si="26"/>
        <v>6.1</v>
      </c>
      <c r="M458" s="142">
        <f t="shared" si="27"/>
        <v>5.4999999999999938</v>
      </c>
    </row>
    <row r="459" spans="1:13" x14ac:dyDescent="0.25">
      <c r="A459" s="151">
        <v>44468</v>
      </c>
      <c r="B459" s="142">
        <v>0.20499999999999999</v>
      </c>
      <c r="C459" s="142">
        <v>0.249</v>
      </c>
      <c r="D459" s="142">
        <v>-0.25800000000000001</v>
      </c>
      <c r="E459" s="142">
        <v>-0.214</v>
      </c>
      <c r="F459" s="142">
        <v>-0.36399999999999999</v>
      </c>
      <c r="G459" s="142">
        <v>-0.30299999999999999</v>
      </c>
      <c r="H459" s="142">
        <v>-0.69699999999999995</v>
      </c>
      <c r="I459" s="142">
        <v>-0.64300000000000002</v>
      </c>
      <c r="J459" s="142">
        <f t="shared" si="24"/>
        <v>4.4000000000000012</v>
      </c>
      <c r="K459" s="142">
        <f t="shared" si="25"/>
        <v>4.4000000000000012</v>
      </c>
      <c r="L459" s="142">
        <f t="shared" si="26"/>
        <v>6.1</v>
      </c>
      <c r="M459" s="142">
        <f t="shared" si="27"/>
        <v>5.3999999999999932</v>
      </c>
    </row>
    <row r="460" spans="1:13" x14ac:dyDescent="0.25">
      <c r="A460" s="151">
        <v>44469</v>
      </c>
      <c r="B460" s="142">
        <v>0.23</v>
      </c>
      <c r="C460" s="142">
        <v>0.27400000000000002</v>
      </c>
      <c r="D460" s="142">
        <v>-0.245</v>
      </c>
      <c r="E460" s="142">
        <v>-0.2</v>
      </c>
      <c r="F460" s="142">
        <v>-0.35099999999999998</v>
      </c>
      <c r="G460" s="142">
        <v>-0.28999999999999998</v>
      </c>
      <c r="H460" s="142">
        <v>-0.69599999999999995</v>
      </c>
      <c r="I460" s="142">
        <v>-0.64</v>
      </c>
      <c r="J460" s="142">
        <f t="shared" ref="J460:J523" si="28">IF(ISBLANK(B460),NA(),(C460-B460)*100)</f>
        <v>4.4000000000000012</v>
      </c>
      <c r="K460" s="142">
        <f t="shared" ref="K460:K523" si="29">IF(ISBLANK(D460),NA(),(E460-D460)*100)</f>
        <v>4.4999999999999982</v>
      </c>
      <c r="L460" s="142">
        <f t="shared" ref="L460:L523" si="30">IF(ISBLANK(F460),NA(),(G460-F460)*100)</f>
        <v>6.1</v>
      </c>
      <c r="M460" s="142">
        <f t="shared" ref="M460:M523" si="31">IF(ISBLANK(H460),NA(),(I460-H460)*100)</f>
        <v>5.5999999999999943</v>
      </c>
    </row>
    <row r="461" spans="1:13" x14ac:dyDescent="0.25">
      <c r="A461" s="151">
        <v>44470</v>
      </c>
      <c r="B461" s="142">
        <v>0.20899999999999999</v>
      </c>
      <c r="C461" s="142">
        <v>0.254</v>
      </c>
      <c r="D461" s="142">
        <v>-0.27</v>
      </c>
      <c r="E461" s="142">
        <v>-0.22600000000000001</v>
      </c>
      <c r="F461" s="142">
        <v>-0.376</v>
      </c>
      <c r="G461" s="142">
        <v>-0.315</v>
      </c>
      <c r="H461" s="142">
        <v>-0.71699999999999997</v>
      </c>
      <c r="I461" s="142">
        <v>-0.66100000000000003</v>
      </c>
      <c r="J461" s="142">
        <f t="shared" si="28"/>
        <v>4.5000000000000009</v>
      </c>
      <c r="K461" s="142">
        <f t="shared" si="29"/>
        <v>4.4000000000000012</v>
      </c>
      <c r="L461" s="142">
        <f t="shared" si="30"/>
        <v>6.1</v>
      </c>
      <c r="M461" s="142">
        <f t="shared" si="31"/>
        <v>5.5999999999999943</v>
      </c>
    </row>
    <row r="462" spans="1:13" x14ac:dyDescent="0.25">
      <c r="A462" s="151">
        <v>44473</v>
      </c>
      <c r="B462" s="142">
        <v>0.221</v>
      </c>
      <c r="C462" s="142">
        <v>0.26600000000000001</v>
      </c>
      <c r="D462" s="142">
        <v>-0.26</v>
      </c>
      <c r="E462" s="142">
        <v>-0.215</v>
      </c>
      <c r="F462" s="142">
        <v>-0.36499999999999999</v>
      </c>
      <c r="G462" s="142">
        <v>-0.30399999999999999</v>
      </c>
      <c r="H462" s="142">
        <v>-0.71399999999999997</v>
      </c>
      <c r="I462" s="142">
        <v>-0.65700000000000003</v>
      </c>
      <c r="J462" s="142">
        <f t="shared" si="28"/>
        <v>4.5000000000000009</v>
      </c>
      <c r="K462" s="142">
        <f t="shared" si="29"/>
        <v>4.5000000000000009</v>
      </c>
      <c r="L462" s="142">
        <f t="shared" si="30"/>
        <v>6.1</v>
      </c>
      <c r="M462" s="142">
        <f t="shared" si="31"/>
        <v>5.699999999999994</v>
      </c>
    </row>
    <row r="463" spans="1:13" x14ac:dyDescent="0.25">
      <c r="A463" s="151">
        <v>44474</v>
      </c>
      <c r="B463" s="142">
        <v>0.245</v>
      </c>
      <c r="C463" s="142">
        <v>0.28999999999999998</v>
      </c>
      <c r="D463" s="142">
        <v>-0.23300000000000001</v>
      </c>
      <c r="E463" s="142">
        <v>-0.189</v>
      </c>
      <c r="F463" s="142">
        <v>-0.33900000000000002</v>
      </c>
      <c r="G463" s="142">
        <v>-0.27900000000000003</v>
      </c>
      <c r="H463" s="142">
        <v>-0.69599999999999995</v>
      </c>
      <c r="I463" s="142">
        <v>-0.64</v>
      </c>
      <c r="J463" s="142">
        <f t="shared" si="28"/>
        <v>4.4999999999999982</v>
      </c>
      <c r="K463" s="142">
        <f t="shared" si="29"/>
        <v>4.4000000000000012</v>
      </c>
      <c r="L463" s="142">
        <f t="shared" si="30"/>
        <v>6</v>
      </c>
      <c r="M463" s="142">
        <f t="shared" si="31"/>
        <v>5.5999999999999943</v>
      </c>
    </row>
    <row r="464" spans="1:13" x14ac:dyDescent="0.25">
      <c r="A464" s="151">
        <v>44475</v>
      </c>
      <c r="B464" s="142">
        <v>0.254</v>
      </c>
      <c r="C464" s="142">
        <v>0.29899999999999999</v>
      </c>
      <c r="D464" s="142">
        <v>-0.22700000000000001</v>
      </c>
      <c r="E464" s="142">
        <v>-0.183</v>
      </c>
      <c r="F464" s="142">
        <v>-0.33300000000000002</v>
      </c>
      <c r="G464" s="142">
        <v>-0.27200000000000002</v>
      </c>
      <c r="H464" s="142">
        <v>-0.69199999999999995</v>
      </c>
      <c r="I464" s="142">
        <v>-0.63600000000000001</v>
      </c>
      <c r="J464" s="142">
        <f t="shared" si="28"/>
        <v>4.4999999999999982</v>
      </c>
      <c r="K464" s="142">
        <f t="shared" si="29"/>
        <v>4.4000000000000012</v>
      </c>
      <c r="L464" s="142">
        <f t="shared" si="30"/>
        <v>6.1</v>
      </c>
      <c r="M464" s="142">
        <f t="shared" si="31"/>
        <v>5.5999999999999943</v>
      </c>
    </row>
    <row r="465" spans="1:13" x14ac:dyDescent="0.25">
      <c r="A465" s="151">
        <v>44476</v>
      </c>
      <c r="B465" s="142">
        <v>0.255</v>
      </c>
      <c r="C465" s="142">
        <v>0.3</v>
      </c>
      <c r="D465" s="142">
        <v>-0.23</v>
      </c>
      <c r="E465" s="142">
        <v>-0.186</v>
      </c>
      <c r="F465" s="142">
        <v>-0.33600000000000002</v>
      </c>
      <c r="G465" s="142">
        <v>-0.27600000000000002</v>
      </c>
      <c r="H465" s="142">
        <v>-0.70199999999999996</v>
      </c>
      <c r="I465" s="142">
        <v>-0.64700000000000002</v>
      </c>
      <c r="J465" s="142">
        <f t="shared" si="28"/>
        <v>4.4999999999999982</v>
      </c>
      <c r="K465" s="142">
        <f t="shared" si="29"/>
        <v>4.4000000000000012</v>
      </c>
      <c r="L465" s="142">
        <f t="shared" si="30"/>
        <v>6</v>
      </c>
      <c r="M465" s="142">
        <f t="shared" si="31"/>
        <v>5.4999999999999938</v>
      </c>
    </row>
    <row r="466" spans="1:13" x14ac:dyDescent="0.25">
      <c r="A466" s="151">
        <v>44477</v>
      </c>
      <c r="B466" s="142">
        <v>0.28299999999999997</v>
      </c>
      <c r="C466" s="142">
        <v>0.32800000000000001</v>
      </c>
      <c r="D466" s="142">
        <v>-0.19600000000000001</v>
      </c>
      <c r="E466" s="142">
        <v>-0.152</v>
      </c>
      <c r="F466" s="142">
        <v>-0.30299999999999999</v>
      </c>
      <c r="G466" s="142">
        <v>-0.24199999999999999</v>
      </c>
      <c r="H466" s="142">
        <v>-0.68100000000000005</v>
      </c>
      <c r="I466" s="142">
        <v>-0.624</v>
      </c>
      <c r="J466" s="142">
        <f t="shared" si="28"/>
        <v>4.5000000000000036</v>
      </c>
      <c r="K466" s="142">
        <f t="shared" si="29"/>
        <v>4.4000000000000012</v>
      </c>
      <c r="L466" s="142">
        <f t="shared" si="30"/>
        <v>6.1</v>
      </c>
      <c r="M466" s="142">
        <f t="shared" si="31"/>
        <v>5.7000000000000046</v>
      </c>
    </row>
    <row r="467" spans="1:13" x14ac:dyDescent="0.25">
      <c r="A467" s="151">
        <v>44480</v>
      </c>
      <c r="B467" s="142">
        <v>0.31</v>
      </c>
      <c r="C467" s="142">
        <v>0.35499999999999998</v>
      </c>
      <c r="D467" s="142">
        <v>-0.16600000000000001</v>
      </c>
      <c r="E467" s="142">
        <v>-0.122</v>
      </c>
      <c r="F467" s="142">
        <v>-0.27400000000000002</v>
      </c>
      <c r="G467" s="142">
        <v>-0.21199999999999999</v>
      </c>
      <c r="H467" s="142">
        <v>-0.65600000000000003</v>
      </c>
      <c r="I467" s="142">
        <v>-0.59899999999999998</v>
      </c>
      <c r="J467" s="142">
        <f t="shared" si="28"/>
        <v>4.4999999999999982</v>
      </c>
      <c r="K467" s="142">
        <f t="shared" si="29"/>
        <v>4.4000000000000012</v>
      </c>
      <c r="L467" s="142">
        <f t="shared" si="30"/>
        <v>6.2000000000000028</v>
      </c>
      <c r="M467" s="142">
        <f t="shared" si="31"/>
        <v>5.7000000000000046</v>
      </c>
    </row>
    <row r="468" spans="1:13" x14ac:dyDescent="0.25">
      <c r="A468" s="151">
        <v>44481</v>
      </c>
      <c r="B468" s="142">
        <v>0.32900000000000001</v>
      </c>
      <c r="C468" s="142">
        <v>0.374</v>
      </c>
      <c r="D468" s="142">
        <v>-0.13200000000000001</v>
      </c>
      <c r="E468" s="142">
        <v>-8.6999999999999994E-2</v>
      </c>
      <c r="F468" s="142">
        <v>-0.24</v>
      </c>
      <c r="G468" s="142">
        <v>-0.17799999999999999</v>
      </c>
      <c r="H468" s="142">
        <v>-0.624</v>
      </c>
      <c r="I468" s="142">
        <v>-0.56699999999999995</v>
      </c>
      <c r="J468" s="142">
        <f t="shared" si="28"/>
        <v>4.4999999999999982</v>
      </c>
      <c r="K468" s="142">
        <f t="shared" si="29"/>
        <v>4.5000000000000009</v>
      </c>
      <c r="L468" s="142">
        <f t="shared" si="30"/>
        <v>6.2</v>
      </c>
      <c r="M468" s="142">
        <f t="shared" si="31"/>
        <v>5.7000000000000046</v>
      </c>
    </row>
    <row r="469" spans="1:13" x14ac:dyDescent="0.25">
      <c r="A469" s="151">
        <v>44482</v>
      </c>
      <c r="B469" s="142">
        <v>0.251</v>
      </c>
      <c r="C469" s="142">
        <v>0.29599999999999999</v>
      </c>
      <c r="D469" s="142">
        <v>-0.17299999999999999</v>
      </c>
      <c r="E469" s="142">
        <v>-0.129</v>
      </c>
      <c r="F469" s="142">
        <v>-0.28000000000000003</v>
      </c>
      <c r="G469" s="142">
        <v>-0.218</v>
      </c>
      <c r="H469" s="142">
        <v>-0.63700000000000001</v>
      </c>
      <c r="I469" s="142">
        <v>-0.57899999999999996</v>
      </c>
      <c r="J469" s="142">
        <f t="shared" si="28"/>
        <v>4.4999999999999982</v>
      </c>
      <c r="K469" s="142">
        <f t="shared" si="29"/>
        <v>4.3999999999999986</v>
      </c>
      <c r="L469" s="142">
        <f t="shared" si="30"/>
        <v>6.2000000000000028</v>
      </c>
      <c r="M469" s="142">
        <f t="shared" si="31"/>
        <v>5.8000000000000052</v>
      </c>
    </row>
    <row r="470" spans="1:13" x14ac:dyDescent="0.25">
      <c r="A470" s="151">
        <v>44483</v>
      </c>
      <c r="B470" s="142">
        <v>0.191</v>
      </c>
      <c r="C470" s="142">
        <v>0.23499999999999999</v>
      </c>
      <c r="D470" s="142">
        <v>-0.23499999999999999</v>
      </c>
      <c r="E470" s="142">
        <v>-0.192</v>
      </c>
      <c r="F470" s="142">
        <v>-0.34200000000000003</v>
      </c>
      <c r="G470" s="142">
        <v>-0.28100000000000003</v>
      </c>
      <c r="H470" s="142">
        <v>-0.68600000000000005</v>
      </c>
      <c r="I470" s="142">
        <v>-0.629</v>
      </c>
      <c r="J470" s="142">
        <f t="shared" si="28"/>
        <v>4.3999999999999986</v>
      </c>
      <c r="K470" s="142">
        <f t="shared" si="29"/>
        <v>4.299999999999998</v>
      </c>
      <c r="L470" s="142">
        <f t="shared" si="30"/>
        <v>6.1</v>
      </c>
      <c r="M470" s="142">
        <f t="shared" si="31"/>
        <v>5.7000000000000046</v>
      </c>
    </row>
    <row r="471" spans="1:13" x14ac:dyDescent="0.25">
      <c r="A471" s="151">
        <v>44484</v>
      </c>
      <c r="B471" s="142">
        <v>0.20899999999999999</v>
      </c>
      <c r="C471" s="142">
        <v>0.253</v>
      </c>
      <c r="D471" s="142">
        <v>-0.21199999999999999</v>
      </c>
      <c r="E471" s="142">
        <v>-0.16900000000000001</v>
      </c>
      <c r="F471" s="142">
        <v>-0.318</v>
      </c>
      <c r="G471" s="142">
        <v>-0.25600000000000001</v>
      </c>
      <c r="H471" s="142">
        <v>-0.66700000000000004</v>
      </c>
      <c r="I471" s="142">
        <v>-0.61</v>
      </c>
      <c r="J471" s="142">
        <f t="shared" si="28"/>
        <v>4.4000000000000012</v>
      </c>
      <c r="K471" s="142">
        <f t="shared" si="29"/>
        <v>4.299999999999998</v>
      </c>
      <c r="L471" s="142">
        <f t="shared" si="30"/>
        <v>6.2</v>
      </c>
      <c r="M471" s="142">
        <f t="shared" si="31"/>
        <v>5.7000000000000046</v>
      </c>
    </row>
    <row r="472" spans="1:13" x14ac:dyDescent="0.25">
      <c r="A472" s="151">
        <v>44487</v>
      </c>
      <c r="B472" s="142">
        <v>0.16300000000000001</v>
      </c>
      <c r="C472" s="142">
        <v>0.20799999999999999</v>
      </c>
      <c r="D472" s="142">
        <v>-0.192</v>
      </c>
      <c r="E472" s="142">
        <v>-0.14899999999999999</v>
      </c>
      <c r="F472" s="142">
        <v>-0.29299999999999998</v>
      </c>
      <c r="G472" s="142">
        <v>-0.23200000000000001</v>
      </c>
      <c r="H472" s="142">
        <v>-0.61399999999999999</v>
      </c>
      <c r="I472" s="142">
        <v>-0.55400000000000005</v>
      </c>
      <c r="J472" s="142">
        <f t="shared" si="28"/>
        <v>4.4999999999999982</v>
      </c>
      <c r="K472" s="142">
        <f t="shared" si="29"/>
        <v>4.3000000000000007</v>
      </c>
      <c r="L472" s="142">
        <f t="shared" si="30"/>
        <v>6.099999999999997</v>
      </c>
      <c r="M472" s="142">
        <f t="shared" si="31"/>
        <v>5.9999999999999947</v>
      </c>
    </row>
    <row r="473" spans="1:13" x14ac:dyDescent="0.25">
      <c r="A473" s="151">
        <v>44488</v>
      </c>
      <c r="B473" s="142">
        <v>0.223</v>
      </c>
      <c r="C473" s="142">
        <v>0.26700000000000002</v>
      </c>
      <c r="D473" s="142">
        <v>-0.14899999999999999</v>
      </c>
      <c r="E473" s="142">
        <v>-0.107</v>
      </c>
      <c r="F473" s="142">
        <v>-0.25</v>
      </c>
      <c r="G473" s="142">
        <v>-0.189</v>
      </c>
      <c r="H473" s="142">
        <v>-0.59699999999999998</v>
      </c>
      <c r="I473" s="142">
        <v>-0.53600000000000003</v>
      </c>
      <c r="J473" s="142">
        <f t="shared" si="28"/>
        <v>4.4000000000000012</v>
      </c>
      <c r="K473" s="142">
        <f t="shared" si="29"/>
        <v>4.1999999999999993</v>
      </c>
      <c r="L473" s="142">
        <f t="shared" si="30"/>
        <v>6.1</v>
      </c>
      <c r="M473" s="142">
        <f t="shared" si="31"/>
        <v>6.0999999999999943</v>
      </c>
    </row>
    <row r="474" spans="1:13" x14ac:dyDescent="0.25">
      <c r="A474" s="151">
        <v>44489</v>
      </c>
      <c r="B474" s="142">
        <v>0.219</v>
      </c>
      <c r="C474" s="142">
        <v>0.26300000000000001</v>
      </c>
      <c r="D474" s="142">
        <v>-0.16600000000000001</v>
      </c>
      <c r="E474" s="142">
        <v>-0.127</v>
      </c>
      <c r="F474" s="142">
        <v>-0.27100000000000002</v>
      </c>
      <c r="G474" s="142">
        <v>-0.21099999999999999</v>
      </c>
      <c r="H474" s="142">
        <v>-0.629</v>
      </c>
      <c r="I474" s="142">
        <v>-0.56699999999999995</v>
      </c>
      <c r="J474" s="142">
        <f t="shared" si="28"/>
        <v>4.4000000000000012</v>
      </c>
      <c r="K474" s="142">
        <f t="shared" si="29"/>
        <v>3.9000000000000008</v>
      </c>
      <c r="L474" s="142">
        <f t="shared" si="30"/>
        <v>6.0000000000000027</v>
      </c>
      <c r="M474" s="142">
        <f t="shared" si="31"/>
        <v>6.2000000000000055</v>
      </c>
    </row>
    <row r="475" spans="1:13" x14ac:dyDescent="0.25">
      <c r="A475" s="151">
        <v>44490</v>
      </c>
      <c r="B475" s="142">
        <v>0.19900000000000001</v>
      </c>
      <c r="C475" s="142">
        <v>0.24399999999999999</v>
      </c>
      <c r="D475" s="142">
        <v>-0.14099999999999999</v>
      </c>
      <c r="E475" s="142">
        <v>-0.10299999999999999</v>
      </c>
      <c r="F475" s="142">
        <v>-0.245</v>
      </c>
      <c r="G475" s="142">
        <v>-0.185</v>
      </c>
      <c r="H475" s="142">
        <v>-0.59099999999999997</v>
      </c>
      <c r="I475" s="142">
        <v>-0.53</v>
      </c>
      <c r="J475" s="142">
        <f t="shared" si="28"/>
        <v>4.4999999999999982</v>
      </c>
      <c r="K475" s="142">
        <f t="shared" si="29"/>
        <v>3.7999999999999994</v>
      </c>
      <c r="L475" s="142">
        <f t="shared" si="30"/>
        <v>6</v>
      </c>
      <c r="M475" s="142">
        <f t="shared" si="31"/>
        <v>6.0999999999999943</v>
      </c>
    </row>
    <row r="476" spans="1:13" x14ac:dyDescent="0.25">
      <c r="A476" s="151">
        <v>44491</v>
      </c>
      <c r="B476" s="142">
        <v>0.16700000000000001</v>
      </c>
      <c r="C476" s="142">
        <v>0.21299999999999999</v>
      </c>
      <c r="D476" s="142">
        <v>-0.14599999999999999</v>
      </c>
      <c r="E476" s="142">
        <v>-0.107</v>
      </c>
      <c r="F476" s="142">
        <v>-0.248</v>
      </c>
      <c r="G476" s="142">
        <v>-0.188</v>
      </c>
      <c r="H476" s="142">
        <v>-0.57699999999999996</v>
      </c>
      <c r="I476" s="142">
        <v>-0.50900000000000001</v>
      </c>
      <c r="J476" s="142">
        <f t="shared" si="28"/>
        <v>4.5999999999999988</v>
      </c>
      <c r="K476" s="142">
        <f t="shared" si="29"/>
        <v>3.8999999999999995</v>
      </c>
      <c r="L476" s="142">
        <f t="shared" si="30"/>
        <v>6</v>
      </c>
      <c r="M476" s="142">
        <f t="shared" si="31"/>
        <v>6.7999999999999954</v>
      </c>
    </row>
    <row r="477" spans="1:13" x14ac:dyDescent="0.25">
      <c r="A477" s="151">
        <v>44494</v>
      </c>
      <c r="B477" s="142">
        <v>0.19700000000000001</v>
      </c>
      <c r="C477" s="142">
        <v>0.24299999999999999</v>
      </c>
      <c r="D477" s="142">
        <v>-0.153</v>
      </c>
      <c r="E477" s="142">
        <v>-0.11600000000000001</v>
      </c>
      <c r="F477" s="142">
        <v>-0.25800000000000001</v>
      </c>
      <c r="G477" s="142">
        <v>-0.19800000000000001</v>
      </c>
      <c r="H477" s="142">
        <v>-0.61299999999999999</v>
      </c>
      <c r="I477" s="142">
        <v>-0.54200000000000004</v>
      </c>
      <c r="J477" s="142">
        <f t="shared" si="28"/>
        <v>4.5999999999999988</v>
      </c>
      <c r="K477" s="142">
        <f t="shared" si="29"/>
        <v>3.6999999999999993</v>
      </c>
      <c r="L477" s="142">
        <f t="shared" si="30"/>
        <v>6</v>
      </c>
      <c r="M477" s="142">
        <f t="shared" si="31"/>
        <v>7.0999999999999952</v>
      </c>
    </row>
    <row r="478" spans="1:13" x14ac:dyDescent="0.25">
      <c r="A478" s="151">
        <v>44495</v>
      </c>
      <c r="B478" s="142">
        <v>0.17199999999999999</v>
      </c>
      <c r="C478" s="142">
        <v>0.216</v>
      </c>
      <c r="D478" s="142">
        <v>-0.156</v>
      </c>
      <c r="E478" s="142">
        <v>-0.11899999999999999</v>
      </c>
      <c r="F478" s="142">
        <v>-0.26200000000000001</v>
      </c>
      <c r="G478" s="142">
        <v>-0.20200000000000001</v>
      </c>
      <c r="H478" s="142">
        <v>-0.60599999999999998</v>
      </c>
      <c r="I478" s="142">
        <v>-0.53100000000000003</v>
      </c>
      <c r="J478" s="142">
        <f t="shared" si="28"/>
        <v>4.4000000000000012</v>
      </c>
      <c r="K478" s="142">
        <f t="shared" si="29"/>
        <v>3.7000000000000006</v>
      </c>
      <c r="L478" s="142">
        <f t="shared" si="30"/>
        <v>6</v>
      </c>
      <c r="M478" s="142">
        <f t="shared" si="31"/>
        <v>7.4999999999999956</v>
      </c>
    </row>
    <row r="479" spans="1:13" x14ac:dyDescent="0.25">
      <c r="A479" s="151">
        <v>44496</v>
      </c>
      <c r="B479" s="142">
        <v>8.2000000000000003E-2</v>
      </c>
      <c r="C479" s="142">
        <v>0.127</v>
      </c>
      <c r="D479" s="142">
        <v>-0.217</v>
      </c>
      <c r="E479" s="142">
        <v>-0.18</v>
      </c>
      <c r="F479" s="142">
        <v>-0.32</v>
      </c>
      <c r="G479" s="142">
        <v>-0.26100000000000001</v>
      </c>
      <c r="H479" s="142">
        <v>-0.61499999999999999</v>
      </c>
      <c r="I479" s="142">
        <v>-0.54200000000000004</v>
      </c>
      <c r="J479" s="142">
        <f t="shared" si="28"/>
        <v>4.5</v>
      </c>
      <c r="K479" s="142">
        <f t="shared" si="29"/>
        <v>3.7000000000000006</v>
      </c>
      <c r="L479" s="142">
        <f t="shared" si="30"/>
        <v>5.8999999999999995</v>
      </c>
      <c r="M479" s="142">
        <f t="shared" si="31"/>
        <v>7.2999999999999954</v>
      </c>
    </row>
    <row r="480" spans="1:13" x14ac:dyDescent="0.25">
      <c r="A480" s="151">
        <v>44497</v>
      </c>
      <c r="B480" s="142">
        <v>9.4E-2</v>
      </c>
      <c r="C480" s="142">
        <v>0.14000000000000001</v>
      </c>
      <c r="D480" s="142">
        <v>-0.17599999999999999</v>
      </c>
      <c r="E480" s="142">
        <v>-0.13700000000000001</v>
      </c>
      <c r="F480" s="142">
        <v>-0.27600000000000002</v>
      </c>
      <c r="G480" s="142">
        <v>-0.217</v>
      </c>
      <c r="H480" s="142">
        <v>-0.59299999999999997</v>
      </c>
      <c r="I480" s="142">
        <v>-0.51100000000000001</v>
      </c>
      <c r="J480" s="142">
        <f t="shared" si="28"/>
        <v>4.6000000000000014</v>
      </c>
      <c r="K480" s="142">
        <f t="shared" si="29"/>
        <v>3.8999999999999977</v>
      </c>
      <c r="L480" s="142">
        <f t="shared" si="30"/>
        <v>5.9000000000000021</v>
      </c>
      <c r="M480" s="142">
        <f t="shared" si="31"/>
        <v>8.1999999999999957</v>
      </c>
    </row>
    <row r="481" spans="1:13" x14ac:dyDescent="0.25">
      <c r="A481" s="151">
        <v>44498</v>
      </c>
      <c r="B481" s="142">
        <v>6.6000000000000003E-2</v>
      </c>
      <c r="C481" s="142">
        <v>0.111</v>
      </c>
      <c r="D481" s="142">
        <v>-0.14399999999999999</v>
      </c>
      <c r="E481" s="142">
        <v>-0.107</v>
      </c>
      <c r="F481" s="142">
        <v>-0.23599999999999999</v>
      </c>
      <c r="G481" s="142">
        <v>-0.18099999999999999</v>
      </c>
      <c r="H481" s="142">
        <v>-0.54200000000000004</v>
      </c>
      <c r="I481" s="142">
        <v>-0.46500000000000002</v>
      </c>
      <c r="J481" s="142">
        <f t="shared" si="28"/>
        <v>4.5</v>
      </c>
      <c r="K481" s="142">
        <f t="shared" si="29"/>
        <v>3.6999999999999993</v>
      </c>
      <c r="L481" s="142">
        <f t="shared" si="30"/>
        <v>5.4999999999999991</v>
      </c>
      <c r="M481" s="142">
        <f t="shared" si="31"/>
        <v>7.7000000000000011</v>
      </c>
    </row>
    <row r="482" spans="1:13" x14ac:dyDescent="0.25">
      <c r="A482" s="151">
        <v>44501</v>
      </c>
      <c r="B482" s="142">
        <v>9.7000000000000003E-2</v>
      </c>
      <c r="C482" s="142">
        <v>0.14099999999999999</v>
      </c>
      <c r="D482" s="142">
        <v>-0.14000000000000001</v>
      </c>
      <c r="E482" s="142">
        <v>-0.104</v>
      </c>
      <c r="F482" s="142">
        <v>-0.23599999999999999</v>
      </c>
      <c r="G482" s="142">
        <v>-0.17599999999999999</v>
      </c>
      <c r="H482" s="142">
        <v>-0.56100000000000005</v>
      </c>
      <c r="I482" s="142">
        <v>-0.48199999999999998</v>
      </c>
      <c r="J482" s="142">
        <f t="shared" si="28"/>
        <v>4.3999999999999986</v>
      </c>
      <c r="K482" s="142">
        <f t="shared" si="29"/>
        <v>3.6000000000000019</v>
      </c>
      <c r="L482" s="142">
        <f t="shared" si="30"/>
        <v>6</v>
      </c>
      <c r="M482" s="142">
        <f t="shared" si="31"/>
        <v>7.9000000000000075</v>
      </c>
    </row>
    <row r="483" spans="1:13" x14ac:dyDescent="0.25">
      <c r="A483" s="151">
        <v>44502</v>
      </c>
      <c r="B483" s="142">
        <v>0.10199999999999999</v>
      </c>
      <c r="C483" s="142">
        <v>0.14699999999999999</v>
      </c>
      <c r="D483" s="142">
        <v>-0.20399999999999999</v>
      </c>
      <c r="E483" s="142">
        <v>-0.16600000000000001</v>
      </c>
      <c r="F483" s="142">
        <v>-0.30199999999999999</v>
      </c>
      <c r="G483" s="142">
        <v>-0.24299999999999999</v>
      </c>
      <c r="H483" s="142">
        <v>-0.63800000000000001</v>
      </c>
      <c r="I483" s="142">
        <v>-0.55800000000000005</v>
      </c>
      <c r="J483" s="142">
        <f t="shared" si="28"/>
        <v>4.5</v>
      </c>
      <c r="K483" s="142">
        <f t="shared" si="29"/>
        <v>3.799999999999998</v>
      </c>
      <c r="L483" s="142">
        <f t="shared" si="30"/>
        <v>5.8999999999999995</v>
      </c>
      <c r="M483" s="142">
        <f t="shared" si="31"/>
        <v>7.9999999999999964</v>
      </c>
    </row>
    <row r="484" spans="1:13" x14ac:dyDescent="0.25">
      <c r="A484" s="151">
        <v>44503</v>
      </c>
      <c r="B484" s="142">
        <v>7.3999999999999996E-2</v>
      </c>
      <c r="C484" s="142">
        <v>0.11700000000000001</v>
      </c>
      <c r="D484" s="142">
        <v>-0.20699999999999999</v>
      </c>
      <c r="E484" s="142">
        <v>-0.17</v>
      </c>
      <c r="F484" s="142">
        <v>-0.30299999999999999</v>
      </c>
      <c r="G484" s="142">
        <v>-0.245</v>
      </c>
      <c r="H484" s="142">
        <v>-0.64</v>
      </c>
      <c r="I484" s="142">
        <v>-0.55500000000000005</v>
      </c>
      <c r="J484" s="142">
        <f t="shared" si="28"/>
        <v>4.3000000000000007</v>
      </c>
      <c r="K484" s="142">
        <f t="shared" si="29"/>
        <v>3.6999999999999975</v>
      </c>
      <c r="L484" s="142">
        <f t="shared" si="30"/>
        <v>5.8</v>
      </c>
      <c r="M484" s="142">
        <f t="shared" si="31"/>
        <v>8.4999999999999964</v>
      </c>
    </row>
    <row r="485" spans="1:13" x14ac:dyDescent="0.25">
      <c r="A485" s="151">
        <v>44504</v>
      </c>
      <c r="B485" s="142">
        <v>8.5000000000000006E-2</v>
      </c>
      <c r="C485" s="142">
        <v>0.129</v>
      </c>
      <c r="D485" s="142">
        <v>-0.26500000000000001</v>
      </c>
      <c r="E485" s="142">
        <v>-0.22700000000000001</v>
      </c>
      <c r="F485" s="142">
        <v>-0.37</v>
      </c>
      <c r="G485" s="142">
        <v>-0.31</v>
      </c>
      <c r="H485" s="142">
        <v>-0.71899999999999997</v>
      </c>
      <c r="I485" s="142">
        <v>-0.63400000000000001</v>
      </c>
      <c r="J485" s="142">
        <f t="shared" si="28"/>
        <v>4.3999999999999995</v>
      </c>
      <c r="K485" s="142">
        <f t="shared" si="29"/>
        <v>3.8000000000000007</v>
      </c>
      <c r="L485" s="142">
        <f t="shared" si="30"/>
        <v>6</v>
      </c>
      <c r="M485" s="142">
        <f t="shared" si="31"/>
        <v>8.4999999999999964</v>
      </c>
    </row>
    <row r="486" spans="1:13" x14ac:dyDescent="0.25">
      <c r="A486" s="151">
        <v>44505</v>
      </c>
      <c r="B486" s="142">
        <v>-7.0000000000000001E-3</v>
      </c>
      <c r="C486" s="142">
        <v>3.5999999999999997E-2</v>
      </c>
      <c r="D486" s="142">
        <v>-0.32100000000000001</v>
      </c>
      <c r="E486" s="142">
        <v>-0.28299999999999997</v>
      </c>
      <c r="F486" s="142">
        <v>-0.42299999999999999</v>
      </c>
      <c r="G486" s="142">
        <v>-0.36499999999999999</v>
      </c>
      <c r="H486" s="142">
        <v>-0.73899999999999999</v>
      </c>
      <c r="I486" s="142">
        <v>-0.65800000000000003</v>
      </c>
      <c r="J486" s="142">
        <f t="shared" si="28"/>
        <v>4.3</v>
      </c>
      <c r="K486" s="142">
        <f t="shared" si="29"/>
        <v>3.8000000000000034</v>
      </c>
      <c r="L486" s="142">
        <f t="shared" si="30"/>
        <v>5.8</v>
      </c>
      <c r="M486" s="142">
        <f t="shared" si="31"/>
        <v>8.0999999999999961</v>
      </c>
    </row>
    <row r="487" spans="1:13" x14ac:dyDescent="0.25">
      <c r="A487" s="151">
        <v>44508</v>
      </c>
      <c r="B487" s="142">
        <v>4.2000000000000003E-2</v>
      </c>
      <c r="C487" s="142">
        <v>8.5999999999999993E-2</v>
      </c>
      <c r="D487" s="142">
        <v>-0.28299999999999997</v>
      </c>
      <c r="E487" s="142">
        <v>-0.245</v>
      </c>
      <c r="F487" s="142">
        <v>-0.39100000000000001</v>
      </c>
      <c r="G487" s="142">
        <v>-0.33</v>
      </c>
      <c r="H487" s="142">
        <v>-0.71599999999999997</v>
      </c>
      <c r="I487" s="142">
        <v>-0.63800000000000001</v>
      </c>
      <c r="J487" s="142">
        <f t="shared" si="28"/>
        <v>4.3999999999999995</v>
      </c>
      <c r="K487" s="142">
        <f t="shared" si="29"/>
        <v>3.799999999999998</v>
      </c>
      <c r="L487" s="142">
        <f t="shared" si="30"/>
        <v>6.1</v>
      </c>
      <c r="M487" s="142">
        <f t="shared" si="31"/>
        <v>7.7999999999999954</v>
      </c>
    </row>
    <row r="488" spans="1:13" x14ac:dyDescent="0.25">
      <c r="A488" s="151">
        <v>44509</v>
      </c>
      <c r="B488" s="142">
        <v>-6.6000000000000003E-2</v>
      </c>
      <c r="C488" s="142">
        <v>-2.1999999999999999E-2</v>
      </c>
      <c r="D488" s="142">
        <v>-0.33400000000000002</v>
      </c>
      <c r="E488" s="142">
        <v>-0.3</v>
      </c>
      <c r="F488" s="142">
        <v>-0.44500000000000001</v>
      </c>
      <c r="G488" s="142">
        <v>-0.38400000000000001</v>
      </c>
      <c r="H488" s="142">
        <v>-0.752</v>
      </c>
      <c r="I488" s="142">
        <v>-0.66500000000000004</v>
      </c>
      <c r="J488" s="142">
        <f t="shared" si="28"/>
        <v>4.4000000000000004</v>
      </c>
      <c r="K488" s="142">
        <f t="shared" si="29"/>
        <v>3.400000000000003</v>
      </c>
      <c r="L488" s="142">
        <f t="shared" si="30"/>
        <v>6.1</v>
      </c>
      <c r="M488" s="142">
        <f t="shared" si="31"/>
        <v>8.6999999999999957</v>
      </c>
    </row>
    <row r="489" spans="1:13" x14ac:dyDescent="0.25">
      <c r="A489" s="151">
        <v>44510</v>
      </c>
      <c r="B489" s="142">
        <v>-1.2999999999999999E-2</v>
      </c>
      <c r="C489" s="142">
        <v>0.03</v>
      </c>
      <c r="D489" s="142">
        <v>-0.28499999999999998</v>
      </c>
      <c r="E489" s="142">
        <v>-0.25</v>
      </c>
      <c r="F489" s="142">
        <v>-0.39600000000000002</v>
      </c>
      <c r="G489" s="142">
        <v>-0.33400000000000002</v>
      </c>
      <c r="H489" s="142">
        <v>-0.70899999999999996</v>
      </c>
      <c r="I489" s="142">
        <v>-0.626</v>
      </c>
      <c r="J489" s="142">
        <f t="shared" si="28"/>
        <v>4.3</v>
      </c>
      <c r="K489" s="142">
        <f t="shared" si="29"/>
        <v>3.4999999999999973</v>
      </c>
      <c r="L489" s="142">
        <f t="shared" si="30"/>
        <v>6.2</v>
      </c>
      <c r="M489" s="142">
        <f t="shared" si="31"/>
        <v>8.2999999999999972</v>
      </c>
    </row>
    <row r="490" spans="1:13" x14ac:dyDescent="0.25">
      <c r="A490" s="151">
        <v>44511</v>
      </c>
      <c r="B490" s="142">
        <v>2E-3</v>
      </c>
      <c r="C490" s="142">
        <v>4.3999999999999997E-2</v>
      </c>
      <c r="D490" s="142">
        <v>-0.26600000000000001</v>
      </c>
      <c r="E490" s="142">
        <v>-0.23300000000000001</v>
      </c>
      <c r="F490" s="142">
        <v>-0.38300000000000001</v>
      </c>
      <c r="G490" s="142">
        <v>-0.32100000000000001</v>
      </c>
      <c r="H490" s="142">
        <v>-0.69099999999999995</v>
      </c>
      <c r="I490" s="142">
        <v>-0.61099999999999999</v>
      </c>
      <c r="J490" s="142">
        <f t="shared" si="28"/>
        <v>4.1999999999999993</v>
      </c>
      <c r="K490" s="142">
        <f t="shared" si="29"/>
        <v>3.3000000000000003</v>
      </c>
      <c r="L490" s="142">
        <f t="shared" si="30"/>
        <v>6.2</v>
      </c>
      <c r="M490" s="142">
        <f t="shared" si="31"/>
        <v>7.9999999999999964</v>
      </c>
    </row>
    <row r="491" spans="1:13" x14ac:dyDescent="0.25">
      <c r="A491" s="151">
        <v>44512</v>
      </c>
      <c r="B491" s="142">
        <v>-1.2999999999999999E-2</v>
      </c>
      <c r="C491" s="142">
        <v>0.03</v>
      </c>
      <c r="D491" s="142">
        <v>-0.29499999999999998</v>
      </c>
      <c r="E491" s="142">
        <v>-0.26</v>
      </c>
      <c r="F491" s="142">
        <v>-0.41399999999999998</v>
      </c>
      <c r="G491" s="142">
        <v>-0.35299999999999998</v>
      </c>
      <c r="H491" s="142">
        <v>-0.74099999999999999</v>
      </c>
      <c r="I491" s="142">
        <v>-0.65700000000000003</v>
      </c>
      <c r="J491" s="142">
        <f t="shared" si="28"/>
        <v>4.3</v>
      </c>
      <c r="K491" s="142">
        <f t="shared" si="29"/>
        <v>3.4999999999999973</v>
      </c>
      <c r="L491" s="142">
        <f t="shared" si="30"/>
        <v>6.1</v>
      </c>
      <c r="M491" s="142">
        <f t="shared" si="31"/>
        <v>8.3999999999999968</v>
      </c>
    </row>
    <row r="492" spans="1:13" x14ac:dyDescent="0.25">
      <c r="A492" s="151">
        <v>44515</v>
      </c>
      <c r="B492" s="142">
        <v>1.2E-2</v>
      </c>
      <c r="C492" s="142">
        <v>5.5E-2</v>
      </c>
      <c r="D492" s="142">
        <v>-0.26400000000000001</v>
      </c>
      <c r="E492" s="142">
        <v>-0.23</v>
      </c>
      <c r="F492" s="142">
        <v>-0.38400000000000001</v>
      </c>
      <c r="G492" s="142">
        <v>-0.32300000000000001</v>
      </c>
      <c r="H492" s="142">
        <v>-0.69299999999999995</v>
      </c>
      <c r="I492" s="142">
        <v>-0.61299999999999999</v>
      </c>
      <c r="J492" s="142">
        <f t="shared" si="28"/>
        <v>4.3</v>
      </c>
      <c r="K492" s="142">
        <f t="shared" si="29"/>
        <v>3.4000000000000004</v>
      </c>
      <c r="L492" s="142">
        <f t="shared" si="30"/>
        <v>6.1</v>
      </c>
      <c r="M492" s="142">
        <f t="shared" si="31"/>
        <v>7.9999999999999964</v>
      </c>
    </row>
    <row r="493" spans="1:13" x14ac:dyDescent="0.25">
      <c r="A493" s="151">
        <v>44516</v>
      </c>
      <c r="B493" s="142">
        <v>0.02</v>
      </c>
      <c r="C493" s="142">
        <v>6.3E-2</v>
      </c>
      <c r="D493" s="142">
        <v>-0.27800000000000002</v>
      </c>
      <c r="E493" s="142">
        <v>-0.24399999999999999</v>
      </c>
      <c r="F493" s="142">
        <v>-0.4</v>
      </c>
      <c r="G493" s="142">
        <v>-0.33900000000000002</v>
      </c>
      <c r="H493" s="142">
        <v>-0.73499999999999999</v>
      </c>
      <c r="I493" s="142">
        <v>-0.65400000000000003</v>
      </c>
      <c r="J493" s="142">
        <f t="shared" si="28"/>
        <v>4.3</v>
      </c>
      <c r="K493" s="142">
        <f t="shared" si="29"/>
        <v>3.400000000000003</v>
      </c>
      <c r="L493" s="142">
        <f t="shared" si="30"/>
        <v>6.1</v>
      </c>
      <c r="M493" s="142">
        <f t="shared" si="31"/>
        <v>8.0999999999999961</v>
      </c>
    </row>
    <row r="494" spans="1:13" x14ac:dyDescent="0.25">
      <c r="A494" s="151">
        <v>44517</v>
      </c>
      <c r="B494" s="142">
        <v>1.4999999999999999E-2</v>
      </c>
      <c r="C494" s="142">
        <v>5.7000000000000002E-2</v>
      </c>
      <c r="D494" s="142">
        <v>-0.28100000000000003</v>
      </c>
      <c r="E494" s="142">
        <v>-0.248</v>
      </c>
      <c r="F494" s="142">
        <v>-0.40600000000000003</v>
      </c>
      <c r="G494" s="142">
        <v>-0.34399999999999997</v>
      </c>
      <c r="H494" s="142">
        <v>-0.73499999999999999</v>
      </c>
      <c r="I494" s="142">
        <v>-0.65500000000000003</v>
      </c>
      <c r="J494" s="142">
        <f t="shared" si="28"/>
        <v>4.2</v>
      </c>
      <c r="K494" s="142">
        <f t="shared" si="29"/>
        <v>3.3000000000000029</v>
      </c>
      <c r="L494" s="142">
        <f t="shared" si="30"/>
        <v>6.2000000000000055</v>
      </c>
      <c r="M494" s="142">
        <f t="shared" si="31"/>
        <v>7.9999999999999964</v>
      </c>
    </row>
    <row r="495" spans="1:13" x14ac:dyDescent="0.25">
      <c r="A495" s="151">
        <v>44518</v>
      </c>
      <c r="B495" s="142">
        <v>-3.5999999999999997E-2</v>
      </c>
      <c r="C495" s="142">
        <v>5.0000000000000001E-3</v>
      </c>
      <c r="D495" s="142">
        <v>-0.312</v>
      </c>
      <c r="E495" s="142">
        <v>-0.27700000000000002</v>
      </c>
      <c r="F495" s="142">
        <v>-0.437</v>
      </c>
      <c r="G495" s="142">
        <v>-0.375</v>
      </c>
      <c r="H495" s="142">
        <v>-0.752</v>
      </c>
      <c r="I495" s="142">
        <v>-0.67600000000000005</v>
      </c>
      <c r="J495" s="142">
        <f t="shared" si="28"/>
        <v>4.0999999999999996</v>
      </c>
      <c r="K495" s="142">
        <f t="shared" si="29"/>
        <v>3.4999999999999973</v>
      </c>
      <c r="L495" s="142">
        <f t="shared" si="30"/>
        <v>6.2</v>
      </c>
      <c r="M495" s="142">
        <f t="shared" si="31"/>
        <v>7.5999999999999961</v>
      </c>
    </row>
    <row r="496" spans="1:13" x14ac:dyDescent="0.25">
      <c r="A496" s="151">
        <v>44519</v>
      </c>
      <c r="B496" s="142">
        <v>-8.1000000000000003E-2</v>
      </c>
      <c r="C496" s="142">
        <v>-0.04</v>
      </c>
      <c r="D496" s="142">
        <v>-0.377</v>
      </c>
      <c r="E496" s="142">
        <v>-0.34399999999999997</v>
      </c>
      <c r="F496" s="142">
        <v>-0.50700000000000001</v>
      </c>
      <c r="G496" s="142">
        <v>-0.44600000000000001</v>
      </c>
      <c r="H496" s="142">
        <v>-0.80700000000000005</v>
      </c>
      <c r="I496" s="142">
        <v>-0.73399999999999999</v>
      </c>
      <c r="J496" s="142">
        <f t="shared" si="28"/>
        <v>4.1000000000000005</v>
      </c>
      <c r="K496" s="142">
        <f t="shared" si="29"/>
        <v>3.3000000000000029</v>
      </c>
      <c r="L496" s="142">
        <f t="shared" si="30"/>
        <v>6.1</v>
      </c>
      <c r="M496" s="142">
        <f t="shared" si="31"/>
        <v>7.300000000000006</v>
      </c>
    </row>
    <row r="497" spans="1:13" x14ac:dyDescent="0.25">
      <c r="A497" s="151">
        <v>44522</v>
      </c>
      <c r="B497" s="142">
        <v>-4.2999999999999997E-2</v>
      </c>
      <c r="C497" s="142">
        <v>-3.0000000000000001E-3</v>
      </c>
      <c r="D497" s="142">
        <v>-0.33900000000000002</v>
      </c>
      <c r="E497" s="142">
        <v>-0.30299999999999999</v>
      </c>
      <c r="F497" s="142">
        <v>-0.47</v>
      </c>
      <c r="G497" s="142">
        <v>-0.40699999999999997</v>
      </c>
      <c r="H497" s="142">
        <v>-0.76800000000000002</v>
      </c>
      <c r="I497" s="142">
        <v>-0.7</v>
      </c>
      <c r="J497" s="142">
        <f t="shared" si="28"/>
        <v>3.9999999999999996</v>
      </c>
      <c r="K497" s="142">
        <f t="shared" si="29"/>
        <v>3.6000000000000032</v>
      </c>
      <c r="L497" s="142">
        <f t="shared" si="30"/>
        <v>6.3</v>
      </c>
      <c r="M497" s="142">
        <f t="shared" si="31"/>
        <v>6.800000000000006</v>
      </c>
    </row>
    <row r="498" spans="1:13" x14ac:dyDescent="0.25">
      <c r="A498" s="151">
        <v>44523</v>
      </c>
      <c r="B498" s="142">
        <v>3.3000000000000002E-2</v>
      </c>
      <c r="C498" s="142">
        <v>7.3999999999999996E-2</v>
      </c>
      <c r="D498" s="142">
        <v>-0.255</v>
      </c>
      <c r="E498" s="142">
        <v>-0.222</v>
      </c>
      <c r="F498" s="142">
        <v>-0.39100000000000001</v>
      </c>
      <c r="G498" s="142">
        <v>-0.33</v>
      </c>
      <c r="H498" s="142">
        <v>-0.73099999999999998</v>
      </c>
      <c r="I498" s="142">
        <v>-0.66200000000000003</v>
      </c>
      <c r="J498" s="142">
        <f t="shared" si="28"/>
        <v>4.0999999999999996</v>
      </c>
      <c r="K498" s="142">
        <f t="shared" si="29"/>
        <v>3.3000000000000003</v>
      </c>
      <c r="L498" s="142">
        <f t="shared" si="30"/>
        <v>6.1</v>
      </c>
      <c r="M498" s="142">
        <f t="shared" si="31"/>
        <v>6.899999999999995</v>
      </c>
    </row>
    <row r="499" spans="1:13" x14ac:dyDescent="0.25">
      <c r="A499" s="151">
        <v>44524</v>
      </c>
      <c r="B499" s="142">
        <v>4.1000000000000002E-2</v>
      </c>
      <c r="C499" s="142">
        <v>8.2000000000000003E-2</v>
      </c>
      <c r="D499" s="142">
        <v>-0.25700000000000001</v>
      </c>
      <c r="E499" s="142">
        <v>-0.23</v>
      </c>
      <c r="F499" s="142">
        <v>-0.39500000000000002</v>
      </c>
      <c r="G499" s="142">
        <v>-0.33500000000000002</v>
      </c>
      <c r="H499" s="142">
        <v>-0.72299999999999998</v>
      </c>
      <c r="I499" s="142">
        <v>-0.66600000000000004</v>
      </c>
      <c r="J499" s="142">
        <f t="shared" si="28"/>
        <v>4.1000000000000005</v>
      </c>
      <c r="K499" s="142">
        <f t="shared" si="29"/>
        <v>2.6999999999999997</v>
      </c>
      <c r="L499" s="142">
        <f t="shared" si="30"/>
        <v>6</v>
      </c>
      <c r="M499" s="142">
        <f t="shared" si="31"/>
        <v>5.699999999999994</v>
      </c>
    </row>
    <row r="500" spans="1:13" x14ac:dyDescent="0.25">
      <c r="A500" s="151">
        <v>44525</v>
      </c>
      <c r="B500" s="142">
        <v>1.7000000000000001E-2</v>
      </c>
      <c r="C500" s="142">
        <v>5.8999999999999997E-2</v>
      </c>
      <c r="D500" s="142">
        <v>-0.28499999999999998</v>
      </c>
      <c r="E500" s="142">
        <v>-0.253</v>
      </c>
      <c r="F500" s="142">
        <v>-0.41299999999999998</v>
      </c>
      <c r="G500" s="142">
        <v>-0.35399999999999998</v>
      </c>
      <c r="H500" s="142">
        <v>-0.72399999999999998</v>
      </c>
      <c r="I500" s="142">
        <v>-0.67100000000000004</v>
      </c>
      <c r="J500" s="142">
        <f t="shared" si="28"/>
        <v>4.1999999999999993</v>
      </c>
      <c r="K500" s="142">
        <f t="shared" si="29"/>
        <v>3.1999999999999975</v>
      </c>
      <c r="L500" s="142">
        <f t="shared" si="30"/>
        <v>5.8999999999999995</v>
      </c>
      <c r="M500" s="142">
        <f t="shared" si="31"/>
        <v>5.2999999999999936</v>
      </c>
    </row>
    <row r="501" spans="1:13" x14ac:dyDescent="0.25">
      <c r="A501" s="151">
        <v>44526</v>
      </c>
      <c r="B501" s="142">
        <v>-5.6000000000000001E-2</v>
      </c>
      <c r="C501" s="142">
        <v>-1.4E-2</v>
      </c>
      <c r="D501" s="142">
        <v>-0.372</v>
      </c>
      <c r="E501" s="142">
        <v>-0.33800000000000002</v>
      </c>
      <c r="F501" s="142">
        <v>-0.5</v>
      </c>
      <c r="G501" s="142">
        <v>-0.439</v>
      </c>
      <c r="H501" s="142">
        <v>-0.77700000000000002</v>
      </c>
      <c r="I501" s="142">
        <v>-0.72599999999999998</v>
      </c>
      <c r="J501" s="142">
        <f t="shared" si="28"/>
        <v>4.2</v>
      </c>
      <c r="K501" s="142">
        <f t="shared" si="29"/>
        <v>3.3999999999999977</v>
      </c>
      <c r="L501" s="142">
        <f t="shared" si="30"/>
        <v>6.1</v>
      </c>
      <c r="M501" s="142">
        <f t="shared" si="31"/>
        <v>5.100000000000005</v>
      </c>
    </row>
    <row r="502" spans="1:13" x14ac:dyDescent="0.25">
      <c r="A502" s="151">
        <v>44529</v>
      </c>
      <c r="B502" s="142">
        <v>-5.6000000000000001E-2</v>
      </c>
      <c r="C502" s="142">
        <v>-1.4999999999999999E-2</v>
      </c>
      <c r="D502" s="142">
        <v>-0.35099999999999998</v>
      </c>
      <c r="E502" s="142">
        <v>-0.31900000000000001</v>
      </c>
      <c r="F502" s="142">
        <v>-0.48199999999999998</v>
      </c>
      <c r="G502" s="142">
        <v>-0.42</v>
      </c>
      <c r="H502" s="142">
        <v>-0.76200000000000001</v>
      </c>
      <c r="I502" s="142">
        <v>-0.71299999999999997</v>
      </c>
      <c r="J502" s="142">
        <f t="shared" si="28"/>
        <v>4.1000000000000005</v>
      </c>
      <c r="K502" s="142">
        <f t="shared" si="29"/>
        <v>3.1999999999999975</v>
      </c>
      <c r="L502" s="142">
        <f t="shared" si="30"/>
        <v>6.2</v>
      </c>
      <c r="M502" s="142">
        <f t="shared" si="31"/>
        <v>4.9000000000000039</v>
      </c>
    </row>
    <row r="503" spans="1:13" x14ac:dyDescent="0.25">
      <c r="A503" s="151">
        <v>44530</v>
      </c>
      <c r="B503" s="142">
        <v>-0.13300000000000001</v>
      </c>
      <c r="C503" s="142">
        <v>-9.2999999999999999E-2</v>
      </c>
      <c r="D503" s="142">
        <v>-0.38100000000000001</v>
      </c>
      <c r="E503" s="142">
        <v>-0.35099999999999998</v>
      </c>
      <c r="F503" s="142">
        <v>-0.50800000000000001</v>
      </c>
      <c r="G503" s="142">
        <v>-0.44800000000000001</v>
      </c>
      <c r="H503" s="142">
        <v>-0.752</v>
      </c>
      <c r="I503" s="142">
        <v>-0.70099999999999996</v>
      </c>
      <c r="J503" s="142">
        <f t="shared" si="28"/>
        <v>4.0000000000000009</v>
      </c>
      <c r="K503" s="142">
        <f t="shared" si="29"/>
        <v>3.0000000000000027</v>
      </c>
      <c r="L503" s="142">
        <f t="shared" si="30"/>
        <v>6</v>
      </c>
      <c r="M503" s="142">
        <f t="shared" si="31"/>
        <v>5.100000000000005</v>
      </c>
    </row>
    <row r="504" spans="1:13" x14ac:dyDescent="0.25">
      <c r="A504" s="151">
        <v>44531</v>
      </c>
      <c r="B504" s="142">
        <v>-0.124</v>
      </c>
      <c r="C504" s="142">
        <v>-8.3000000000000004E-2</v>
      </c>
      <c r="D504" s="142">
        <v>-0.378</v>
      </c>
      <c r="E504" s="142">
        <v>-0.34599999999999997</v>
      </c>
      <c r="F504" s="142">
        <v>-0.502</v>
      </c>
      <c r="G504" s="142">
        <v>-0.438</v>
      </c>
      <c r="H504" s="142">
        <v>-0.72399999999999998</v>
      </c>
      <c r="I504" s="142">
        <v>-0.67500000000000004</v>
      </c>
      <c r="J504" s="142">
        <f t="shared" si="28"/>
        <v>4.0999999999999996</v>
      </c>
      <c r="K504" s="142">
        <f t="shared" si="29"/>
        <v>3.2000000000000028</v>
      </c>
      <c r="L504" s="142">
        <f t="shared" si="30"/>
        <v>6.4</v>
      </c>
      <c r="M504" s="142">
        <f t="shared" si="31"/>
        <v>4.8999999999999932</v>
      </c>
    </row>
    <row r="505" spans="1:13" x14ac:dyDescent="0.25">
      <c r="A505" s="151">
        <v>44532</v>
      </c>
      <c r="B505" s="142">
        <v>-0.14000000000000001</v>
      </c>
      <c r="C505" s="142">
        <v>-9.8000000000000004E-2</v>
      </c>
      <c r="D505" s="142">
        <v>-0.40400000000000003</v>
      </c>
      <c r="E505" s="142">
        <v>-0.372</v>
      </c>
      <c r="F505" s="142">
        <v>-0.52400000000000002</v>
      </c>
      <c r="G505" s="142">
        <v>-0.46200000000000002</v>
      </c>
      <c r="H505" s="142">
        <v>-0.753</v>
      </c>
      <c r="I505" s="142">
        <v>-0.70399999999999996</v>
      </c>
      <c r="J505" s="142">
        <f t="shared" si="28"/>
        <v>4.2000000000000011</v>
      </c>
      <c r="K505" s="142">
        <f t="shared" si="29"/>
        <v>3.2000000000000028</v>
      </c>
      <c r="L505" s="142">
        <f t="shared" si="30"/>
        <v>6.2</v>
      </c>
      <c r="M505" s="142">
        <f t="shared" si="31"/>
        <v>4.9000000000000039</v>
      </c>
    </row>
    <row r="506" spans="1:13" x14ac:dyDescent="0.25">
      <c r="A506" s="151">
        <v>44533</v>
      </c>
      <c r="B506" s="142">
        <v>-0.17199999999999999</v>
      </c>
      <c r="C506" s="142">
        <v>-0.13</v>
      </c>
      <c r="D506" s="142">
        <v>-0.42299999999999999</v>
      </c>
      <c r="E506" s="142">
        <v>-0.39100000000000001</v>
      </c>
      <c r="F506" s="142">
        <v>-0.54</v>
      </c>
      <c r="G506" s="142">
        <v>-0.48</v>
      </c>
      <c r="H506" s="142">
        <v>-0.76100000000000001</v>
      </c>
      <c r="I506" s="142">
        <v>-0.71099999999999997</v>
      </c>
      <c r="J506" s="142">
        <f t="shared" si="28"/>
        <v>4.1999999999999984</v>
      </c>
      <c r="K506" s="142">
        <f t="shared" si="29"/>
        <v>3.1999999999999975</v>
      </c>
      <c r="L506" s="142">
        <f t="shared" si="30"/>
        <v>6.0000000000000053</v>
      </c>
      <c r="M506" s="142">
        <f t="shared" si="31"/>
        <v>5.0000000000000044</v>
      </c>
    </row>
    <row r="507" spans="1:13" x14ac:dyDescent="0.25">
      <c r="A507" s="151">
        <v>44536</v>
      </c>
      <c r="B507" s="142">
        <v>-0.16300000000000001</v>
      </c>
      <c r="C507" s="142">
        <v>-0.122</v>
      </c>
      <c r="D507" s="142">
        <v>-0.42499999999999999</v>
      </c>
      <c r="E507" s="142">
        <v>-0.39100000000000001</v>
      </c>
      <c r="F507" s="142">
        <v>-0.53900000000000003</v>
      </c>
      <c r="G507" s="142">
        <v>-0.47599999999999998</v>
      </c>
      <c r="H507" s="142">
        <v>-0.75700000000000001</v>
      </c>
      <c r="I507" s="142">
        <v>-0.70499999999999996</v>
      </c>
      <c r="J507" s="142">
        <f t="shared" si="28"/>
        <v>4.1000000000000005</v>
      </c>
      <c r="K507" s="142">
        <f t="shared" si="29"/>
        <v>3.3999999999999977</v>
      </c>
      <c r="L507" s="142">
        <f t="shared" si="30"/>
        <v>6.300000000000006</v>
      </c>
      <c r="M507" s="142">
        <f t="shared" si="31"/>
        <v>5.2000000000000046</v>
      </c>
    </row>
    <row r="508" spans="1:13" x14ac:dyDescent="0.25">
      <c r="A508" s="151">
        <v>44537</v>
      </c>
      <c r="B508" s="142">
        <v>-0.16600000000000001</v>
      </c>
      <c r="C508" s="142">
        <v>-0.125</v>
      </c>
      <c r="D508" s="142">
        <v>-0.41</v>
      </c>
      <c r="E508" s="142">
        <v>-0.377</v>
      </c>
      <c r="F508" s="142">
        <v>-0.52100000000000002</v>
      </c>
      <c r="G508" s="142">
        <v>-0.46</v>
      </c>
      <c r="H508" s="142">
        <v>-0.73499999999999999</v>
      </c>
      <c r="I508" s="142">
        <v>-0.68300000000000005</v>
      </c>
      <c r="J508" s="142">
        <f t="shared" si="28"/>
        <v>4.1000000000000005</v>
      </c>
      <c r="K508" s="142">
        <f t="shared" si="29"/>
        <v>3.2999999999999972</v>
      </c>
      <c r="L508" s="142">
        <f t="shared" si="30"/>
        <v>6.1</v>
      </c>
      <c r="M508" s="142">
        <f t="shared" si="31"/>
        <v>5.199999999999994</v>
      </c>
    </row>
    <row r="509" spans="1:13" x14ac:dyDescent="0.25">
      <c r="A509" s="151">
        <v>44538</v>
      </c>
      <c r="B509" s="142">
        <v>-8.6999999999999994E-2</v>
      </c>
      <c r="C509" s="142">
        <v>-4.5999999999999999E-2</v>
      </c>
      <c r="D509" s="142">
        <v>-0.34599999999999997</v>
      </c>
      <c r="E509" s="142">
        <v>-0.315</v>
      </c>
      <c r="F509" s="142">
        <v>-0.46100000000000002</v>
      </c>
      <c r="G509" s="142">
        <v>-0.39800000000000002</v>
      </c>
      <c r="H509" s="142">
        <v>-0.68700000000000006</v>
      </c>
      <c r="I509" s="142">
        <v>-0.63600000000000001</v>
      </c>
      <c r="J509" s="142">
        <f t="shared" si="28"/>
        <v>4.0999999999999996</v>
      </c>
      <c r="K509" s="142">
        <f t="shared" si="29"/>
        <v>3.099999999999997</v>
      </c>
      <c r="L509" s="142">
        <f t="shared" si="30"/>
        <v>6.3</v>
      </c>
      <c r="M509" s="142">
        <f t="shared" si="31"/>
        <v>5.100000000000005</v>
      </c>
    </row>
    <row r="510" spans="1:13" x14ac:dyDescent="0.25">
      <c r="A510" s="151">
        <v>44539</v>
      </c>
      <c r="B510" s="142">
        <v>-0.114</v>
      </c>
      <c r="C510" s="142">
        <v>-7.3999999999999996E-2</v>
      </c>
      <c r="D510" s="142">
        <v>-0.38900000000000001</v>
      </c>
      <c r="E510" s="142">
        <v>-0.35599999999999998</v>
      </c>
      <c r="F510" s="142">
        <v>-0.503</v>
      </c>
      <c r="G510" s="142">
        <v>-0.438</v>
      </c>
      <c r="H510" s="142">
        <v>-0.72099999999999997</v>
      </c>
      <c r="I510" s="142">
        <v>-0.67</v>
      </c>
      <c r="J510" s="142">
        <f t="shared" si="28"/>
        <v>4.0000000000000009</v>
      </c>
      <c r="K510" s="142">
        <f t="shared" si="29"/>
        <v>3.3000000000000029</v>
      </c>
      <c r="L510" s="142">
        <f t="shared" si="30"/>
        <v>6.5</v>
      </c>
      <c r="M510" s="142">
        <f t="shared" si="31"/>
        <v>5.0999999999999934</v>
      </c>
    </row>
    <row r="511" spans="1:13" x14ac:dyDescent="0.25">
      <c r="A511" s="151">
        <v>44540</v>
      </c>
      <c r="B511" s="142">
        <v>-0.106</v>
      </c>
      <c r="C511" s="142">
        <v>-6.4000000000000001E-2</v>
      </c>
      <c r="D511" s="142">
        <v>-0.38100000000000001</v>
      </c>
      <c r="E511" s="142">
        <v>-0.34899999999999998</v>
      </c>
      <c r="F511" s="142">
        <v>-0.496</v>
      </c>
      <c r="G511" s="142">
        <v>-0.43099999999999999</v>
      </c>
      <c r="H511" s="142">
        <v>-0.70799999999999996</v>
      </c>
      <c r="I511" s="142">
        <v>-0.65600000000000003</v>
      </c>
      <c r="J511" s="142">
        <f t="shared" si="28"/>
        <v>4.1999999999999993</v>
      </c>
      <c r="K511" s="142">
        <f t="shared" si="29"/>
        <v>3.2000000000000028</v>
      </c>
      <c r="L511" s="142">
        <f t="shared" si="30"/>
        <v>6.5</v>
      </c>
      <c r="M511" s="142">
        <f t="shared" si="31"/>
        <v>5.199999999999994</v>
      </c>
    </row>
    <row r="512" spans="1:13" x14ac:dyDescent="0.25">
      <c r="A512" s="151">
        <v>44543</v>
      </c>
      <c r="B512" s="142">
        <v>-0.14599999999999999</v>
      </c>
      <c r="C512" s="142">
        <v>-0.105</v>
      </c>
      <c r="D512" s="142">
        <v>-0.41599999999999998</v>
      </c>
      <c r="E512" s="142">
        <v>-0.38400000000000001</v>
      </c>
      <c r="F512" s="142">
        <v>-0.52900000000000003</v>
      </c>
      <c r="G512" s="142">
        <v>-0.46600000000000003</v>
      </c>
      <c r="H512" s="142">
        <v>-0.72299999999999998</v>
      </c>
      <c r="I512" s="142">
        <v>-0.67600000000000005</v>
      </c>
      <c r="J512" s="142">
        <f t="shared" si="28"/>
        <v>4.0999999999999996</v>
      </c>
      <c r="K512" s="142">
        <f t="shared" si="29"/>
        <v>3.1999999999999975</v>
      </c>
      <c r="L512" s="142">
        <f t="shared" si="30"/>
        <v>6.3</v>
      </c>
      <c r="M512" s="142">
        <f t="shared" si="31"/>
        <v>4.6999999999999931</v>
      </c>
    </row>
    <row r="513" spans="1:13" x14ac:dyDescent="0.25">
      <c r="A513" s="151">
        <v>44544</v>
      </c>
      <c r="B513" s="142">
        <v>-0.13400000000000001</v>
      </c>
      <c r="C513" s="142">
        <v>-9.2999999999999999E-2</v>
      </c>
      <c r="D513" s="142">
        <v>-0.40300000000000002</v>
      </c>
      <c r="E513" s="142">
        <v>-0.371</v>
      </c>
      <c r="F513" s="142">
        <v>-0.51500000000000001</v>
      </c>
      <c r="G513" s="142">
        <v>-0.45200000000000001</v>
      </c>
      <c r="H513" s="142">
        <v>-0.70899999999999996</v>
      </c>
      <c r="I513" s="142">
        <v>-0.66200000000000003</v>
      </c>
      <c r="J513" s="142">
        <f t="shared" si="28"/>
        <v>4.1000000000000005</v>
      </c>
      <c r="K513" s="142">
        <f t="shared" si="29"/>
        <v>3.2000000000000028</v>
      </c>
      <c r="L513" s="142">
        <f t="shared" si="30"/>
        <v>6.3</v>
      </c>
      <c r="M513" s="142">
        <f t="shared" si="31"/>
        <v>4.6999999999999931</v>
      </c>
    </row>
    <row r="514" spans="1:13" x14ac:dyDescent="0.25">
      <c r="A514" s="151">
        <v>44545</v>
      </c>
      <c r="B514" s="142">
        <v>-0.11600000000000001</v>
      </c>
      <c r="C514" s="142">
        <v>-7.5999999999999998E-2</v>
      </c>
      <c r="D514" s="142">
        <v>-0.39400000000000002</v>
      </c>
      <c r="E514" s="142">
        <v>-0.36399999999999999</v>
      </c>
      <c r="F514" s="142">
        <v>-0.50600000000000001</v>
      </c>
      <c r="G514" s="142">
        <v>-0.443</v>
      </c>
      <c r="H514" s="142">
        <v>-0.70599999999999996</v>
      </c>
      <c r="I514" s="142">
        <v>-0.65800000000000003</v>
      </c>
      <c r="J514" s="142">
        <f t="shared" si="28"/>
        <v>4.0000000000000009</v>
      </c>
      <c r="K514" s="142">
        <f t="shared" si="29"/>
        <v>3.0000000000000027</v>
      </c>
      <c r="L514" s="142">
        <f t="shared" si="30"/>
        <v>6.3</v>
      </c>
      <c r="M514" s="142">
        <f t="shared" si="31"/>
        <v>4.7999999999999936</v>
      </c>
    </row>
    <row r="515" spans="1:13" x14ac:dyDescent="0.25">
      <c r="A515" s="151">
        <v>44546</v>
      </c>
      <c r="B515" s="142">
        <v>-7.6999999999999999E-2</v>
      </c>
      <c r="C515" s="142">
        <v>-3.6999999999999998E-2</v>
      </c>
      <c r="D515" s="142">
        <v>-0.38500000000000001</v>
      </c>
      <c r="E515" s="142">
        <v>-0.35199999999999998</v>
      </c>
      <c r="F515" s="142">
        <v>-0.49099999999999999</v>
      </c>
      <c r="G515" s="142">
        <v>-0.43</v>
      </c>
      <c r="H515" s="142">
        <v>-0.70899999999999996</v>
      </c>
      <c r="I515" s="142">
        <v>-0.66100000000000003</v>
      </c>
      <c r="J515" s="142">
        <f t="shared" si="28"/>
        <v>4</v>
      </c>
      <c r="K515" s="142">
        <f t="shared" si="29"/>
        <v>3.3000000000000029</v>
      </c>
      <c r="L515" s="142">
        <f t="shared" si="30"/>
        <v>6.1</v>
      </c>
      <c r="M515" s="142">
        <f t="shared" si="31"/>
        <v>4.7999999999999936</v>
      </c>
    </row>
    <row r="516" spans="1:13" x14ac:dyDescent="0.25">
      <c r="A516" s="151">
        <v>44547</v>
      </c>
      <c r="B516" s="142">
        <v>-0.105</v>
      </c>
      <c r="C516" s="142">
        <v>-6.6000000000000003E-2</v>
      </c>
      <c r="D516" s="142">
        <v>-0.40799999999999997</v>
      </c>
      <c r="E516" s="142">
        <v>-0.38100000000000001</v>
      </c>
      <c r="F516" s="142">
        <v>-0.51900000000000002</v>
      </c>
      <c r="G516" s="142">
        <v>-0.45900000000000002</v>
      </c>
      <c r="H516" s="142">
        <v>-0.73699999999999999</v>
      </c>
      <c r="I516" s="142">
        <v>-0.68600000000000005</v>
      </c>
      <c r="J516" s="142">
        <f t="shared" si="28"/>
        <v>3.8999999999999995</v>
      </c>
      <c r="K516" s="142">
        <f t="shared" si="29"/>
        <v>2.6999999999999966</v>
      </c>
      <c r="L516" s="142">
        <f t="shared" si="30"/>
        <v>6</v>
      </c>
      <c r="M516" s="142">
        <f t="shared" si="31"/>
        <v>5.0999999999999934</v>
      </c>
    </row>
    <row r="517" spans="1:13" x14ac:dyDescent="0.25">
      <c r="A517" s="151">
        <v>44550</v>
      </c>
      <c r="B517" s="142">
        <v>-7.6999999999999999E-2</v>
      </c>
      <c r="C517" s="142">
        <v>-3.9E-2</v>
      </c>
      <c r="D517" s="142">
        <v>-0.39800000000000002</v>
      </c>
      <c r="E517" s="142">
        <v>-0.371</v>
      </c>
      <c r="F517" s="142">
        <v>-0.51</v>
      </c>
      <c r="G517" s="142">
        <v>-0.44900000000000001</v>
      </c>
      <c r="H517" s="142">
        <v>-0.73899999999999999</v>
      </c>
      <c r="I517" s="142">
        <v>-0.69299999999999995</v>
      </c>
      <c r="J517" s="142">
        <f t="shared" si="28"/>
        <v>3.8</v>
      </c>
      <c r="K517" s="142">
        <f t="shared" si="29"/>
        <v>2.7000000000000024</v>
      </c>
      <c r="L517" s="142">
        <f t="shared" si="30"/>
        <v>6.1</v>
      </c>
      <c r="M517" s="142">
        <f t="shared" si="31"/>
        <v>4.6000000000000041</v>
      </c>
    </row>
    <row r="518" spans="1:13" x14ac:dyDescent="0.25">
      <c r="A518" s="151">
        <v>44551</v>
      </c>
      <c r="B518" s="142">
        <v>-2E-3</v>
      </c>
      <c r="C518" s="142">
        <v>3.5999999999999997E-2</v>
      </c>
      <c r="D518" s="142">
        <v>-0.33600000000000002</v>
      </c>
      <c r="E518" s="142">
        <v>-0.309</v>
      </c>
      <c r="F518" s="142">
        <v>-0.45100000000000001</v>
      </c>
      <c r="G518" s="142">
        <v>-0.38900000000000001</v>
      </c>
      <c r="H518" s="142">
        <v>-0.7</v>
      </c>
      <c r="I518" s="142">
        <v>-0.65</v>
      </c>
      <c r="J518" s="142">
        <f t="shared" si="28"/>
        <v>3.8</v>
      </c>
      <c r="K518" s="142">
        <f t="shared" si="29"/>
        <v>2.7000000000000024</v>
      </c>
      <c r="L518" s="142">
        <f t="shared" si="30"/>
        <v>6.2</v>
      </c>
      <c r="M518" s="142">
        <f t="shared" si="31"/>
        <v>4.9999999999999929</v>
      </c>
    </row>
    <row r="519" spans="1:13" x14ac:dyDescent="0.25">
      <c r="A519" s="151">
        <v>44552</v>
      </c>
      <c r="B519" s="142">
        <v>-3.0000000000000001E-3</v>
      </c>
      <c r="C519" s="142">
        <v>3.5999999999999997E-2</v>
      </c>
      <c r="D519" s="142">
        <v>-0.32100000000000001</v>
      </c>
      <c r="E519" s="142">
        <v>-0.29499999999999998</v>
      </c>
      <c r="F519" s="142">
        <v>-0.436</v>
      </c>
      <c r="G519" s="142">
        <v>-0.374</v>
      </c>
      <c r="H519" s="142">
        <v>-0.68200000000000005</v>
      </c>
      <c r="I519" s="142">
        <v>-0.63200000000000001</v>
      </c>
      <c r="J519" s="142">
        <f t="shared" si="28"/>
        <v>3.9</v>
      </c>
      <c r="K519" s="142">
        <f t="shared" si="29"/>
        <v>2.6000000000000023</v>
      </c>
      <c r="L519" s="142">
        <f t="shared" si="30"/>
        <v>6.2</v>
      </c>
      <c r="M519" s="142">
        <f t="shared" si="31"/>
        <v>5.0000000000000044</v>
      </c>
    </row>
    <row r="520" spans="1:13" x14ac:dyDescent="0.25">
      <c r="A520" s="151">
        <v>44553</v>
      </c>
      <c r="B520" s="142">
        <v>4.9000000000000002E-2</v>
      </c>
      <c r="C520" s="142">
        <v>8.7999999999999995E-2</v>
      </c>
      <c r="D520" s="142">
        <v>-0.27900000000000003</v>
      </c>
      <c r="E520" s="142">
        <v>-0.253</v>
      </c>
      <c r="F520" s="142">
        <v>-0.39400000000000002</v>
      </c>
      <c r="G520" s="142">
        <v>-0.33400000000000002</v>
      </c>
      <c r="H520" s="142">
        <v>-0.66</v>
      </c>
      <c r="I520" s="142">
        <v>-0.61</v>
      </c>
      <c r="J520" s="142">
        <f t="shared" si="28"/>
        <v>3.8999999999999995</v>
      </c>
      <c r="K520" s="142">
        <f t="shared" si="29"/>
        <v>2.6000000000000023</v>
      </c>
      <c r="L520" s="142">
        <f t="shared" si="30"/>
        <v>6</v>
      </c>
      <c r="M520" s="142">
        <f t="shared" si="31"/>
        <v>5.0000000000000044</v>
      </c>
    </row>
    <row r="521" spans="1:13" x14ac:dyDescent="0.25">
      <c r="A521" s="151">
        <v>44554</v>
      </c>
      <c r="B521" s="142">
        <v>4.9000000000000002E-2</v>
      </c>
      <c r="C521" s="142">
        <v>8.7999999999999995E-2</v>
      </c>
      <c r="D521" s="142">
        <v>-0.27900000000000003</v>
      </c>
      <c r="E521" s="142">
        <v>-0.253</v>
      </c>
      <c r="F521" s="142">
        <v>-0.39400000000000002</v>
      </c>
      <c r="G521" s="142">
        <v>-0.33400000000000002</v>
      </c>
      <c r="H521" s="142">
        <v>-0.66</v>
      </c>
      <c r="I521" s="142">
        <v>-0.61099999999999999</v>
      </c>
      <c r="J521" s="142">
        <f t="shared" si="28"/>
        <v>3.8999999999999995</v>
      </c>
      <c r="K521" s="142">
        <f t="shared" si="29"/>
        <v>2.6000000000000023</v>
      </c>
      <c r="L521" s="142">
        <f t="shared" si="30"/>
        <v>6</v>
      </c>
      <c r="M521" s="142">
        <f t="shared" si="31"/>
        <v>4.9000000000000039</v>
      </c>
    </row>
    <row r="522" spans="1:13" x14ac:dyDescent="0.25">
      <c r="A522" s="151">
        <v>44557</v>
      </c>
      <c r="B522" s="142">
        <v>4.1000000000000002E-2</v>
      </c>
      <c r="C522" s="142">
        <v>0.08</v>
      </c>
      <c r="D522" s="142">
        <v>-0.27200000000000002</v>
      </c>
      <c r="E522" s="142">
        <v>-0.246</v>
      </c>
      <c r="F522" s="142">
        <v>-0.38500000000000001</v>
      </c>
      <c r="G522" s="142">
        <v>-0.32500000000000001</v>
      </c>
      <c r="H522" s="142">
        <v>-0.63600000000000001</v>
      </c>
      <c r="I522" s="142">
        <v>-0.58599999999999997</v>
      </c>
      <c r="J522" s="142">
        <f t="shared" si="28"/>
        <v>3.9</v>
      </c>
      <c r="K522" s="142">
        <f t="shared" si="29"/>
        <v>2.6000000000000023</v>
      </c>
      <c r="L522" s="142">
        <f t="shared" si="30"/>
        <v>6</v>
      </c>
      <c r="M522" s="142">
        <f t="shared" si="31"/>
        <v>5.0000000000000044</v>
      </c>
    </row>
    <row r="523" spans="1:13" x14ac:dyDescent="0.25">
      <c r="A523" s="151">
        <v>44558</v>
      </c>
      <c r="B523" s="142">
        <v>4.2000000000000003E-2</v>
      </c>
      <c r="C523" s="142">
        <v>8.2000000000000003E-2</v>
      </c>
      <c r="D523" s="142">
        <v>-0.26500000000000001</v>
      </c>
      <c r="E523" s="142">
        <v>-0.24</v>
      </c>
      <c r="F523" s="142">
        <v>-0.38</v>
      </c>
      <c r="G523" s="142">
        <v>-0.31900000000000001</v>
      </c>
      <c r="H523" s="142">
        <v>-0.63100000000000001</v>
      </c>
      <c r="I523" s="142">
        <v>-0.57999999999999996</v>
      </c>
      <c r="J523" s="142">
        <f t="shared" si="28"/>
        <v>4</v>
      </c>
      <c r="K523" s="142">
        <f t="shared" si="29"/>
        <v>2.5000000000000022</v>
      </c>
      <c r="L523" s="142">
        <f t="shared" si="30"/>
        <v>6.1</v>
      </c>
      <c r="M523" s="142">
        <f t="shared" si="31"/>
        <v>5.100000000000005</v>
      </c>
    </row>
    <row r="524" spans="1:13" x14ac:dyDescent="0.25">
      <c r="A524" s="151">
        <v>44559</v>
      </c>
      <c r="B524" s="142">
        <v>0.111</v>
      </c>
      <c r="C524" s="142">
        <v>0.151</v>
      </c>
      <c r="D524" s="142">
        <v>-0.21299999999999999</v>
      </c>
      <c r="E524" s="142">
        <v>-0.188</v>
      </c>
      <c r="F524" s="142">
        <v>-0.32900000000000001</v>
      </c>
      <c r="G524" s="142">
        <v>-0.26900000000000002</v>
      </c>
      <c r="H524" s="142">
        <v>-0.61099999999999999</v>
      </c>
      <c r="I524" s="142">
        <v>-0.55900000000000005</v>
      </c>
      <c r="J524" s="142">
        <f t="shared" ref="J524:J567" si="32">IF(ISBLANK(B524),NA(),(C524-B524)*100)</f>
        <v>3.9999999999999996</v>
      </c>
      <c r="K524" s="142">
        <f t="shared" ref="K524:K567" si="33">IF(ISBLANK(D524),NA(),(E524-D524)*100)</f>
        <v>2.4999999999999996</v>
      </c>
      <c r="L524" s="142">
        <f t="shared" ref="L524:L567" si="34">IF(ISBLANK(F524),NA(),(G524-F524)*100)</f>
        <v>6</v>
      </c>
      <c r="M524" s="142">
        <f t="shared" ref="M524:M567" si="35">IF(ISBLANK(H524),NA(),(I524-H524)*100)</f>
        <v>5.199999999999994</v>
      </c>
    </row>
    <row r="525" spans="1:13" x14ac:dyDescent="0.25">
      <c r="A525" s="151">
        <v>44560</v>
      </c>
      <c r="B525" s="142">
        <v>0.13</v>
      </c>
      <c r="C525" s="142">
        <v>0.16800000000000001</v>
      </c>
      <c r="D525" s="142">
        <v>-0.20599999999999999</v>
      </c>
      <c r="E525" s="142">
        <v>-0.182</v>
      </c>
      <c r="F525" s="142">
        <v>-0.32800000000000001</v>
      </c>
      <c r="G525" s="142">
        <v>-0.26200000000000001</v>
      </c>
      <c r="H525" s="142">
        <v>-0.61</v>
      </c>
      <c r="I525" s="142">
        <v>-0.55200000000000005</v>
      </c>
      <c r="J525" s="142">
        <f t="shared" si="32"/>
        <v>3.8000000000000007</v>
      </c>
      <c r="K525" s="142">
        <f t="shared" si="33"/>
        <v>2.3999999999999995</v>
      </c>
      <c r="L525" s="142">
        <f t="shared" si="34"/>
        <v>6.6000000000000005</v>
      </c>
      <c r="M525" s="142">
        <f t="shared" si="35"/>
        <v>5.7999999999999936</v>
      </c>
    </row>
    <row r="526" spans="1:13" x14ac:dyDescent="0.25">
      <c r="A526" s="151">
        <v>44561</v>
      </c>
      <c r="B526" s="142">
        <v>0.13</v>
      </c>
      <c r="C526" s="142">
        <v>0.16800000000000001</v>
      </c>
      <c r="D526" s="142">
        <v>-0.20599999999999999</v>
      </c>
      <c r="E526" s="142">
        <v>-0.182</v>
      </c>
      <c r="F526" s="142">
        <v>-0.32900000000000001</v>
      </c>
      <c r="G526" s="142">
        <v>-0.26200000000000001</v>
      </c>
      <c r="H526" s="142">
        <v>-0.61099999999999999</v>
      </c>
      <c r="I526" s="142">
        <v>-0.55200000000000005</v>
      </c>
      <c r="J526" s="142">
        <f t="shared" si="32"/>
        <v>3.8000000000000007</v>
      </c>
      <c r="K526" s="142">
        <f t="shared" si="33"/>
        <v>2.3999999999999995</v>
      </c>
      <c r="L526" s="142">
        <f t="shared" si="34"/>
        <v>6.7</v>
      </c>
      <c r="M526" s="142">
        <f t="shared" si="35"/>
        <v>5.8999999999999941</v>
      </c>
    </row>
    <row r="527" spans="1:13" x14ac:dyDescent="0.25">
      <c r="A527" s="151">
        <v>44564</v>
      </c>
      <c r="B527" s="142">
        <v>0.183</v>
      </c>
      <c r="C527" s="142">
        <v>0.222</v>
      </c>
      <c r="D527" s="142">
        <v>-0.14699999999999999</v>
      </c>
      <c r="E527" s="142">
        <v>-0.122</v>
      </c>
      <c r="F527" s="142">
        <v>-0.27</v>
      </c>
      <c r="G527" s="142">
        <v>-0.20599999999999999</v>
      </c>
      <c r="H527" s="142">
        <v>-0.56499999999999995</v>
      </c>
      <c r="I527" s="142">
        <v>-0.51</v>
      </c>
      <c r="J527" s="142">
        <f t="shared" si="32"/>
        <v>3.9000000000000008</v>
      </c>
      <c r="K527" s="142">
        <f t="shared" si="33"/>
        <v>2.4999999999999996</v>
      </c>
      <c r="L527" s="142">
        <f t="shared" si="34"/>
        <v>6.400000000000003</v>
      </c>
      <c r="M527" s="142">
        <f t="shared" si="35"/>
        <v>5.4999999999999938</v>
      </c>
    </row>
    <row r="528" spans="1:13" x14ac:dyDescent="0.25">
      <c r="A528" s="151">
        <v>44565</v>
      </c>
      <c r="B528" s="142">
        <v>0.188</v>
      </c>
      <c r="C528" s="142">
        <v>0.22600000000000001</v>
      </c>
      <c r="D528" s="142">
        <v>-0.15</v>
      </c>
      <c r="E528" s="142">
        <v>-0.124</v>
      </c>
      <c r="F528" s="142">
        <v>-0.27</v>
      </c>
      <c r="G528" s="142">
        <v>-0.20899999999999999</v>
      </c>
      <c r="H528" s="142">
        <v>-0.56799999999999995</v>
      </c>
      <c r="I528" s="142">
        <v>-0.51</v>
      </c>
      <c r="J528" s="142">
        <f t="shared" si="32"/>
        <v>3.8000000000000007</v>
      </c>
      <c r="K528" s="142">
        <f t="shared" si="33"/>
        <v>2.5999999999999996</v>
      </c>
      <c r="L528" s="142">
        <f t="shared" si="34"/>
        <v>6.1000000000000023</v>
      </c>
      <c r="M528" s="142">
        <f t="shared" si="35"/>
        <v>5.7999999999999936</v>
      </c>
    </row>
    <row r="529" spans="1:13" x14ac:dyDescent="0.25">
      <c r="A529" s="151">
        <v>44566</v>
      </c>
      <c r="B529" s="142">
        <v>0.193</v>
      </c>
      <c r="C529" s="142">
        <v>0.23100000000000001</v>
      </c>
      <c r="D529" s="142">
        <v>-0.151</v>
      </c>
      <c r="E529" s="142">
        <v>-0.127</v>
      </c>
      <c r="F529" s="142">
        <v>-0.27500000000000002</v>
      </c>
      <c r="G529" s="142">
        <v>-0.214</v>
      </c>
      <c r="H529" s="142">
        <v>-0.57299999999999995</v>
      </c>
      <c r="I529" s="142">
        <v>-0.51400000000000001</v>
      </c>
      <c r="J529" s="142">
        <f t="shared" si="32"/>
        <v>3.8000000000000007</v>
      </c>
      <c r="K529" s="142">
        <f t="shared" si="33"/>
        <v>2.3999999999999995</v>
      </c>
      <c r="L529" s="142">
        <f t="shared" si="34"/>
        <v>6.1000000000000023</v>
      </c>
      <c r="M529" s="142">
        <f t="shared" si="35"/>
        <v>5.8999999999999941</v>
      </c>
    </row>
    <row r="530" spans="1:13" x14ac:dyDescent="0.25">
      <c r="A530" s="151">
        <v>44567</v>
      </c>
      <c r="B530" s="142">
        <v>0.19600000000000001</v>
      </c>
      <c r="C530" s="142">
        <v>0.23400000000000001</v>
      </c>
      <c r="D530" s="142">
        <v>-0.13</v>
      </c>
      <c r="E530" s="142">
        <v>-0.105</v>
      </c>
      <c r="F530" s="142">
        <v>-0.248</v>
      </c>
      <c r="G530" s="142">
        <v>-0.19</v>
      </c>
      <c r="H530" s="142">
        <v>-0.54700000000000004</v>
      </c>
      <c r="I530" s="142">
        <v>-0.48899999999999999</v>
      </c>
      <c r="J530" s="142">
        <f t="shared" si="32"/>
        <v>3.8000000000000007</v>
      </c>
      <c r="K530" s="142">
        <f t="shared" si="33"/>
        <v>2.5000000000000009</v>
      </c>
      <c r="L530" s="142">
        <f t="shared" si="34"/>
        <v>5.8</v>
      </c>
      <c r="M530" s="142">
        <f t="shared" si="35"/>
        <v>5.8000000000000052</v>
      </c>
    </row>
    <row r="531" spans="1:13" x14ac:dyDescent="0.25">
      <c r="A531" s="151">
        <v>44568</v>
      </c>
      <c r="B531" s="142">
        <v>0.20799999999999999</v>
      </c>
      <c r="C531" s="142">
        <v>0.247</v>
      </c>
      <c r="D531" s="142">
        <v>-0.11</v>
      </c>
      <c r="E531" s="142">
        <v>-8.5999999999999993E-2</v>
      </c>
      <c r="F531" s="142">
        <v>-0.22600000000000001</v>
      </c>
      <c r="G531" s="142">
        <v>-0.16800000000000001</v>
      </c>
      <c r="H531" s="142">
        <v>-0.52600000000000002</v>
      </c>
      <c r="I531" s="142">
        <v>-0.47199999999999998</v>
      </c>
      <c r="J531" s="142">
        <f t="shared" si="32"/>
        <v>3.9000000000000008</v>
      </c>
      <c r="K531" s="142">
        <f t="shared" si="33"/>
        <v>2.4000000000000008</v>
      </c>
      <c r="L531" s="142">
        <f t="shared" si="34"/>
        <v>5.8</v>
      </c>
      <c r="M531" s="142">
        <f t="shared" si="35"/>
        <v>5.4000000000000048</v>
      </c>
    </row>
    <row r="532" spans="1:13" x14ac:dyDescent="0.25">
      <c r="A532" s="151">
        <v>44571</v>
      </c>
      <c r="B532" s="142">
        <v>0.22</v>
      </c>
      <c r="C532" s="142">
        <v>0.25900000000000001</v>
      </c>
      <c r="D532" s="142">
        <v>-0.1</v>
      </c>
      <c r="E532" s="142">
        <v>-7.5999999999999998E-2</v>
      </c>
      <c r="F532" s="142">
        <v>-0.217</v>
      </c>
      <c r="G532" s="142">
        <v>-0.16</v>
      </c>
      <c r="H532" s="142">
        <v>-0.52500000000000002</v>
      </c>
      <c r="I532" s="142">
        <v>-0.46500000000000002</v>
      </c>
      <c r="J532" s="142">
        <f t="shared" si="32"/>
        <v>3.9000000000000008</v>
      </c>
      <c r="K532" s="142">
        <f t="shared" si="33"/>
        <v>2.4000000000000008</v>
      </c>
      <c r="L532" s="142">
        <f t="shared" si="34"/>
        <v>5.6999999999999993</v>
      </c>
      <c r="M532" s="142">
        <f t="shared" si="35"/>
        <v>6</v>
      </c>
    </row>
    <row r="533" spans="1:13" x14ac:dyDescent="0.25">
      <c r="A533" s="151">
        <v>44572</v>
      </c>
      <c r="B533" s="142">
        <v>0.221</v>
      </c>
      <c r="C533" s="142">
        <v>0.25900000000000001</v>
      </c>
      <c r="D533" s="142">
        <v>-9.0999999999999998E-2</v>
      </c>
      <c r="E533" s="142">
        <v>-6.7000000000000004E-2</v>
      </c>
      <c r="F533" s="142">
        <v>-0.20699999999999999</v>
      </c>
      <c r="G533" s="142">
        <v>-0.14899999999999999</v>
      </c>
      <c r="H533" s="142">
        <v>-0.50800000000000001</v>
      </c>
      <c r="I533" s="142">
        <v>-0.44800000000000001</v>
      </c>
      <c r="J533" s="142">
        <f t="shared" si="32"/>
        <v>3.8000000000000007</v>
      </c>
      <c r="K533" s="142">
        <f t="shared" si="33"/>
        <v>2.3999999999999995</v>
      </c>
      <c r="L533" s="142">
        <f t="shared" si="34"/>
        <v>5.8</v>
      </c>
      <c r="M533" s="142">
        <f t="shared" si="35"/>
        <v>6</v>
      </c>
    </row>
    <row r="534" spans="1:13" x14ac:dyDescent="0.25">
      <c r="A534" s="151">
        <v>44573</v>
      </c>
      <c r="B534" s="142">
        <v>0.18099999999999999</v>
      </c>
      <c r="C534" s="142">
        <v>0.219</v>
      </c>
      <c r="D534" s="142">
        <v>-0.123</v>
      </c>
      <c r="E534" s="142">
        <v>-9.8000000000000004E-2</v>
      </c>
      <c r="F534" s="142">
        <v>-0.23599999999999999</v>
      </c>
      <c r="G534" s="142">
        <v>-0.17899999999999999</v>
      </c>
      <c r="H534" s="142">
        <v>-0.53</v>
      </c>
      <c r="I534" s="142">
        <v>-0.47</v>
      </c>
      <c r="J534" s="142">
        <f t="shared" si="32"/>
        <v>3.8000000000000007</v>
      </c>
      <c r="K534" s="142">
        <f t="shared" si="33"/>
        <v>2.4999999999999996</v>
      </c>
      <c r="L534" s="142">
        <f t="shared" si="34"/>
        <v>5.6999999999999993</v>
      </c>
      <c r="M534" s="142">
        <f t="shared" si="35"/>
        <v>6.0000000000000053</v>
      </c>
    </row>
    <row r="535" spans="1:13" x14ac:dyDescent="0.25">
      <c r="A535" s="151">
        <v>44574</v>
      </c>
      <c r="B535" s="142">
        <v>0.13500000000000001</v>
      </c>
      <c r="C535" s="142">
        <v>0.17299999999999999</v>
      </c>
      <c r="D535" s="142">
        <v>-0.155</v>
      </c>
      <c r="E535" s="142">
        <v>-0.129</v>
      </c>
      <c r="F535" s="142">
        <v>-0.26500000000000001</v>
      </c>
      <c r="G535" s="142">
        <v>-0.20699999999999999</v>
      </c>
      <c r="H535" s="142">
        <v>-0.54600000000000004</v>
      </c>
      <c r="I535" s="142">
        <v>-0.48899999999999999</v>
      </c>
      <c r="J535" s="142">
        <f t="shared" si="32"/>
        <v>3.799999999999998</v>
      </c>
      <c r="K535" s="142">
        <f t="shared" si="33"/>
        <v>2.5999999999999996</v>
      </c>
      <c r="L535" s="142">
        <f t="shared" si="34"/>
        <v>5.8000000000000025</v>
      </c>
      <c r="M535" s="142">
        <f t="shared" si="35"/>
        <v>5.7000000000000046</v>
      </c>
    </row>
    <row r="536" spans="1:13" x14ac:dyDescent="0.25">
      <c r="A536" s="151">
        <v>44575</v>
      </c>
      <c r="B536" s="142">
        <v>0.183</v>
      </c>
      <c r="C536" s="142">
        <v>0.221</v>
      </c>
      <c r="D536" s="142">
        <v>-0.111</v>
      </c>
      <c r="E536" s="142">
        <v>-8.5000000000000006E-2</v>
      </c>
      <c r="F536" s="142">
        <v>-0.222</v>
      </c>
      <c r="G536" s="142">
        <v>-0.16300000000000001</v>
      </c>
      <c r="H536" s="142">
        <v>-0.51700000000000002</v>
      </c>
      <c r="I536" s="142">
        <v>-0.45700000000000002</v>
      </c>
      <c r="J536" s="142">
        <f t="shared" si="32"/>
        <v>3.8000000000000007</v>
      </c>
      <c r="K536" s="142">
        <f t="shared" si="33"/>
        <v>2.5999999999999996</v>
      </c>
      <c r="L536" s="142">
        <f t="shared" si="34"/>
        <v>5.8999999999999995</v>
      </c>
      <c r="M536" s="142">
        <f t="shared" si="35"/>
        <v>6</v>
      </c>
    </row>
    <row r="537" spans="1:13" x14ac:dyDescent="0.25">
      <c r="A537" s="151">
        <v>44578</v>
      </c>
      <c r="B537" s="142">
        <v>0.19500000000000001</v>
      </c>
      <c r="C537" s="142">
        <v>0.23300000000000001</v>
      </c>
      <c r="D537" s="142">
        <v>-0.09</v>
      </c>
      <c r="E537" s="142">
        <v>-6.5000000000000002E-2</v>
      </c>
      <c r="F537" s="142">
        <v>-0.19800000000000001</v>
      </c>
      <c r="G537" s="142">
        <v>-0.14099999999999999</v>
      </c>
      <c r="H537" s="142">
        <v>-0.496</v>
      </c>
      <c r="I537" s="142">
        <v>-0.438</v>
      </c>
      <c r="J537" s="142">
        <f t="shared" si="32"/>
        <v>3.8000000000000007</v>
      </c>
      <c r="K537" s="142">
        <f t="shared" si="33"/>
        <v>2.4999999999999996</v>
      </c>
      <c r="L537" s="142">
        <f t="shared" si="34"/>
        <v>5.700000000000002</v>
      </c>
      <c r="M537" s="142">
        <f t="shared" si="35"/>
        <v>5.8</v>
      </c>
    </row>
    <row r="538" spans="1:13" x14ac:dyDescent="0.25">
      <c r="A538" s="151">
        <v>44579</v>
      </c>
      <c r="B538" s="142">
        <v>0.20899999999999999</v>
      </c>
      <c r="C538" s="142">
        <v>0.247</v>
      </c>
      <c r="D538" s="142">
        <v>-8.3000000000000004E-2</v>
      </c>
      <c r="E538" s="142">
        <v>-5.8000000000000003E-2</v>
      </c>
      <c r="F538" s="142">
        <v>-0.19400000000000001</v>
      </c>
      <c r="G538" s="142">
        <v>-0.13600000000000001</v>
      </c>
      <c r="H538" s="142">
        <v>-0.5</v>
      </c>
      <c r="I538" s="142">
        <v>-0.441</v>
      </c>
      <c r="J538" s="142">
        <f t="shared" si="32"/>
        <v>3.8000000000000007</v>
      </c>
      <c r="K538" s="142">
        <f t="shared" si="33"/>
        <v>2.5</v>
      </c>
      <c r="L538" s="142">
        <f t="shared" si="34"/>
        <v>5.8</v>
      </c>
      <c r="M538" s="142">
        <f t="shared" si="35"/>
        <v>5.8999999999999995</v>
      </c>
    </row>
    <row r="539" spans="1:13" x14ac:dyDescent="0.25">
      <c r="A539" s="151">
        <v>44580</v>
      </c>
      <c r="B539" s="142">
        <v>0.223</v>
      </c>
      <c r="C539" s="142">
        <v>0.26100000000000001</v>
      </c>
      <c r="D539" s="142">
        <v>-7.4999999999999997E-2</v>
      </c>
      <c r="E539" s="142">
        <v>-0.05</v>
      </c>
      <c r="F539" s="142">
        <v>-0.184</v>
      </c>
      <c r="G539" s="142">
        <v>-0.128</v>
      </c>
      <c r="H539" s="142">
        <v>-0.5</v>
      </c>
      <c r="I539" s="142">
        <v>-0.44</v>
      </c>
      <c r="J539" s="142">
        <f t="shared" si="32"/>
        <v>3.8000000000000007</v>
      </c>
      <c r="K539" s="142">
        <f t="shared" si="33"/>
        <v>2.4999999999999996</v>
      </c>
      <c r="L539" s="142">
        <f t="shared" si="34"/>
        <v>5.6</v>
      </c>
      <c r="M539" s="142">
        <f t="shared" si="35"/>
        <v>6</v>
      </c>
    </row>
    <row r="540" spans="1:13" x14ac:dyDescent="0.25">
      <c r="A540" s="151">
        <v>44581</v>
      </c>
      <c r="B540" s="142">
        <v>0.20300000000000001</v>
      </c>
      <c r="C540" s="142">
        <v>0.24</v>
      </c>
      <c r="D540" s="142">
        <v>-8.8999999999999996E-2</v>
      </c>
      <c r="E540" s="142">
        <v>-6.4000000000000001E-2</v>
      </c>
      <c r="F540" s="142">
        <v>-0.19800000000000001</v>
      </c>
      <c r="G540" s="142">
        <v>-0.14199999999999999</v>
      </c>
      <c r="H540" s="142">
        <v>-0.50600000000000001</v>
      </c>
      <c r="I540" s="142">
        <v>-0.44600000000000001</v>
      </c>
      <c r="J540" s="142">
        <f t="shared" si="32"/>
        <v>3.6999999999999975</v>
      </c>
      <c r="K540" s="142">
        <f t="shared" si="33"/>
        <v>2.4999999999999996</v>
      </c>
      <c r="L540" s="142">
        <f t="shared" si="34"/>
        <v>5.6000000000000023</v>
      </c>
      <c r="M540" s="142">
        <f t="shared" si="35"/>
        <v>6</v>
      </c>
    </row>
    <row r="541" spans="1:13" x14ac:dyDescent="0.25">
      <c r="A541" s="151">
        <v>44582</v>
      </c>
      <c r="B541" s="142">
        <v>0.161</v>
      </c>
      <c r="C541" s="142">
        <v>0.19900000000000001</v>
      </c>
      <c r="D541" s="142">
        <v>-0.128</v>
      </c>
      <c r="E541" s="142">
        <v>-0.10299999999999999</v>
      </c>
      <c r="F541" s="142">
        <v>-0.23599999999999999</v>
      </c>
      <c r="G541" s="142">
        <v>-0.18</v>
      </c>
      <c r="H541" s="142">
        <v>-0.54300000000000004</v>
      </c>
      <c r="I541" s="142">
        <v>-0.48699999999999999</v>
      </c>
      <c r="J541" s="142">
        <f t="shared" si="32"/>
        <v>3.8000000000000007</v>
      </c>
      <c r="K541" s="142">
        <f t="shared" si="33"/>
        <v>2.5000000000000009</v>
      </c>
      <c r="L541" s="142">
        <f t="shared" si="34"/>
        <v>5.6</v>
      </c>
      <c r="M541" s="142">
        <f t="shared" si="35"/>
        <v>5.600000000000005</v>
      </c>
    </row>
    <row r="542" spans="1:13" x14ac:dyDescent="0.25">
      <c r="A542" s="151">
        <v>44585</v>
      </c>
      <c r="B542" s="142">
        <v>0.129</v>
      </c>
      <c r="C542" s="142">
        <v>0.16500000000000001</v>
      </c>
      <c r="D542" s="142">
        <v>-0.17</v>
      </c>
      <c r="E542" s="142">
        <v>-0.14599999999999999</v>
      </c>
      <c r="F542" s="142">
        <v>-0.28299999999999997</v>
      </c>
      <c r="G542" s="142">
        <v>-0.224</v>
      </c>
      <c r="H542" s="142">
        <v>-0.58899999999999997</v>
      </c>
      <c r="I542" s="142">
        <v>-0.53200000000000003</v>
      </c>
      <c r="J542" s="142">
        <f t="shared" si="32"/>
        <v>3.6000000000000005</v>
      </c>
      <c r="K542" s="142">
        <f t="shared" si="33"/>
        <v>2.4000000000000021</v>
      </c>
      <c r="L542" s="142">
        <f t="shared" si="34"/>
        <v>5.8999999999999968</v>
      </c>
      <c r="M542" s="142">
        <f t="shared" si="35"/>
        <v>5.699999999999994</v>
      </c>
    </row>
    <row r="543" spans="1:13" x14ac:dyDescent="0.25">
      <c r="A543" s="151">
        <v>44586</v>
      </c>
      <c r="B543" s="142">
        <v>0.16600000000000001</v>
      </c>
      <c r="C543" s="142">
        <v>0.20200000000000001</v>
      </c>
      <c r="D543" s="142">
        <v>-0.14499999999999999</v>
      </c>
      <c r="E543" s="142">
        <v>-0.11899999999999999</v>
      </c>
      <c r="F543" s="142">
        <v>-0.254</v>
      </c>
      <c r="G543" s="142">
        <v>-0.19700000000000001</v>
      </c>
      <c r="H543" s="142">
        <v>-0.57399999999999995</v>
      </c>
      <c r="I543" s="142">
        <v>-0.51800000000000002</v>
      </c>
      <c r="J543" s="142">
        <f t="shared" si="32"/>
        <v>3.6000000000000005</v>
      </c>
      <c r="K543" s="142">
        <f t="shared" si="33"/>
        <v>2.5999999999999996</v>
      </c>
      <c r="L543" s="142">
        <f t="shared" si="34"/>
        <v>5.6999999999999993</v>
      </c>
      <c r="M543" s="142">
        <f t="shared" si="35"/>
        <v>5.5999999999999943</v>
      </c>
    </row>
    <row r="544" spans="1:13" x14ac:dyDescent="0.25">
      <c r="A544" s="151">
        <v>44587</v>
      </c>
      <c r="B544" s="142">
        <v>0.17799999999999999</v>
      </c>
      <c r="C544" s="142">
        <v>0.21199999999999999</v>
      </c>
      <c r="D544" s="142">
        <v>-0.13900000000000001</v>
      </c>
      <c r="E544" s="142">
        <v>-0.114</v>
      </c>
      <c r="F544" s="142">
        <v>-0.249</v>
      </c>
      <c r="G544" s="142">
        <v>-0.191</v>
      </c>
      <c r="H544" s="142">
        <v>-0.57199999999999995</v>
      </c>
      <c r="I544" s="142">
        <v>-0.51500000000000001</v>
      </c>
      <c r="J544" s="142">
        <f t="shared" si="32"/>
        <v>3.4000000000000004</v>
      </c>
      <c r="K544" s="142">
        <f t="shared" si="33"/>
        <v>2.5000000000000009</v>
      </c>
      <c r="L544" s="142">
        <f t="shared" si="34"/>
        <v>5.8</v>
      </c>
      <c r="M544" s="142">
        <f t="shared" si="35"/>
        <v>5.699999999999994</v>
      </c>
    </row>
    <row r="545" spans="1:13" x14ac:dyDescent="0.25">
      <c r="A545" s="151">
        <v>44588</v>
      </c>
      <c r="B545" s="142">
        <v>0.16</v>
      </c>
      <c r="C545" s="142">
        <v>0.19500000000000001</v>
      </c>
      <c r="D545" s="142">
        <v>-0.124</v>
      </c>
      <c r="E545" s="142">
        <v>-9.8000000000000004E-2</v>
      </c>
      <c r="F545" s="142">
        <v>-0.22800000000000001</v>
      </c>
      <c r="G545" s="142">
        <v>-0.17199999999999999</v>
      </c>
      <c r="H545" s="142">
        <v>-0.53700000000000003</v>
      </c>
      <c r="I545" s="142">
        <v>-0.48</v>
      </c>
      <c r="J545" s="142">
        <f t="shared" si="32"/>
        <v>3.5000000000000004</v>
      </c>
      <c r="K545" s="142">
        <f t="shared" si="33"/>
        <v>2.5999999999999996</v>
      </c>
      <c r="L545" s="142">
        <f t="shared" si="34"/>
        <v>5.6000000000000023</v>
      </c>
      <c r="M545" s="142">
        <f t="shared" si="35"/>
        <v>5.7000000000000046</v>
      </c>
    </row>
    <row r="546" spans="1:13" x14ac:dyDescent="0.25">
      <c r="A546" s="151">
        <v>44589</v>
      </c>
      <c r="B546" s="142">
        <v>0.17100000000000001</v>
      </c>
      <c r="C546" s="142">
        <v>0.20599999999999999</v>
      </c>
      <c r="D546" s="142">
        <v>-0.109</v>
      </c>
      <c r="E546" s="142">
        <v>-8.4000000000000005E-2</v>
      </c>
      <c r="F546" s="142">
        <v>-0.21299999999999999</v>
      </c>
      <c r="G546" s="142">
        <v>-0.157</v>
      </c>
      <c r="H546" s="142">
        <v>-0.52400000000000002</v>
      </c>
      <c r="I546" s="142">
        <v>-0.46700000000000003</v>
      </c>
      <c r="J546" s="142">
        <f t="shared" si="32"/>
        <v>3.4999999999999973</v>
      </c>
      <c r="K546" s="142">
        <f t="shared" si="33"/>
        <v>2.4999999999999996</v>
      </c>
      <c r="L546" s="142">
        <f t="shared" si="34"/>
        <v>5.6</v>
      </c>
      <c r="M546" s="142">
        <f t="shared" si="35"/>
        <v>5.6999999999999993</v>
      </c>
    </row>
    <row r="547" spans="1:13" x14ac:dyDescent="0.25">
      <c r="A547" s="151">
        <v>44592</v>
      </c>
      <c r="B547" s="142">
        <v>0.20799999999999999</v>
      </c>
      <c r="C547" s="142">
        <v>0.24199999999999999</v>
      </c>
      <c r="D547" s="142">
        <v>-5.3999999999999999E-2</v>
      </c>
      <c r="E547" s="142">
        <v>-2.8000000000000001E-2</v>
      </c>
      <c r="F547" s="142">
        <v>-0.153</v>
      </c>
      <c r="G547" s="142">
        <v>-9.7000000000000003E-2</v>
      </c>
      <c r="H547" s="142">
        <v>-0.44</v>
      </c>
      <c r="I547" s="142">
        <v>-0.38</v>
      </c>
      <c r="J547" s="142">
        <f t="shared" si="32"/>
        <v>3.4000000000000004</v>
      </c>
      <c r="K547" s="142">
        <f t="shared" si="33"/>
        <v>2.6</v>
      </c>
      <c r="L547" s="142">
        <f t="shared" si="34"/>
        <v>5.6</v>
      </c>
      <c r="M547" s="142">
        <f t="shared" si="35"/>
        <v>6</v>
      </c>
    </row>
    <row r="548" spans="1:13" x14ac:dyDescent="0.25">
      <c r="A548" s="151">
        <v>44593</v>
      </c>
      <c r="B548" s="142">
        <v>0.245</v>
      </c>
      <c r="C548" s="142">
        <v>0.28100000000000003</v>
      </c>
      <c r="D548" s="142">
        <v>-2.8000000000000001E-2</v>
      </c>
      <c r="E548" s="142">
        <v>-2E-3</v>
      </c>
      <c r="F548" s="142">
        <v>-0.13100000000000001</v>
      </c>
      <c r="G548" s="142">
        <v>-7.1999999999999995E-2</v>
      </c>
      <c r="H548" s="142">
        <v>-0.42199999999999999</v>
      </c>
      <c r="I548" s="142">
        <v>-0.36199999999999999</v>
      </c>
      <c r="J548" s="142">
        <f t="shared" si="32"/>
        <v>3.6000000000000032</v>
      </c>
      <c r="K548" s="142">
        <f t="shared" si="33"/>
        <v>2.6</v>
      </c>
      <c r="L548" s="142">
        <f t="shared" si="34"/>
        <v>5.9000000000000012</v>
      </c>
      <c r="M548" s="142">
        <f t="shared" si="35"/>
        <v>6</v>
      </c>
    </row>
    <row r="549" spans="1:13" x14ac:dyDescent="0.25">
      <c r="A549" s="151">
        <v>44594</v>
      </c>
      <c r="B549" s="142">
        <v>0.22</v>
      </c>
      <c r="C549" s="142">
        <v>0.255</v>
      </c>
      <c r="D549" s="142">
        <v>-2.4E-2</v>
      </c>
      <c r="E549" s="142">
        <v>2E-3</v>
      </c>
      <c r="F549" s="142">
        <v>-0.121</v>
      </c>
      <c r="G549" s="142">
        <v>-6.6000000000000003E-2</v>
      </c>
      <c r="H549" s="142">
        <v>-0.39800000000000002</v>
      </c>
      <c r="I549" s="142">
        <v>-0.33800000000000002</v>
      </c>
      <c r="J549" s="142">
        <f t="shared" si="32"/>
        <v>3.5000000000000004</v>
      </c>
      <c r="K549" s="142">
        <f t="shared" si="33"/>
        <v>2.6</v>
      </c>
      <c r="L549" s="142">
        <f t="shared" si="34"/>
        <v>5.4999999999999991</v>
      </c>
      <c r="M549" s="142">
        <f t="shared" si="35"/>
        <v>6</v>
      </c>
    </row>
    <row r="550" spans="1:13" x14ac:dyDescent="0.25">
      <c r="A550" s="151">
        <v>44595</v>
      </c>
      <c r="B550" s="142">
        <v>0.26200000000000001</v>
      </c>
      <c r="C550" s="142">
        <v>0.29799999999999999</v>
      </c>
      <c r="D550" s="142">
        <v>7.9000000000000001E-2</v>
      </c>
      <c r="E550" s="142">
        <v>0.104</v>
      </c>
      <c r="F550" s="142">
        <v>-1.4999999999999999E-2</v>
      </c>
      <c r="G550" s="142">
        <v>4.1000000000000002E-2</v>
      </c>
      <c r="H550" s="142">
        <v>-0.26100000000000001</v>
      </c>
      <c r="I550" s="142">
        <v>-0.19900000000000001</v>
      </c>
      <c r="J550" s="142">
        <f t="shared" si="32"/>
        <v>3.5999999999999979</v>
      </c>
      <c r="K550" s="142">
        <f t="shared" si="33"/>
        <v>2.4999999999999996</v>
      </c>
      <c r="L550" s="142">
        <f t="shared" si="34"/>
        <v>5.6000000000000005</v>
      </c>
      <c r="M550" s="142">
        <f t="shared" si="35"/>
        <v>6.2</v>
      </c>
    </row>
    <row r="551" spans="1:13" x14ac:dyDescent="0.25">
      <c r="A551" s="151">
        <v>44596</v>
      </c>
      <c r="B551" s="142">
        <v>0.28599999999999998</v>
      </c>
      <c r="C551" s="142">
        <v>0.32</v>
      </c>
      <c r="D551" s="142">
        <v>0.14299999999999999</v>
      </c>
      <c r="E551" s="142">
        <v>0.17</v>
      </c>
      <c r="F551" s="142">
        <v>5.2999999999999999E-2</v>
      </c>
      <c r="G551" s="142">
        <v>0.111</v>
      </c>
      <c r="H551" s="142">
        <v>-0.16</v>
      </c>
      <c r="I551" s="142">
        <v>-0.1</v>
      </c>
      <c r="J551" s="142">
        <f t="shared" si="32"/>
        <v>3.400000000000003</v>
      </c>
      <c r="K551" s="142">
        <f t="shared" si="33"/>
        <v>2.7000000000000024</v>
      </c>
      <c r="L551" s="142">
        <f t="shared" si="34"/>
        <v>5.8000000000000007</v>
      </c>
      <c r="M551" s="142">
        <f t="shared" si="35"/>
        <v>6</v>
      </c>
    </row>
    <row r="552" spans="1:13" x14ac:dyDescent="0.25">
      <c r="A552" s="151">
        <v>44599</v>
      </c>
      <c r="B552" s="142">
        <v>0.32800000000000001</v>
      </c>
      <c r="C552" s="142">
        <v>0.36199999999999999</v>
      </c>
      <c r="D552" s="142">
        <v>0.16700000000000001</v>
      </c>
      <c r="E552" s="142">
        <v>0.19400000000000001</v>
      </c>
      <c r="F552" s="142">
        <v>7.8E-2</v>
      </c>
      <c r="G552" s="142">
        <v>0.13500000000000001</v>
      </c>
      <c r="H552" s="142">
        <v>-0.16600000000000001</v>
      </c>
      <c r="I552" s="142">
        <v>-9.9000000000000005E-2</v>
      </c>
      <c r="J552" s="142">
        <f t="shared" si="32"/>
        <v>3.3999999999999977</v>
      </c>
      <c r="K552" s="142">
        <f t="shared" si="33"/>
        <v>2.6999999999999997</v>
      </c>
      <c r="L552" s="142">
        <f t="shared" si="34"/>
        <v>5.7000000000000011</v>
      </c>
      <c r="M552" s="142">
        <f t="shared" si="35"/>
        <v>6.7</v>
      </c>
    </row>
    <row r="553" spans="1:13" x14ac:dyDescent="0.25">
      <c r="A553" s="151">
        <v>44600</v>
      </c>
      <c r="B553" s="142">
        <v>0.39</v>
      </c>
      <c r="C553" s="142">
        <v>0.42399999999999999</v>
      </c>
      <c r="D553" s="142">
        <v>0.20599999999999999</v>
      </c>
      <c r="E553" s="142">
        <v>0.23300000000000001</v>
      </c>
      <c r="F553" s="142">
        <v>0.122</v>
      </c>
      <c r="G553" s="142">
        <v>0.17799999999999999</v>
      </c>
      <c r="H553" s="142">
        <v>-0.152</v>
      </c>
      <c r="I553" s="142">
        <v>-8.5999999999999993E-2</v>
      </c>
      <c r="J553" s="142">
        <f t="shared" si="32"/>
        <v>3.3999999999999977</v>
      </c>
      <c r="K553" s="142">
        <f t="shared" si="33"/>
        <v>2.7000000000000024</v>
      </c>
      <c r="L553" s="142">
        <f t="shared" si="34"/>
        <v>5.6</v>
      </c>
      <c r="M553" s="142">
        <f t="shared" si="35"/>
        <v>6.6000000000000005</v>
      </c>
    </row>
    <row r="554" spans="1:13" x14ac:dyDescent="0.25">
      <c r="A554" s="151">
        <v>44601</v>
      </c>
      <c r="B554" s="142">
        <v>0.36299999999999999</v>
      </c>
      <c r="C554" s="142">
        <v>0.39600000000000002</v>
      </c>
      <c r="D554" s="142">
        <v>0.153</v>
      </c>
      <c r="E554" s="142">
        <v>0.18099999999999999</v>
      </c>
      <c r="F554" s="142">
        <v>7.0999999999999994E-2</v>
      </c>
      <c r="G554" s="142">
        <v>0.125</v>
      </c>
      <c r="H554" s="142">
        <v>-0.21</v>
      </c>
      <c r="I554" s="142">
        <v>-0.14899999999999999</v>
      </c>
      <c r="J554" s="142">
        <f t="shared" si="32"/>
        <v>3.3000000000000029</v>
      </c>
      <c r="K554" s="142">
        <f t="shared" si="33"/>
        <v>2.8</v>
      </c>
      <c r="L554" s="142">
        <f t="shared" si="34"/>
        <v>5.4</v>
      </c>
      <c r="M554" s="142">
        <f t="shared" si="35"/>
        <v>6.1</v>
      </c>
    </row>
    <row r="555" spans="1:13" x14ac:dyDescent="0.25">
      <c r="A555" s="151">
        <v>44602</v>
      </c>
      <c r="B555" s="142">
        <v>0.41</v>
      </c>
      <c r="C555" s="142">
        <v>0.44400000000000001</v>
      </c>
      <c r="D555" s="142">
        <v>0.224</v>
      </c>
      <c r="E555" s="142">
        <v>0.252</v>
      </c>
      <c r="F555" s="142">
        <v>0.14299999999999999</v>
      </c>
      <c r="G555" s="142">
        <v>0.19500000000000001</v>
      </c>
      <c r="H555" s="142">
        <v>-0.16</v>
      </c>
      <c r="I555" s="142">
        <v>-9.6000000000000002E-2</v>
      </c>
      <c r="J555" s="142">
        <f t="shared" si="32"/>
        <v>3.400000000000003</v>
      </c>
      <c r="K555" s="142">
        <f t="shared" si="33"/>
        <v>2.8</v>
      </c>
      <c r="L555" s="142">
        <f t="shared" si="34"/>
        <v>5.200000000000002</v>
      </c>
      <c r="M555" s="142">
        <f t="shared" si="35"/>
        <v>6.4</v>
      </c>
    </row>
    <row r="556" spans="1:13" x14ac:dyDescent="0.25">
      <c r="A556" s="151">
        <v>44603</v>
      </c>
      <c r="B556" s="142">
        <v>0.43099999999999999</v>
      </c>
      <c r="C556" s="142">
        <v>0.46300000000000002</v>
      </c>
      <c r="D556" s="142">
        <v>0.23599999999999999</v>
      </c>
      <c r="E556" s="142">
        <v>0.26300000000000001</v>
      </c>
      <c r="F556" s="142">
        <v>0.154</v>
      </c>
      <c r="G556" s="142">
        <v>0.20499999999999999</v>
      </c>
      <c r="H556" s="142">
        <v>-0.152</v>
      </c>
      <c r="I556" s="142">
        <v>-9.6000000000000002E-2</v>
      </c>
      <c r="J556" s="142">
        <f t="shared" si="32"/>
        <v>3.2000000000000028</v>
      </c>
      <c r="K556" s="142">
        <f t="shared" si="33"/>
        <v>2.7000000000000024</v>
      </c>
      <c r="L556" s="142">
        <f t="shared" si="34"/>
        <v>5.0999999999999988</v>
      </c>
      <c r="M556" s="142">
        <f t="shared" si="35"/>
        <v>5.6</v>
      </c>
    </row>
    <row r="557" spans="1:13" x14ac:dyDescent="0.25">
      <c r="A557" s="151">
        <v>44606</v>
      </c>
      <c r="B557" s="142">
        <v>0.43</v>
      </c>
      <c r="C557" s="142">
        <v>0.46400000000000002</v>
      </c>
      <c r="D557" s="142">
        <v>0.222</v>
      </c>
      <c r="E557" s="142">
        <v>0.25</v>
      </c>
      <c r="F557" s="142">
        <v>0.13600000000000001</v>
      </c>
      <c r="G557" s="142">
        <v>0.188</v>
      </c>
      <c r="H557" s="142">
        <v>-0.187</v>
      </c>
      <c r="I557" s="142">
        <v>-0.127</v>
      </c>
      <c r="J557" s="142">
        <f t="shared" si="32"/>
        <v>3.400000000000003</v>
      </c>
      <c r="K557" s="142">
        <f t="shared" si="33"/>
        <v>2.8</v>
      </c>
      <c r="L557" s="142">
        <f t="shared" si="34"/>
        <v>5.1999999999999993</v>
      </c>
      <c r="M557" s="142">
        <f t="shared" si="35"/>
        <v>6</v>
      </c>
    </row>
    <row r="558" spans="1:13" x14ac:dyDescent="0.25">
      <c r="A558" s="151">
        <v>44607</v>
      </c>
      <c r="B558" s="142">
        <v>0.48699999999999999</v>
      </c>
      <c r="C558" s="142">
        <v>0.52</v>
      </c>
      <c r="D558" s="142">
        <v>0.246</v>
      </c>
      <c r="E558" s="142">
        <v>0.27300000000000002</v>
      </c>
      <c r="F558" s="142">
        <v>0.16</v>
      </c>
      <c r="G558" s="142">
        <v>0.20899999999999999</v>
      </c>
      <c r="H558" s="142">
        <v>-0.17799999999999999</v>
      </c>
      <c r="I558" s="142">
        <v>-0.115</v>
      </c>
      <c r="J558" s="142">
        <f t="shared" si="32"/>
        <v>3.3000000000000029</v>
      </c>
      <c r="K558" s="142">
        <f t="shared" si="33"/>
        <v>2.7000000000000024</v>
      </c>
      <c r="L558" s="142">
        <f t="shared" si="34"/>
        <v>4.8999999999999986</v>
      </c>
      <c r="M558" s="142">
        <f t="shared" si="35"/>
        <v>6.2999999999999989</v>
      </c>
    </row>
    <row r="559" spans="1:13" x14ac:dyDescent="0.25">
      <c r="A559" s="151">
        <v>44608</v>
      </c>
      <c r="B559" s="142">
        <v>0.47</v>
      </c>
      <c r="C559" s="142">
        <v>0.503</v>
      </c>
      <c r="D559" s="142">
        <v>0.215</v>
      </c>
      <c r="E559" s="142">
        <v>0.24099999999999999</v>
      </c>
      <c r="F559" s="142">
        <v>0.13</v>
      </c>
      <c r="G559" s="142">
        <v>0.17899999999999999</v>
      </c>
      <c r="H559" s="142">
        <v>-0.193</v>
      </c>
      <c r="I559" s="142">
        <v>-0.13200000000000001</v>
      </c>
      <c r="J559" s="142">
        <f t="shared" si="32"/>
        <v>3.3000000000000029</v>
      </c>
      <c r="K559" s="142">
        <f t="shared" si="33"/>
        <v>2.5999999999999996</v>
      </c>
      <c r="L559" s="142">
        <f t="shared" si="34"/>
        <v>4.8999999999999986</v>
      </c>
      <c r="M559" s="142">
        <f t="shared" si="35"/>
        <v>6.1</v>
      </c>
    </row>
    <row r="560" spans="1:13" x14ac:dyDescent="0.25">
      <c r="A560" s="151">
        <v>44609</v>
      </c>
      <c r="B560" s="142">
        <v>0.437</v>
      </c>
      <c r="C560" s="142">
        <v>0.46899999999999997</v>
      </c>
      <c r="D560" s="142">
        <v>0.17</v>
      </c>
      <c r="E560" s="142">
        <v>0.19700000000000001</v>
      </c>
      <c r="F560" s="142">
        <v>8.3000000000000004E-2</v>
      </c>
      <c r="G560" s="142">
        <v>0.13100000000000001</v>
      </c>
      <c r="H560" s="142">
        <v>-0.253</v>
      </c>
      <c r="I560" s="142">
        <v>-0.19500000000000001</v>
      </c>
      <c r="J560" s="142">
        <f t="shared" si="32"/>
        <v>3.1999999999999975</v>
      </c>
      <c r="K560" s="142">
        <f t="shared" si="33"/>
        <v>2.6999999999999997</v>
      </c>
      <c r="L560" s="142">
        <f t="shared" si="34"/>
        <v>4.8</v>
      </c>
      <c r="M560" s="142">
        <f t="shared" si="35"/>
        <v>5.8</v>
      </c>
    </row>
    <row r="561" spans="1:13" x14ac:dyDescent="0.25">
      <c r="A561" s="151">
        <v>44610</v>
      </c>
      <c r="B561" s="142">
        <v>0.40400000000000003</v>
      </c>
      <c r="C561" s="142">
        <v>0.438</v>
      </c>
      <c r="D561" s="142">
        <v>0.13</v>
      </c>
      <c r="E561" s="142">
        <v>0.156</v>
      </c>
      <c r="F561" s="142">
        <v>3.9E-2</v>
      </c>
      <c r="G561" s="142">
        <v>8.7999999999999995E-2</v>
      </c>
      <c r="H561" s="142">
        <v>-0.30599999999999999</v>
      </c>
      <c r="I561" s="142">
        <v>-0.247</v>
      </c>
      <c r="J561" s="142">
        <f t="shared" si="32"/>
        <v>3.3999999999999977</v>
      </c>
      <c r="K561" s="142">
        <f t="shared" si="33"/>
        <v>2.5999999999999996</v>
      </c>
      <c r="L561" s="142">
        <f t="shared" si="34"/>
        <v>4.8999999999999995</v>
      </c>
      <c r="M561" s="142">
        <f t="shared" si="35"/>
        <v>5.8999999999999995</v>
      </c>
    </row>
    <row r="562" spans="1:13" x14ac:dyDescent="0.25">
      <c r="A562" s="151">
        <v>44613</v>
      </c>
      <c r="B562" s="142">
        <v>0.40799999999999997</v>
      </c>
      <c r="C562" s="142">
        <v>0.441</v>
      </c>
      <c r="D562" s="142">
        <v>0.14499999999999999</v>
      </c>
      <c r="E562" s="142">
        <v>0.17100000000000001</v>
      </c>
      <c r="F562" s="142">
        <v>5.0999999999999997E-2</v>
      </c>
      <c r="G562" s="142">
        <v>0.10199999999999999</v>
      </c>
      <c r="H562" s="142">
        <v>-0.28299999999999997</v>
      </c>
      <c r="I562" s="142">
        <v>-0.224</v>
      </c>
      <c r="J562" s="142">
        <f t="shared" si="32"/>
        <v>3.3000000000000029</v>
      </c>
      <c r="K562" s="142">
        <f t="shared" si="33"/>
        <v>2.6000000000000023</v>
      </c>
      <c r="L562" s="142">
        <f t="shared" si="34"/>
        <v>5.0999999999999996</v>
      </c>
      <c r="M562" s="142">
        <f t="shared" si="35"/>
        <v>5.8999999999999968</v>
      </c>
    </row>
    <row r="563" spans="1:13" x14ac:dyDescent="0.25">
      <c r="A563" s="151">
        <v>44614</v>
      </c>
      <c r="B563" s="142">
        <v>0.43</v>
      </c>
      <c r="C563" s="142">
        <v>0.46300000000000002</v>
      </c>
      <c r="D563" s="142">
        <v>0.183</v>
      </c>
      <c r="E563" s="142">
        <v>0.20699999999999999</v>
      </c>
      <c r="F563" s="142">
        <v>8.8999999999999996E-2</v>
      </c>
      <c r="G563" s="142">
        <v>0.13900000000000001</v>
      </c>
      <c r="H563" s="142">
        <v>-0.22800000000000001</v>
      </c>
      <c r="I563" s="142">
        <v>-0.17</v>
      </c>
      <c r="J563" s="142">
        <f t="shared" si="32"/>
        <v>3.3000000000000029</v>
      </c>
      <c r="K563" s="142">
        <f t="shared" si="33"/>
        <v>2.3999999999999995</v>
      </c>
      <c r="L563" s="142">
        <f t="shared" si="34"/>
        <v>5.0000000000000018</v>
      </c>
      <c r="M563" s="142">
        <f t="shared" si="35"/>
        <v>5.8</v>
      </c>
    </row>
    <row r="564" spans="1:13" x14ac:dyDescent="0.25">
      <c r="A564" s="151">
        <v>44615</v>
      </c>
      <c r="B564" s="142">
        <v>0.40100000000000002</v>
      </c>
      <c r="C564" s="142">
        <v>0.434</v>
      </c>
      <c r="D564" s="142">
        <v>0.16700000000000001</v>
      </c>
      <c r="E564" s="142">
        <v>0.192</v>
      </c>
      <c r="F564" s="142">
        <v>7.4999999999999997E-2</v>
      </c>
      <c r="G564" s="142">
        <v>0.125</v>
      </c>
      <c r="H564" s="142">
        <v>-0.20899999999999999</v>
      </c>
      <c r="I564" s="142">
        <v>-0.154</v>
      </c>
      <c r="J564" s="142">
        <f t="shared" si="32"/>
        <v>3.2999999999999972</v>
      </c>
      <c r="K564" s="142">
        <f t="shared" si="33"/>
        <v>2.4999999999999996</v>
      </c>
      <c r="L564" s="142">
        <f t="shared" si="34"/>
        <v>5</v>
      </c>
      <c r="M564" s="142">
        <f t="shared" si="35"/>
        <v>5.4999999999999991</v>
      </c>
    </row>
    <row r="565" spans="1:13" x14ac:dyDescent="0.25">
      <c r="A565" s="151">
        <v>44616</v>
      </c>
      <c r="B565" s="142">
        <v>0.377</v>
      </c>
      <c r="C565" s="142">
        <v>0.40899999999999997</v>
      </c>
      <c r="D565" s="142">
        <v>0.111</v>
      </c>
      <c r="E565" s="142">
        <v>0.13600000000000001</v>
      </c>
      <c r="F565" s="142">
        <v>1.7999999999999999E-2</v>
      </c>
      <c r="G565" s="142">
        <v>6.6000000000000003E-2</v>
      </c>
      <c r="H565" s="142">
        <v>-0.28599999999999998</v>
      </c>
      <c r="I565" s="142">
        <v>-0.23100000000000001</v>
      </c>
      <c r="J565" s="142">
        <f t="shared" si="32"/>
        <v>3.1999999999999975</v>
      </c>
      <c r="K565" s="142">
        <f t="shared" si="33"/>
        <v>2.5000000000000009</v>
      </c>
      <c r="L565" s="142">
        <f t="shared" si="34"/>
        <v>4.8</v>
      </c>
      <c r="M565" s="142">
        <f t="shared" si="35"/>
        <v>5.4999999999999964</v>
      </c>
    </row>
    <row r="566" spans="1:13" x14ac:dyDescent="0.25">
      <c r="A566" s="151">
        <v>44617</v>
      </c>
      <c r="B566" s="142">
        <v>0.41</v>
      </c>
      <c r="C566" s="142">
        <v>0.442</v>
      </c>
      <c r="D566" s="142">
        <v>0.17</v>
      </c>
      <c r="E566" s="142">
        <v>0.19500000000000001</v>
      </c>
      <c r="F566" s="142">
        <v>0.08</v>
      </c>
      <c r="G566" s="142">
        <v>0.126</v>
      </c>
      <c r="H566" s="142">
        <v>-0.22600000000000001</v>
      </c>
      <c r="I566" s="142">
        <v>-0.17299999999999999</v>
      </c>
      <c r="J566" s="142">
        <f t="shared" si="32"/>
        <v>3.2000000000000028</v>
      </c>
      <c r="K566" s="142">
        <f t="shared" si="33"/>
        <v>2.4999999999999996</v>
      </c>
      <c r="L566" s="142">
        <f t="shared" si="34"/>
        <v>4.5999999999999996</v>
      </c>
      <c r="M566" s="142">
        <f t="shared" si="35"/>
        <v>5.3000000000000016</v>
      </c>
    </row>
    <row r="567" spans="1:13" x14ac:dyDescent="0.25">
      <c r="A567" s="151">
        <v>44620</v>
      </c>
      <c r="B567" s="142">
        <v>0.34599999999999997</v>
      </c>
      <c r="C567" s="142">
        <v>0.379</v>
      </c>
      <c r="D567" s="142">
        <v>7.1999999999999995E-2</v>
      </c>
      <c r="E567" s="142">
        <v>9.7000000000000003E-2</v>
      </c>
      <c r="F567" s="142">
        <v>-2.5999999999999999E-2</v>
      </c>
      <c r="G567" s="142">
        <v>0.02</v>
      </c>
      <c r="H567" s="142">
        <v>-0.39300000000000002</v>
      </c>
      <c r="I567" s="142">
        <v>-0.34</v>
      </c>
      <c r="J567" s="142">
        <f t="shared" si="32"/>
        <v>3.3000000000000029</v>
      </c>
      <c r="K567" s="142">
        <f t="shared" si="33"/>
        <v>2.5000000000000009</v>
      </c>
      <c r="L567" s="142">
        <f t="shared" si="34"/>
        <v>4.5999999999999996</v>
      </c>
      <c r="M567" s="142">
        <f t="shared" si="35"/>
        <v>5.2999999999999989</v>
      </c>
    </row>
  </sheetData>
  <mergeCells count="2">
    <mergeCell ref="J7:M7"/>
    <mergeCell ref="J6:M6"/>
  </mergeCells>
  <hyperlinks>
    <hyperlink ref="H1" location="Tartalom!A1" display="Vissza a tartalomjegyzékhez" xr:uid="{4AD0A317-624D-4BF9-86A7-88340F944055}"/>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09CAA-20EB-47CE-94B3-E4A66062B1C6}">
  <dimension ref="A1:U75"/>
  <sheetViews>
    <sheetView zoomScale="55" zoomScaleNormal="55" workbookViewId="0">
      <selection activeCell="E1" sqref="E1"/>
    </sheetView>
  </sheetViews>
  <sheetFormatPr defaultColWidth="9.140625" defaultRowHeight="15" x14ac:dyDescent="0.25"/>
  <cols>
    <col min="1" max="1" width="9.140625" style="20"/>
    <col min="2" max="2" width="10.140625" style="20" bestFit="1" customWidth="1"/>
    <col min="3" max="3" width="49" style="20" bestFit="1" customWidth="1"/>
    <col min="4" max="5" width="20.140625" style="20" bestFit="1" customWidth="1"/>
    <col min="6" max="6" width="59.28515625" style="20" bestFit="1" customWidth="1"/>
    <col min="7" max="8" width="21.140625" style="20" bestFit="1" customWidth="1"/>
    <col min="9" max="9" width="20.140625" style="20" bestFit="1" customWidth="1"/>
    <col min="10" max="12" width="21.140625" style="20" bestFit="1" customWidth="1"/>
    <col min="13" max="13" width="20.140625" style="20" bestFit="1" customWidth="1"/>
    <col min="14" max="14" width="35.7109375" style="20" bestFit="1" customWidth="1"/>
    <col min="15" max="15" width="21" style="20" bestFit="1" customWidth="1"/>
    <col min="16" max="18" width="20" style="20" bestFit="1" customWidth="1"/>
    <col min="19" max="19" width="19" style="20" bestFit="1" customWidth="1"/>
    <col min="20" max="20" width="20" style="20" bestFit="1" customWidth="1"/>
    <col min="21" max="22" width="19" style="20" bestFit="1" customWidth="1"/>
    <col min="23" max="23" width="25.140625" style="20" bestFit="1" customWidth="1"/>
    <col min="24" max="16384" width="9.140625" style="20"/>
  </cols>
  <sheetData>
    <row r="1" spans="1:9" x14ac:dyDescent="0.25">
      <c r="A1" s="19" t="s">
        <v>27</v>
      </c>
      <c r="B1" s="20" t="s">
        <v>208</v>
      </c>
      <c r="E1" s="166" t="s">
        <v>1242</v>
      </c>
    </row>
    <row r="2" spans="1:9" x14ac:dyDescent="0.25">
      <c r="A2" s="19" t="s">
        <v>25</v>
      </c>
      <c r="B2" s="20" t="s">
        <v>209</v>
      </c>
    </row>
    <row r="3" spans="1:9" x14ac:dyDescent="0.25">
      <c r="A3" s="19" t="s">
        <v>23</v>
      </c>
      <c r="B3" s="20" t="s">
        <v>21</v>
      </c>
    </row>
    <row r="4" spans="1:9" x14ac:dyDescent="0.25">
      <c r="A4" s="19" t="s">
        <v>22</v>
      </c>
      <c r="B4" s="20" t="s">
        <v>21</v>
      </c>
    </row>
    <row r="5" spans="1:9" x14ac:dyDescent="0.25">
      <c r="A5" s="19" t="s">
        <v>20</v>
      </c>
      <c r="B5" s="20" t="s">
        <v>210</v>
      </c>
    </row>
    <row r="6" spans="1:9" x14ac:dyDescent="0.25">
      <c r="A6" s="19" t="s">
        <v>18</v>
      </c>
      <c r="B6" s="20" t="s">
        <v>211</v>
      </c>
    </row>
    <row r="7" spans="1:9" x14ac:dyDescent="0.25">
      <c r="A7" s="19"/>
    </row>
    <row r="8" spans="1:9" x14ac:dyDescent="0.25">
      <c r="A8" s="19" t="s">
        <v>134</v>
      </c>
      <c r="B8" s="20" t="s">
        <v>212</v>
      </c>
    </row>
    <row r="9" spans="1:9" x14ac:dyDescent="0.25">
      <c r="A9" s="19" t="s">
        <v>136</v>
      </c>
      <c r="B9" s="20" t="s">
        <v>212</v>
      </c>
    </row>
    <row r="11" spans="1:9" x14ac:dyDescent="0.25">
      <c r="E11" s="20" t="s">
        <v>234</v>
      </c>
      <c r="F11" s="20" t="s">
        <v>5</v>
      </c>
      <c r="G11" s="20" t="s">
        <v>249</v>
      </c>
      <c r="H11" s="20" t="s">
        <v>4</v>
      </c>
      <c r="I11" s="20" t="s">
        <v>480</v>
      </c>
    </row>
    <row r="12" spans="1:9" x14ac:dyDescent="0.25">
      <c r="C12" s="19" t="s">
        <v>213</v>
      </c>
      <c r="D12" s="21" t="s">
        <v>213</v>
      </c>
      <c r="E12" s="20">
        <v>100</v>
      </c>
      <c r="F12" s="20">
        <v>100</v>
      </c>
      <c r="G12" s="20">
        <v>100</v>
      </c>
      <c r="H12" s="20">
        <v>100</v>
      </c>
      <c r="I12" s="20">
        <v>100</v>
      </c>
    </row>
    <row r="13" spans="1:9" x14ac:dyDescent="0.25">
      <c r="C13" s="19" t="s">
        <v>214</v>
      </c>
      <c r="D13" s="21" t="s">
        <v>214</v>
      </c>
      <c r="E13" s="20">
        <v>0</v>
      </c>
      <c r="F13" s="20">
        <v>0</v>
      </c>
      <c r="G13" s="20">
        <v>3.0248739305495445</v>
      </c>
      <c r="H13" s="20">
        <v>44.353751901838692</v>
      </c>
      <c r="I13" s="20">
        <v>85.514521611020442</v>
      </c>
    </row>
    <row r="14" spans="1:9" x14ac:dyDescent="0.25">
      <c r="C14" s="19" t="s">
        <v>215</v>
      </c>
      <c r="D14" s="21" t="s">
        <v>215</v>
      </c>
      <c r="E14" s="20">
        <v>29.434537789047869</v>
      </c>
      <c r="F14" s="20">
        <v>44.056088683027049</v>
      </c>
      <c r="G14" s="20">
        <v>58.542422515930603</v>
      </c>
      <c r="H14" s="20">
        <v>74.302681426483417</v>
      </c>
      <c r="I14" s="20">
        <v>85.023220073337967</v>
      </c>
    </row>
    <row r="15" spans="1:9" x14ac:dyDescent="0.25">
      <c r="C15" s="19" t="s">
        <v>216</v>
      </c>
      <c r="D15" s="21" t="s">
        <v>216</v>
      </c>
      <c r="E15" s="20">
        <v>100</v>
      </c>
      <c r="F15" s="20">
        <v>100</v>
      </c>
      <c r="G15" s="20">
        <v>100</v>
      </c>
      <c r="H15" s="20">
        <v>100</v>
      </c>
      <c r="I15" s="20">
        <v>100</v>
      </c>
    </row>
    <row r="16" spans="1:9" x14ac:dyDescent="0.25">
      <c r="C16" s="19" t="s">
        <v>217</v>
      </c>
      <c r="D16" s="21" t="s">
        <v>217</v>
      </c>
      <c r="E16" s="20">
        <v>91.781477943960525</v>
      </c>
      <c r="F16" s="20">
        <v>97.025017300474687</v>
      </c>
      <c r="G16" s="20">
        <v>99.526920736322722</v>
      </c>
      <c r="H16" s="20">
        <v>100</v>
      </c>
      <c r="I16" s="20">
        <v>100</v>
      </c>
    </row>
    <row r="17" spans="3:9" x14ac:dyDescent="0.25">
      <c r="C17" s="19" t="s">
        <v>218</v>
      </c>
      <c r="D17" s="21" t="s">
        <v>218</v>
      </c>
      <c r="E17" s="20">
        <v>70.267625096113406</v>
      </c>
      <c r="F17" s="20">
        <v>75.47947888364186</v>
      </c>
      <c r="G17" s="20">
        <v>81.9937414523596</v>
      </c>
      <c r="H17" s="20">
        <v>96.082813736604322</v>
      </c>
      <c r="I17" s="20">
        <v>99.932273431813343</v>
      </c>
    </row>
    <row r="18" spans="3:9" x14ac:dyDescent="0.25">
      <c r="C18" s="19" t="s">
        <v>219</v>
      </c>
      <c r="D18" s="21" t="s">
        <v>219</v>
      </c>
      <c r="E18" s="20">
        <v>1.4623445092738581</v>
      </c>
      <c r="F18" s="20">
        <v>7.6339164351866549</v>
      </c>
      <c r="G18" s="20">
        <v>12.493046347317422</v>
      </c>
      <c r="H18" s="20">
        <v>19.127143026998368</v>
      </c>
      <c r="I18" s="20">
        <v>21.945519709936733</v>
      </c>
    </row>
    <row r="19" spans="3:9" x14ac:dyDescent="0.25">
      <c r="C19" s="19" t="s">
        <v>220</v>
      </c>
      <c r="D19" s="21" t="s">
        <v>220</v>
      </c>
      <c r="E19" s="20">
        <v>49.838628203472247</v>
      </c>
      <c r="F19" s="20">
        <v>85.698811912644771</v>
      </c>
      <c r="G19" s="20">
        <v>96.470205123618371</v>
      </c>
      <c r="H19" s="20">
        <v>99.406049688227284</v>
      </c>
      <c r="I19" s="20">
        <v>100</v>
      </c>
    </row>
    <row r="20" spans="3:9" x14ac:dyDescent="0.25">
      <c r="C20" s="19" t="s">
        <v>221</v>
      </c>
      <c r="D20" s="21" t="s">
        <v>221</v>
      </c>
      <c r="E20" s="20">
        <v>46.03434315146626</v>
      </c>
      <c r="F20" s="20">
        <v>61.625400471163729</v>
      </c>
      <c r="G20" s="20">
        <v>74.915132111255247</v>
      </c>
      <c r="H20" s="20">
        <v>87.839686350103264</v>
      </c>
      <c r="I20" s="20">
        <v>91.800384888908013</v>
      </c>
    </row>
    <row r="21" spans="3:9" x14ac:dyDescent="0.25">
      <c r="C21" s="19" t="s">
        <v>222</v>
      </c>
      <c r="D21" s="21" t="s">
        <v>222</v>
      </c>
      <c r="E21" s="20">
        <v>0</v>
      </c>
      <c r="F21" s="20">
        <v>0</v>
      </c>
      <c r="G21" s="20">
        <v>0</v>
      </c>
      <c r="H21" s="20">
        <v>0</v>
      </c>
      <c r="I21" s="20">
        <v>0</v>
      </c>
    </row>
    <row r="22" spans="3:9" x14ac:dyDescent="0.25">
      <c r="C22" s="19" t="s">
        <v>223</v>
      </c>
      <c r="D22" s="21" t="s">
        <v>223</v>
      </c>
      <c r="E22" s="20">
        <v>0</v>
      </c>
      <c r="F22" s="20">
        <v>0</v>
      </c>
      <c r="G22" s="20">
        <v>0</v>
      </c>
      <c r="H22" s="20">
        <v>0</v>
      </c>
      <c r="I22" s="20">
        <v>0</v>
      </c>
    </row>
    <row r="23" spans="3:9" x14ac:dyDescent="0.25">
      <c r="C23" s="19" t="s">
        <v>224</v>
      </c>
      <c r="D23" s="21" t="s">
        <v>224</v>
      </c>
      <c r="E23" s="20">
        <v>100</v>
      </c>
      <c r="F23" s="20">
        <v>100</v>
      </c>
      <c r="G23" s="20">
        <v>100</v>
      </c>
      <c r="H23" s="20">
        <v>100</v>
      </c>
      <c r="I23" s="20">
        <v>100</v>
      </c>
    </row>
    <row r="24" spans="3:9" x14ac:dyDescent="0.25">
      <c r="C24" s="19" t="s">
        <v>225</v>
      </c>
      <c r="D24" s="21" t="s">
        <v>225</v>
      </c>
      <c r="E24" s="20">
        <v>0</v>
      </c>
      <c r="F24" s="20">
        <v>0</v>
      </c>
      <c r="G24" s="20">
        <v>0.15152176895816433</v>
      </c>
      <c r="H24" s="20">
        <v>0.55725810720268154</v>
      </c>
      <c r="I24" s="20">
        <v>1.8876842860556802</v>
      </c>
    </row>
    <row r="25" spans="3:9" x14ac:dyDescent="0.25">
      <c r="C25" s="19" t="s">
        <v>226</v>
      </c>
      <c r="D25" s="21" t="s">
        <v>226</v>
      </c>
      <c r="E25" s="20">
        <v>2.5368740311826015</v>
      </c>
      <c r="F25" s="20">
        <v>7.6818233563939256</v>
      </c>
      <c r="G25" s="20">
        <v>20.105390526498283</v>
      </c>
      <c r="H25" s="20">
        <v>49.911706355493592</v>
      </c>
      <c r="I25" s="20">
        <v>80.175901339170153</v>
      </c>
    </row>
    <row r="26" spans="3:9" x14ac:dyDescent="0.25">
      <c r="C26" s="19" t="s">
        <v>227</v>
      </c>
      <c r="D26" s="21" t="s">
        <v>227</v>
      </c>
      <c r="E26" s="20">
        <v>0</v>
      </c>
      <c r="F26" s="20">
        <v>0</v>
      </c>
      <c r="G26" s="20">
        <v>0</v>
      </c>
      <c r="H26" s="20">
        <v>0</v>
      </c>
      <c r="I26" s="20">
        <v>0</v>
      </c>
    </row>
    <row r="27" spans="3:9" x14ac:dyDescent="0.25">
      <c r="C27" s="19" t="s">
        <v>228</v>
      </c>
      <c r="D27" s="21" t="s">
        <v>228</v>
      </c>
      <c r="E27" s="20">
        <v>0</v>
      </c>
      <c r="F27" s="20">
        <v>0</v>
      </c>
      <c r="G27" s="20">
        <v>0</v>
      </c>
      <c r="H27" s="20">
        <v>0</v>
      </c>
      <c r="I27" s="20">
        <v>0</v>
      </c>
    </row>
    <row r="28" spans="3:9" x14ac:dyDescent="0.25">
      <c r="C28" s="19" t="s">
        <v>229</v>
      </c>
      <c r="D28" s="21" t="s">
        <v>229</v>
      </c>
      <c r="E28" s="20">
        <v>0</v>
      </c>
      <c r="F28" s="20">
        <v>0</v>
      </c>
      <c r="G28" s="20">
        <v>0</v>
      </c>
      <c r="H28" s="20">
        <v>0</v>
      </c>
      <c r="I28" s="20">
        <v>0</v>
      </c>
    </row>
    <row r="29" spans="3:9" x14ac:dyDescent="0.25">
      <c r="C29" s="19" t="s">
        <v>230</v>
      </c>
      <c r="D29" s="21" t="s">
        <v>230</v>
      </c>
      <c r="E29" s="20">
        <v>0</v>
      </c>
      <c r="F29" s="20">
        <v>0</v>
      </c>
      <c r="G29" s="20">
        <v>0</v>
      </c>
      <c r="H29" s="20">
        <v>0</v>
      </c>
      <c r="I29" s="20">
        <v>0</v>
      </c>
    </row>
    <row r="30" spans="3:9" x14ac:dyDescent="0.25">
      <c r="C30" s="19" t="s">
        <v>231</v>
      </c>
      <c r="D30" s="21" t="s">
        <v>231</v>
      </c>
      <c r="E30" s="20">
        <v>0</v>
      </c>
      <c r="F30" s="20">
        <v>0</v>
      </c>
      <c r="G30" s="20">
        <v>0</v>
      </c>
      <c r="H30" s="20">
        <v>0</v>
      </c>
      <c r="I30" s="20">
        <v>0</v>
      </c>
    </row>
    <row r="31" spans="3:9" x14ac:dyDescent="0.25">
      <c r="C31" s="20" t="s">
        <v>232</v>
      </c>
      <c r="D31" s="20" t="s">
        <v>233</v>
      </c>
      <c r="E31" s="20">
        <v>39.153729735560468</v>
      </c>
      <c r="F31" s="20">
        <v>51.806378775038489</v>
      </c>
      <c r="G31" s="20">
        <v>59.326941059002714</v>
      </c>
      <c r="H31" s="20">
        <v>68.947888159737076</v>
      </c>
      <c r="I31" s="20">
        <v>92.497236791988314</v>
      </c>
    </row>
    <row r="69" spans="2:21" x14ac:dyDescent="0.25">
      <c r="B69" s="23" t="s">
        <v>213</v>
      </c>
      <c r="C69" s="23" t="s">
        <v>214</v>
      </c>
      <c r="D69" s="23" t="s">
        <v>215</v>
      </c>
      <c r="E69" s="23" t="s">
        <v>216</v>
      </c>
      <c r="F69" s="23" t="s">
        <v>217</v>
      </c>
      <c r="G69" s="23" t="s">
        <v>218</v>
      </c>
      <c r="H69" s="23" t="s">
        <v>219</v>
      </c>
      <c r="I69" s="23" t="s">
        <v>220</v>
      </c>
      <c r="J69" s="23" t="s">
        <v>221</v>
      </c>
      <c r="K69" s="23" t="s">
        <v>222</v>
      </c>
      <c r="L69" s="23" t="s">
        <v>223</v>
      </c>
      <c r="M69" s="23" t="s">
        <v>224</v>
      </c>
      <c r="N69" s="23" t="s">
        <v>225</v>
      </c>
      <c r="O69" s="23" t="s">
        <v>226</v>
      </c>
      <c r="P69" s="23" t="s">
        <v>227</v>
      </c>
      <c r="Q69" s="23" t="s">
        <v>228</v>
      </c>
      <c r="R69" s="23" t="s">
        <v>229</v>
      </c>
      <c r="S69" s="23" t="s">
        <v>230</v>
      </c>
      <c r="T69" s="23" t="s">
        <v>231</v>
      </c>
      <c r="U69" s="22" t="s">
        <v>232</v>
      </c>
    </row>
    <row r="70" spans="2:21" x14ac:dyDescent="0.25">
      <c r="B70" s="24" t="s">
        <v>213</v>
      </c>
      <c r="C70" s="24" t="s">
        <v>214</v>
      </c>
      <c r="D70" s="24" t="s">
        <v>215</v>
      </c>
      <c r="E70" s="24" t="s">
        <v>216</v>
      </c>
      <c r="F70" s="24" t="s">
        <v>217</v>
      </c>
      <c r="G70" s="24" t="s">
        <v>218</v>
      </c>
      <c r="H70" s="24" t="s">
        <v>219</v>
      </c>
      <c r="I70" s="24" t="s">
        <v>220</v>
      </c>
      <c r="J70" s="24" t="s">
        <v>221</v>
      </c>
      <c r="K70" s="24" t="s">
        <v>222</v>
      </c>
      <c r="L70" s="24" t="s">
        <v>223</v>
      </c>
      <c r="M70" s="24" t="s">
        <v>224</v>
      </c>
      <c r="N70" s="24" t="s">
        <v>225</v>
      </c>
      <c r="O70" s="24" t="s">
        <v>226</v>
      </c>
      <c r="P70" s="24" t="s">
        <v>227</v>
      </c>
      <c r="Q70" s="24" t="s">
        <v>228</v>
      </c>
      <c r="R70" s="24" t="s">
        <v>229</v>
      </c>
      <c r="S70" s="24" t="s">
        <v>230</v>
      </c>
      <c r="T70" s="24" t="s">
        <v>231</v>
      </c>
      <c r="U70" s="22" t="s">
        <v>233</v>
      </c>
    </row>
    <row r="71" spans="2:21" x14ac:dyDescent="0.25">
      <c r="B71" s="22">
        <v>100</v>
      </c>
      <c r="C71" s="22">
        <v>0</v>
      </c>
      <c r="D71" s="22">
        <v>29.434537789047901</v>
      </c>
      <c r="E71" s="22">
        <v>100</v>
      </c>
      <c r="F71" s="22">
        <v>91.781477943960525</v>
      </c>
      <c r="G71" s="22">
        <v>70.267625096113406</v>
      </c>
      <c r="H71" s="22">
        <v>1.4623445092738581</v>
      </c>
      <c r="I71" s="22">
        <v>49.838628203472247</v>
      </c>
      <c r="J71" s="22">
        <v>46.03434315146626</v>
      </c>
      <c r="K71" s="22">
        <v>0</v>
      </c>
      <c r="L71" s="22">
        <v>0</v>
      </c>
      <c r="M71" s="22">
        <v>100</v>
      </c>
      <c r="N71" s="22">
        <v>0</v>
      </c>
      <c r="O71" s="22">
        <v>2.5368740311826015</v>
      </c>
      <c r="P71" s="22">
        <v>0</v>
      </c>
      <c r="Q71" s="22">
        <v>0</v>
      </c>
      <c r="R71" s="22">
        <v>0</v>
      </c>
      <c r="S71" s="22">
        <v>0</v>
      </c>
      <c r="T71" s="22">
        <v>0</v>
      </c>
      <c r="U71" s="22">
        <v>39.153729735560468</v>
      </c>
    </row>
    <row r="72" spans="2:21" x14ac:dyDescent="0.25">
      <c r="B72" s="22">
        <v>0</v>
      </c>
      <c r="C72" s="22">
        <v>0</v>
      </c>
      <c r="D72" s="22">
        <v>14.62155089397918</v>
      </c>
      <c r="E72" s="22">
        <v>0</v>
      </c>
      <c r="F72" s="22">
        <v>5.2435393565141712</v>
      </c>
      <c r="G72" s="22">
        <v>5.2118537875284527</v>
      </c>
      <c r="H72" s="22">
        <v>6.1715719259127972</v>
      </c>
      <c r="I72" s="22">
        <v>35.860183709172524</v>
      </c>
      <c r="J72" s="22">
        <v>15.591057319697466</v>
      </c>
      <c r="K72" s="22">
        <v>0</v>
      </c>
      <c r="L72" s="22">
        <v>0</v>
      </c>
      <c r="M72" s="22">
        <v>0</v>
      </c>
      <c r="N72" s="22">
        <v>0</v>
      </c>
      <c r="O72" s="22">
        <v>5.144949325211325</v>
      </c>
      <c r="P72" s="22">
        <v>0</v>
      </c>
      <c r="Q72" s="22">
        <v>0</v>
      </c>
      <c r="R72" s="22">
        <v>0</v>
      </c>
      <c r="S72" s="22">
        <v>0</v>
      </c>
      <c r="T72" s="22">
        <v>0</v>
      </c>
      <c r="U72" s="22">
        <v>12.652649039478019</v>
      </c>
    </row>
    <row r="73" spans="2:21" x14ac:dyDescent="0.25">
      <c r="B73" s="22">
        <v>0</v>
      </c>
      <c r="C73" s="22">
        <v>3.0248739305495445</v>
      </c>
      <c r="D73" s="22">
        <v>14.486333832903552</v>
      </c>
      <c r="E73" s="22">
        <v>0</v>
      </c>
      <c r="F73" s="22">
        <v>2.5019034358480297</v>
      </c>
      <c r="G73" s="22">
        <v>6.5142625687177436</v>
      </c>
      <c r="H73" s="22">
        <v>4.8591299121307676</v>
      </c>
      <c r="I73" s="22">
        <v>10.771393210973601</v>
      </c>
      <c r="J73" s="22">
        <v>13.289731640091517</v>
      </c>
      <c r="K73" s="22">
        <v>0</v>
      </c>
      <c r="L73" s="22">
        <v>0</v>
      </c>
      <c r="M73" s="22">
        <v>0</v>
      </c>
      <c r="N73" s="22">
        <v>0.15152176895816433</v>
      </c>
      <c r="O73" s="22">
        <v>12.423567170104356</v>
      </c>
      <c r="P73" s="22">
        <v>0</v>
      </c>
      <c r="Q73" s="22">
        <v>0</v>
      </c>
      <c r="R73" s="22">
        <v>0</v>
      </c>
      <c r="S73" s="22">
        <v>0</v>
      </c>
      <c r="T73" s="22">
        <v>0</v>
      </c>
      <c r="U73" s="22">
        <v>7.5205622839642272</v>
      </c>
    </row>
    <row r="74" spans="2:21" x14ac:dyDescent="0.25">
      <c r="B74" s="22">
        <v>0</v>
      </c>
      <c r="C74" s="22">
        <v>41.328877971289153</v>
      </c>
      <c r="D74" s="22">
        <v>15.760258910552816</v>
      </c>
      <c r="E74" s="22">
        <v>0</v>
      </c>
      <c r="F74" s="22">
        <v>0.47307926367727848</v>
      </c>
      <c r="G74" s="22">
        <v>14.089072284244718</v>
      </c>
      <c r="H74" s="22">
        <v>6.634096679680944</v>
      </c>
      <c r="I74" s="22">
        <v>2.9358445646089137</v>
      </c>
      <c r="J74" s="22">
        <v>12.924554238848017</v>
      </c>
      <c r="K74" s="22">
        <v>0</v>
      </c>
      <c r="L74" s="22">
        <v>0</v>
      </c>
      <c r="M74" s="22">
        <v>0</v>
      </c>
      <c r="N74" s="22">
        <v>0.40573633824451721</v>
      </c>
      <c r="O74" s="22">
        <v>29.806315828995309</v>
      </c>
      <c r="P74" s="22">
        <v>0</v>
      </c>
      <c r="Q74" s="22">
        <v>0</v>
      </c>
      <c r="R74" s="22">
        <v>0</v>
      </c>
      <c r="S74" s="22">
        <v>0</v>
      </c>
      <c r="T74" s="22">
        <v>0</v>
      </c>
      <c r="U74" s="22">
        <v>9.6209471007343552</v>
      </c>
    </row>
    <row r="75" spans="2:21" x14ac:dyDescent="0.25">
      <c r="B75" s="22">
        <v>0</v>
      </c>
      <c r="C75" s="22">
        <v>41.16076970918175</v>
      </c>
      <c r="D75" s="22">
        <v>10.72053864685455</v>
      </c>
      <c r="E75" s="22">
        <v>0</v>
      </c>
      <c r="F75" s="22">
        <v>0</v>
      </c>
      <c r="G75" s="22">
        <v>3.8494596952090232</v>
      </c>
      <c r="H75" s="22">
        <v>2.818376682938367</v>
      </c>
      <c r="I75" s="22">
        <v>0.5939503117727174</v>
      </c>
      <c r="J75" s="22">
        <v>3.9606985388047522</v>
      </c>
      <c r="K75" s="22">
        <v>0</v>
      </c>
      <c r="L75" s="22">
        <v>0</v>
      </c>
      <c r="M75" s="22">
        <v>0</v>
      </c>
      <c r="N75" s="22">
        <v>1.3304261788529985</v>
      </c>
      <c r="O75" s="22">
        <v>30.26419498367656</v>
      </c>
      <c r="P75" s="22">
        <v>0</v>
      </c>
      <c r="Q75" s="22">
        <v>0</v>
      </c>
      <c r="R75" s="22">
        <v>0</v>
      </c>
      <c r="S75" s="22">
        <v>0</v>
      </c>
      <c r="T75" s="22">
        <v>0</v>
      </c>
      <c r="U75" s="22">
        <v>23.549348632251245</v>
      </c>
    </row>
  </sheetData>
  <hyperlinks>
    <hyperlink ref="E1" location="Tartalom!A1" display="Vissza a tartalomjegyzékhez" xr:uid="{1B4977BD-7BD1-40F9-A1B1-32EDF3AFD03E}"/>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663A7-B7FD-4A61-A00F-B1A5F17F8344}">
  <dimension ref="A1:K62"/>
  <sheetViews>
    <sheetView zoomScale="70" zoomScaleNormal="70" workbookViewId="0">
      <selection activeCell="K1" sqref="K1"/>
    </sheetView>
  </sheetViews>
  <sheetFormatPr defaultRowHeight="15" x14ac:dyDescent="0.25"/>
  <cols>
    <col min="1" max="1" width="27.5703125" style="142" customWidth="1"/>
    <col min="2" max="4" width="27.5703125" style="153" customWidth="1"/>
    <col min="5" max="5" width="27.5703125" style="142" customWidth="1"/>
    <col min="6" max="16384" width="9.140625" style="142"/>
  </cols>
  <sheetData>
    <row r="1" spans="1:11" x14ac:dyDescent="0.25">
      <c r="A1" s="19" t="s">
        <v>27</v>
      </c>
      <c r="B1" s="152" t="s">
        <v>1101</v>
      </c>
      <c r="K1" s="166" t="s">
        <v>1242</v>
      </c>
    </row>
    <row r="2" spans="1:11" ht="15.75" x14ac:dyDescent="0.25">
      <c r="A2" s="19" t="s">
        <v>25</v>
      </c>
      <c r="B2" s="139" t="s">
        <v>1199</v>
      </c>
    </row>
    <row r="3" spans="1:11" x14ac:dyDescent="0.25">
      <c r="A3" s="19" t="s">
        <v>23</v>
      </c>
      <c r="B3" s="142" t="s">
        <v>815</v>
      </c>
    </row>
    <row r="4" spans="1:11" x14ac:dyDescent="0.25">
      <c r="A4" s="19" t="s">
        <v>22</v>
      </c>
      <c r="B4" s="142" t="s">
        <v>815</v>
      </c>
    </row>
    <row r="5" spans="1:11" x14ac:dyDescent="0.25">
      <c r="A5" s="19" t="s">
        <v>20</v>
      </c>
      <c r="B5" s="19"/>
    </row>
    <row r="6" spans="1:11" x14ac:dyDescent="0.25">
      <c r="A6" s="19" t="s">
        <v>18</v>
      </c>
      <c r="B6" s="19"/>
    </row>
    <row r="9" spans="1:11" x14ac:dyDescent="0.25">
      <c r="A9" s="154" t="s">
        <v>708</v>
      </c>
    </row>
    <row r="10" spans="1:11" x14ac:dyDescent="0.25">
      <c r="A10" s="154"/>
      <c r="B10" s="155">
        <f>(B11-C11)/365</f>
        <v>-0.59726027397260273</v>
      </c>
      <c r="C10" s="155"/>
      <c r="D10" s="155">
        <f>(D11-C11)/365</f>
        <v>0.49589041095890413</v>
      </c>
    </row>
    <row r="11" spans="1:11" x14ac:dyDescent="0.25">
      <c r="A11" s="156" t="s">
        <v>709</v>
      </c>
      <c r="B11" s="157">
        <v>48143</v>
      </c>
      <c r="C11" s="157">
        <v>48361</v>
      </c>
      <c r="D11" s="157">
        <v>48542</v>
      </c>
    </row>
    <row r="12" spans="1:11" x14ac:dyDescent="0.25">
      <c r="A12" s="154"/>
      <c r="B12" s="158" t="s">
        <v>212</v>
      </c>
      <c r="C12" s="158" t="s">
        <v>212</v>
      </c>
      <c r="D12" s="158" t="s">
        <v>212</v>
      </c>
      <c r="E12" s="158" t="s">
        <v>710</v>
      </c>
    </row>
    <row r="13" spans="1:11" s="156" customFormat="1" x14ac:dyDescent="0.25">
      <c r="A13" s="154"/>
      <c r="B13" s="159" t="s">
        <v>711</v>
      </c>
      <c r="C13" s="159" t="s">
        <v>712</v>
      </c>
      <c r="D13" s="159" t="s">
        <v>713</v>
      </c>
      <c r="E13" s="159" t="s">
        <v>714</v>
      </c>
    </row>
    <row r="14" spans="1:11" x14ac:dyDescent="0.25">
      <c r="A14" s="160"/>
      <c r="B14" s="161" t="s">
        <v>715</v>
      </c>
      <c r="C14" s="161" t="s">
        <v>716</v>
      </c>
      <c r="D14" s="161" t="s">
        <v>717</v>
      </c>
      <c r="E14" s="161" t="s">
        <v>718</v>
      </c>
    </row>
    <row r="15" spans="1:11" x14ac:dyDescent="0.25">
      <c r="A15" s="151">
        <v>44564</v>
      </c>
      <c r="B15" s="153">
        <v>4.4729999999999999</v>
      </c>
    </row>
    <row r="16" spans="1:11" x14ac:dyDescent="0.25">
      <c r="A16" s="151">
        <v>44565</v>
      </c>
      <c r="B16" s="153">
        <v>4.6820000000000004</v>
      </c>
    </row>
    <row r="17" spans="1:6" x14ac:dyDescent="0.25">
      <c r="A17" s="151">
        <v>44566</v>
      </c>
      <c r="B17" s="153">
        <v>4.6280000000000001</v>
      </c>
    </row>
    <row r="18" spans="1:6" x14ac:dyDescent="0.25">
      <c r="A18" s="151">
        <v>44567</v>
      </c>
      <c r="B18" s="153">
        <v>4.6790000000000003</v>
      </c>
    </row>
    <row r="19" spans="1:6" x14ac:dyDescent="0.25">
      <c r="A19" s="151">
        <v>44568</v>
      </c>
      <c r="B19" s="153">
        <v>4.6879999999999997</v>
      </c>
    </row>
    <row r="20" spans="1:6" x14ac:dyDescent="0.25">
      <c r="A20" s="151">
        <v>44571</v>
      </c>
      <c r="B20" s="153">
        <v>4.7089999999999996</v>
      </c>
    </row>
    <row r="21" spans="1:6" x14ac:dyDescent="0.25">
      <c r="A21" s="151">
        <v>44572</v>
      </c>
      <c r="B21" s="153">
        <v>4.6619999999999999</v>
      </c>
    </row>
    <row r="22" spans="1:6" x14ac:dyDescent="0.25">
      <c r="A22" s="151">
        <v>44573</v>
      </c>
      <c r="B22" s="153">
        <v>4.556</v>
      </c>
    </row>
    <row r="23" spans="1:6" x14ac:dyDescent="0.25">
      <c r="A23" s="151">
        <v>44574</v>
      </c>
      <c r="B23" s="153">
        <v>4.5309999999999997</v>
      </c>
    </row>
    <row r="24" spans="1:6" x14ac:dyDescent="0.25">
      <c r="A24" s="151">
        <v>44575</v>
      </c>
      <c r="B24" s="153">
        <v>4.609</v>
      </c>
      <c r="D24" s="153">
        <v>4.6420000000000003</v>
      </c>
    </row>
    <row r="25" spans="1:6" x14ac:dyDescent="0.25">
      <c r="A25" s="151">
        <v>44578</v>
      </c>
      <c r="B25" s="153">
        <v>4.6589999999999998</v>
      </c>
      <c r="D25" s="153">
        <v>4.734</v>
      </c>
    </row>
    <row r="26" spans="1:6" x14ac:dyDescent="0.25">
      <c r="A26" s="151">
        <v>44579</v>
      </c>
      <c r="B26" s="153">
        <v>4.8310000000000004</v>
      </c>
      <c r="D26" s="153">
        <v>4.8609999999999998</v>
      </c>
    </row>
    <row r="27" spans="1:6" x14ac:dyDescent="0.25">
      <c r="A27" s="151">
        <v>44580</v>
      </c>
      <c r="B27" s="153">
        <v>4.8470000000000004</v>
      </c>
      <c r="D27" s="153">
        <v>4.8879999999999999</v>
      </c>
    </row>
    <row r="28" spans="1:6" x14ac:dyDescent="0.25">
      <c r="A28" s="151">
        <v>44581</v>
      </c>
      <c r="B28" s="153">
        <v>4.7750000000000004</v>
      </c>
      <c r="D28" s="153">
        <v>4.8259999999999996</v>
      </c>
    </row>
    <row r="29" spans="1:6" x14ac:dyDescent="0.25">
      <c r="A29" s="151">
        <v>44582</v>
      </c>
      <c r="B29" s="153">
        <v>4.6950000000000003</v>
      </c>
      <c r="D29" s="153">
        <v>4.7380000000000004</v>
      </c>
    </row>
    <row r="30" spans="1:6" x14ac:dyDescent="0.25">
      <c r="A30" s="151">
        <v>44585</v>
      </c>
      <c r="B30" s="153">
        <v>4.7590000000000003</v>
      </c>
      <c r="C30" s="153">
        <v>4.718</v>
      </c>
      <c r="D30" s="153">
        <v>4.8</v>
      </c>
      <c r="E30" s="162">
        <f>((B30+(D30-B30)*($C$11-$B$11)/($D$11-$B$11))-C30)*100</f>
        <v>6.3401002506266124</v>
      </c>
      <c r="F30" s="162"/>
    </row>
    <row r="31" spans="1:6" x14ac:dyDescent="0.25">
      <c r="A31" s="151">
        <v>44586</v>
      </c>
      <c r="B31" s="153">
        <v>4.7679999999999998</v>
      </c>
      <c r="C31" s="153">
        <v>4.7480000000000002</v>
      </c>
      <c r="D31" s="153">
        <v>4.8250000000000002</v>
      </c>
      <c r="E31" s="162">
        <f t="shared" ref="E31:E55" si="0">((B31+(D31-B31)*($C$11-$B$11)/($D$11-$B$11))-C31)*100</f>
        <v>5.1142857142856712</v>
      </c>
      <c r="F31" s="162"/>
    </row>
    <row r="32" spans="1:6" x14ac:dyDescent="0.25">
      <c r="A32" s="151">
        <v>44587</v>
      </c>
      <c r="B32" s="153">
        <v>4.6989999999999998</v>
      </c>
      <c r="C32" s="153">
        <v>4.6420000000000003</v>
      </c>
      <c r="D32" s="153">
        <v>4.7370000000000001</v>
      </c>
      <c r="E32" s="162">
        <f t="shared" si="0"/>
        <v>7.7761904761904255</v>
      </c>
      <c r="F32" s="162"/>
    </row>
    <row r="33" spans="1:6" x14ac:dyDescent="0.25">
      <c r="A33" s="151">
        <v>44588</v>
      </c>
      <c r="B33" s="153">
        <v>4.8070000000000004</v>
      </c>
      <c r="C33" s="153">
        <v>4.8209999999999997</v>
      </c>
      <c r="D33" s="153">
        <v>4.867</v>
      </c>
      <c r="E33" s="162">
        <f t="shared" si="0"/>
        <v>1.8781954887218788</v>
      </c>
      <c r="F33" s="162"/>
    </row>
    <row r="34" spans="1:6" x14ac:dyDescent="0.25">
      <c r="A34" s="151">
        <v>44589</v>
      </c>
      <c r="B34" s="153">
        <v>4.8819999999999997</v>
      </c>
      <c r="C34" s="153">
        <v>4.8970000000000002</v>
      </c>
      <c r="D34" s="153">
        <v>4.9390000000000001</v>
      </c>
      <c r="E34" s="162">
        <f t="shared" si="0"/>
        <v>1.614285714285657</v>
      </c>
      <c r="F34" s="162"/>
    </row>
    <row r="35" spans="1:6" x14ac:dyDescent="0.25">
      <c r="A35" s="151">
        <v>44592</v>
      </c>
      <c r="B35" s="153">
        <v>4.9470000000000001</v>
      </c>
      <c r="C35" s="153">
        <v>4.9669999999999996</v>
      </c>
      <c r="D35" s="153">
        <v>5.0110000000000001</v>
      </c>
      <c r="E35" s="162">
        <f t="shared" si="0"/>
        <v>1.4967418546365963</v>
      </c>
      <c r="F35" s="162"/>
    </row>
    <row r="36" spans="1:6" x14ac:dyDescent="0.25">
      <c r="A36" s="151">
        <v>44593</v>
      </c>
      <c r="B36" s="153">
        <v>4.8949999999999996</v>
      </c>
      <c r="C36" s="153">
        <v>4.907</v>
      </c>
      <c r="D36" s="153">
        <v>4.9249999999999998</v>
      </c>
      <c r="E36" s="162">
        <f t="shared" si="0"/>
        <v>0.43909774436086124</v>
      </c>
      <c r="F36" s="162"/>
    </row>
    <row r="37" spans="1:6" x14ac:dyDescent="0.25">
      <c r="A37" s="151">
        <v>44594</v>
      </c>
      <c r="B37" s="153">
        <v>4.8949999999999996</v>
      </c>
      <c r="C37" s="153">
        <v>4.8940000000000001</v>
      </c>
      <c r="D37" s="153">
        <v>4.9029999999999996</v>
      </c>
      <c r="E37" s="162">
        <f t="shared" si="0"/>
        <v>0.53709273182951378</v>
      </c>
      <c r="F37" s="162"/>
    </row>
    <row r="38" spans="1:6" x14ac:dyDescent="0.25">
      <c r="A38" s="151">
        <v>44595</v>
      </c>
      <c r="B38" s="153">
        <v>4.8959999999999999</v>
      </c>
      <c r="C38" s="153">
        <v>4.9050000000000002</v>
      </c>
      <c r="D38" s="153">
        <v>4.9169999999999998</v>
      </c>
      <c r="E38" s="162">
        <f t="shared" si="0"/>
        <v>0.24736842105257395</v>
      </c>
      <c r="F38" s="162"/>
    </row>
    <row r="39" spans="1:6" x14ac:dyDescent="0.25">
      <c r="A39" s="151">
        <v>44596</v>
      </c>
      <c r="B39" s="153">
        <v>4.8129999999999997</v>
      </c>
      <c r="C39" s="153">
        <v>4.8070000000000004</v>
      </c>
      <c r="D39" s="153">
        <v>4.806</v>
      </c>
      <c r="E39" s="162">
        <f t="shared" si="0"/>
        <v>0.21754385964909417</v>
      </c>
      <c r="F39" s="162"/>
    </row>
    <row r="40" spans="1:6" x14ac:dyDescent="0.25">
      <c r="A40" s="151">
        <v>44599</v>
      </c>
      <c r="B40" s="153">
        <v>4.7389999999999999</v>
      </c>
      <c r="C40" s="153">
        <v>4.7469999999999999</v>
      </c>
      <c r="D40" s="153">
        <v>4.7460000000000004</v>
      </c>
      <c r="E40" s="162">
        <f t="shared" si="0"/>
        <v>-0.41754385964907215</v>
      </c>
      <c r="F40" s="162"/>
    </row>
    <row r="41" spans="1:6" x14ac:dyDescent="0.25">
      <c r="A41" s="151">
        <v>44600</v>
      </c>
      <c r="B41" s="153">
        <v>4.6479999999999997</v>
      </c>
      <c r="C41" s="153">
        <v>4.6580000000000004</v>
      </c>
      <c r="D41" s="153">
        <v>4.6619999999999999</v>
      </c>
      <c r="E41" s="162">
        <f t="shared" si="0"/>
        <v>-0.23508771929829919</v>
      </c>
      <c r="F41" s="162"/>
    </row>
    <row r="42" spans="1:6" x14ac:dyDescent="0.25">
      <c r="A42" s="151">
        <v>44601</v>
      </c>
      <c r="B42" s="153">
        <v>4.5650000000000004</v>
      </c>
      <c r="C42" s="153">
        <v>4.5819999999999999</v>
      </c>
      <c r="D42" s="153">
        <v>4.609</v>
      </c>
      <c r="E42" s="162">
        <f t="shared" si="0"/>
        <v>0.70401002506272903</v>
      </c>
      <c r="F42" s="162"/>
    </row>
    <row r="43" spans="1:6" x14ac:dyDescent="0.25">
      <c r="A43" s="151">
        <v>44602</v>
      </c>
      <c r="B43" s="153">
        <v>4.7</v>
      </c>
      <c r="C43" s="153">
        <v>4.742</v>
      </c>
      <c r="D43" s="153">
        <v>4.7450000000000001</v>
      </c>
      <c r="E43" s="162">
        <f t="shared" si="0"/>
        <v>-1.7413533834586659</v>
      </c>
      <c r="F43" s="162"/>
    </row>
    <row r="44" spans="1:6" x14ac:dyDescent="0.25">
      <c r="A44" s="151">
        <v>44603</v>
      </c>
      <c r="B44" s="153">
        <v>4.7480000000000002</v>
      </c>
      <c r="C44" s="153">
        <v>4.7670000000000003</v>
      </c>
      <c r="D44" s="153">
        <v>4.7759999999999998</v>
      </c>
      <c r="E44" s="162">
        <f t="shared" si="0"/>
        <v>-0.37017543859656499</v>
      </c>
      <c r="F44" s="162"/>
    </row>
    <row r="45" spans="1:6" x14ac:dyDescent="0.25">
      <c r="A45" s="151">
        <v>44606</v>
      </c>
      <c r="B45" s="153">
        <v>4.7939999999999996</v>
      </c>
      <c r="C45" s="153">
        <v>4.8479999999999999</v>
      </c>
      <c r="D45" s="153">
        <v>4.8609999999999998</v>
      </c>
      <c r="E45" s="162">
        <f t="shared" si="0"/>
        <v>-1.7393483709273738</v>
      </c>
      <c r="F45" s="162"/>
    </row>
    <row r="46" spans="1:6" x14ac:dyDescent="0.25">
      <c r="A46" s="151">
        <v>44607</v>
      </c>
      <c r="B46" s="153">
        <v>4.7789999999999999</v>
      </c>
      <c r="C46" s="153">
        <v>4.8289999999999997</v>
      </c>
      <c r="D46" s="153">
        <v>4.8540000000000001</v>
      </c>
      <c r="E46" s="162">
        <f t="shared" si="0"/>
        <v>-0.90225563909775985</v>
      </c>
      <c r="F46" s="162"/>
    </row>
    <row r="47" spans="1:6" x14ac:dyDescent="0.25">
      <c r="A47" s="151">
        <v>44608</v>
      </c>
      <c r="B47" s="153">
        <v>4.7880000000000003</v>
      </c>
      <c r="C47" s="153">
        <v>4.8550000000000004</v>
      </c>
      <c r="D47" s="153">
        <v>4.8710000000000004</v>
      </c>
      <c r="E47" s="162">
        <f t="shared" si="0"/>
        <v>-2.1651629072681366</v>
      </c>
      <c r="F47" s="162"/>
    </row>
    <row r="48" spans="1:6" x14ac:dyDescent="0.25">
      <c r="A48" s="151">
        <v>44609</v>
      </c>
      <c r="B48" s="153">
        <v>4.742</v>
      </c>
      <c r="C48" s="153">
        <v>4.7809999999999997</v>
      </c>
      <c r="D48" s="153">
        <v>4.7919999999999998</v>
      </c>
      <c r="E48" s="162">
        <f t="shared" si="0"/>
        <v>-1.1681704260651848</v>
      </c>
      <c r="F48" s="162"/>
    </row>
    <row r="49" spans="1:6" x14ac:dyDescent="0.25">
      <c r="A49" s="151">
        <v>44610</v>
      </c>
      <c r="B49" s="153">
        <v>4.7009999999999996</v>
      </c>
      <c r="C49" s="153">
        <v>4.7679999999999998</v>
      </c>
      <c r="D49" s="153">
        <v>4.7949999999999999</v>
      </c>
      <c r="E49" s="162">
        <f t="shared" si="0"/>
        <v>-1.5641604010024679</v>
      </c>
      <c r="F49" s="162"/>
    </row>
    <row r="50" spans="1:6" x14ac:dyDescent="0.25">
      <c r="A50" s="151">
        <v>44613</v>
      </c>
      <c r="B50" s="153">
        <v>4.7350000000000003</v>
      </c>
      <c r="C50" s="153">
        <v>4.8029999999999999</v>
      </c>
      <c r="D50" s="153">
        <v>4.8330000000000002</v>
      </c>
      <c r="E50" s="162">
        <f t="shared" si="0"/>
        <v>-1.4456140350876723</v>
      </c>
      <c r="F50" s="162"/>
    </row>
    <row r="51" spans="1:6" x14ac:dyDescent="0.25">
      <c r="A51" s="151">
        <v>44614</v>
      </c>
      <c r="B51" s="153">
        <v>4.8029999999999999</v>
      </c>
      <c r="C51" s="153">
        <v>4.8650000000000002</v>
      </c>
      <c r="D51" s="153">
        <v>4.9000000000000004</v>
      </c>
      <c r="E51" s="162">
        <f t="shared" si="0"/>
        <v>-0.900250626566379</v>
      </c>
      <c r="F51" s="162"/>
    </row>
    <row r="52" spans="1:6" x14ac:dyDescent="0.25">
      <c r="A52" s="151">
        <v>44615</v>
      </c>
      <c r="B52" s="153">
        <v>4.7850000000000001</v>
      </c>
      <c r="C52" s="153">
        <v>4.8310000000000004</v>
      </c>
      <c r="D52" s="153">
        <v>4.8689999999999998</v>
      </c>
      <c r="E52" s="162">
        <f t="shared" si="0"/>
        <v>-1.0526315789505247E-2</v>
      </c>
      <c r="F52" s="162"/>
    </row>
    <row r="53" spans="1:6" x14ac:dyDescent="0.25">
      <c r="A53" s="151">
        <v>44616</v>
      </c>
      <c r="B53" s="153">
        <v>5.0419999999999998</v>
      </c>
      <c r="C53" s="153">
        <v>5.0960000000000001</v>
      </c>
      <c r="D53" s="153">
        <v>5.1130000000000004</v>
      </c>
      <c r="E53" s="162">
        <f t="shared" si="0"/>
        <v>-1.5208020050125448</v>
      </c>
      <c r="F53" s="162"/>
    </row>
    <row r="54" spans="1:6" x14ac:dyDescent="0.25">
      <c r="A54" s="151">
        <v>44617</v>
      </c>
      <c r="B54" s="153">
        <v>5.1159999999999997</v>
      </c>
      <c r="C54" s="153">
        <v>5.0999999999999996</v>
      </c>
      <c r="D54" s="153">
        <v>5.1109999999999998</v>
      </c>
      <c r="E54" s="162">
        <f t="shared" si="0"/>
        <v>1.3268170426065318</v>
      </c>
      <c r="F54" s="162"/>
    </row>
    <row r="55" spans="1:6" x14ac:dyDescent="0.25">
      <c r="A55" s="151">
        <v>44620</v>
      </c>
      <c r="B55" s="153">
        <v>5.335</v>
      </c>
      <c r="C55" s="153">
        <v>5.3390000000000004</v>
      </c>
      <c r="D55" s="153">
        <v>5.3479999999999999</v>
      </c>
      <c r="E55" s="162">
        <f t="shared" si="0"/>
        <v>0.31027568922299409</v>
      </c>
      <c r="F55" s="162"/>
    </row>
    <row r="56" spans="1:6" x14ac:dyDescent="0.25">
      <c r="A56" s="151"/>
      <c r="E56" s="162"/>
    </row>
    <row r="57" spans="1:6" x14ac:dyDescent="0.25">
      <c r="A57" s="151"/>
      <c r="E57" s="162"/>
    </row>
    <row r="58" spans="1:6" x14ac:dyDescent="0.25">
      <c r="A58" s="151"/>
      <c r="E58" s="162"/>
    </row>
    <row r="59" spans="1:6" x14ac:dyDescent="0.25">
      <c r="A59" s="151"/>
      <c r="E59" s="162"/>
    </row>
    <row r="60" spans="1:6" x14ac:dyDescent="0.25">
      <c r="A60" s="151"/>
      <c r="E60" s="162"/>
    </row>
    <row r="61" spans="1:6" x14ac:dyDescent="0.25">
      <c r="A61" s="151"/>
      <c r="E61" s="162"/>
    </row>
    <row r="62" spans="1:6" x14ac:dyDescent="0.25">
      <c r="A62" s="151"/>
      <c r="E62" s="162"/>
    </row>
  </sheetData>
  <conditionalFormatting sqref="E30:E55">
    <cfRule type="cellIs" dxfId="1" priority="1" operator="lessThan">
      <formula>0</formula>
    </cfRule>
  </conditionalFormatting>
  <hyperlinks>
    <hyperlink ref="K1" location="Tartalom!A1" display="Vissza a tartalomjegyzékhez" xr:uid="{99E6FEC5-BC1F-4312-9945-9A60C084665D}"/>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F7DA9-0E96-4D55-8D3A-4C7394CC8C11}">
  <dimension ref="A1:J42"/>
  <sheetViews>
    <sheetView zoomScale="70" zoomScaleNormal="70" workbookViewId="0">
      <selection activeCell="E1" sqref="E1"/>
    </sheetView>
  </sheetViews>
  <sheetFormatPr defaultRowHeight="15" x14ac:dyDescent="0.25"/>
  <cols>
    <col min="1" max="1" width="13.5703125" style="142" bestFit="1" customWidth="1"/>
    <col min="2" max="2" width="21.42578125" style="142" bestFit="1" customWidth="1"/>
    <col min="3" max="4" width="20.28515625" style="142" bestFit="1" customWidth="1"/>
    <col min="5" max="6" width="20.28515625" style="142" customWidth="1"/>
    <col min="7" max="7" width="22.85546875" style="142" customWidth="1"/>
    <col min="8" max="8" width="17.7109375" style="142" customWidth="1"/>
    <col min="9" max="16384" width="9.140625" style="142"/>
  </cols>
  <sheetData>
    <row r="1" spans="1:10" x14ac:dyDescent="0.25">
      <c r="A1" s="19" t="s">
        <v>27</v>
      </c>
      <c r="B1" s="141" t="s">
        <v>880</v>
      </c>
      <c r="E1" s="166" t="s">
        <v>1242</v>
      </c>
    </row>
    <row r="2" spans="1:10" x14ac:dyDescent="0.25">
      <c r="A2" s="19" t="s">
        <v>25</v>
      </c>
      <c r="B2" s="142" t="s">
        <v>1102</v>
      </c>
    </row>
    <row r="3" spans="1:10" x14ac:dyDescent="0.25">
      <c r="A3" s="19" t="s">
        <v>23</v>
      </c>
      <c r="B3" s="142" t="s">
        <v>815</v>
      </c>
    </row>
    <row r="4" spans="1:10" x14ac:dyDescent="0.25">
      <c r="A4" s="19" t="s">
        <v>22</v>
      </c>
      <c r="B4" s="142" t="s">
        <v>815</v>
      </c>
    </row>
    <row r="5" spans="1:10" x14ac:dyDescent="0.25">
      <c r="A5" s="19" t="s">
        <v>20</v>
      </c>
      <c r="B5" s="19"/>
    </row>
    <row r="6" spans="1:10" x14ac:dyDescent="0.25">
      <c r="A6" s="19" t="s">
        <v>18</v>
      </c>
      <c r="B6" s="19"/>
    </row>
    <row r="8" spans="1:10" x14ac:dyDescent="0.25">
      <c r="A8" s="143" t="s">
        <v>768</v>
      </c>
      <c r="B8" s="143" t="s">
        <v>769</v>
      </c>
      <c r="C8" s="143" t="s">
        <v>770</v>
      </c>
      <c r="D8" s="143" t="s">
        <v>771</v>
      </c>
      <c r="E8" s="143" t="s">
        <v>772</v>
      </c>
      <c r="F8" s="143"/>
      <c r="G8" s="144" t="s">
        <v>773</v>
      </c>
      <c r="H8" s="143" t="s">
        <v>774</v>
      </c>
    </row>
    <row r="9" spans="1:10" x14ac:dyDescent="0.25">
      <c r="A9" s="145" t="s">
        <v>775</v>
      </c>
      <c r="B9" s="146">
        <f t="shared" ref="B9:C13" si="0">B18-C18</f>
        <v>5.0600000000000005</v>
      </c>
      <c r="C9" s="146">
        <f t="shared" si="0"/>
        <v>3.0199999999999996</v>
      </c>
      <c r="D9" s="146">
        <v>2</v>
      </c>
      <c r="E9" s="146">
        <v>5</v>
      </c>
      <c r="F9" s="146"/>
      <c r="G9" s="145" t="s">
        <v>776</v>
      </c>
      <c r="H9" s="147" t="s">
        <v>777</v>
      </c>
    </row>
    <row r="10" spans="1:10" x14ac:dyDescent="0.25">
      <c r="A10" s="145" t="s">
        <v>778</v>
      </c>
      <c r="B10" s="146">
        <f t="shared" si="0"/>
        <v>31</v>
      </c>
      <c r="C10" s="146">
        <f t="shared" si="0"/>
        <v>58</v>
      </c>
      <c r="D10" s="146">
        <v>32</v>
      </c>
      <c r="E10" s="146">
        <v>80</v>
      </c>
      <c r="F10" s="146"/>
      <c r="G10" s="145" t="s">
        <v>776</v>
      </c>
      <c r="H10" s="147" t="s">
        <v>777</v>
      </c>
      <c r="J10" s="148"/>
    </row>
    <row r="11" spans="1:10" x14ac:dyDescent="0.25">
      <c r="A11" s="145" t="s">
        <v>779</v>
      </c>
      <c r="B11" s="146">
        <f t="shared" si="0"/>
        <v>1.3300099999999997</v>
      </c>
      <c r="C11" s="146">
        <f t="shared" si="0"/>
        <v>2.9999900000000004</v>
      </c>
      <c r="D11" s="146">
        <v>2</v>
      </c>
      <c r="E11" s="146">
        <v>5</v>
      </c>
      <c r="F11" s="146"/>
      <c r="G11" s="145" t="s">
        <v>780</v>
      </c>
      <c r="H11" s="147" t="s">
        <v>781</v>
      </c>
    </row>
    <row r="12" spans="1:10" x14ac:dyDescent="0.25">
      <c r="A12" s="145" t="s">
        <v>782</v>
      </c>
      <c r="B12" s="146">
        <f t="shared" si="0"/>
        <v>13.849999999999998</v>
      </c>
      <c r="C12" s="146">
        <f t="shared" si="0"/>
        <v>15.2</v>
      </c>
      <c r="D12" s="146">
        <v>8</v>
      </c>
      <c r="E12" s="146">
        <v>20</v>
      </c>
      <c r="F12" s="146"/>
      <c r="G12" s="145" t="s">
        <v>783</v>
      </c>
      <c r="H12" s="147" t="s">
        <v>784</v>
      </c>
    </row>
    <row r="13" spans="1:10" x14ac:dyDescent="0.25">
      <c r="A13" s="145" t="s">
        <v>785</v>
      </c>
      <c r="B13" s="146">
        <f t="shared" si="0"/>
        <v>6.52</v>
      </c>
      <c r="C13" s="146">
        <f t="shared" si="0"/>
        <v>6.43</v>
      </c>
      <c r="D13" s="146">
        <v>4</v>
      </c>
      <c r="E13" s="146">
        <v>10</v>
      </c>
      <c r="G13" s="149" t="s">
        <v>786</v>
      </c>
      <c r="H13" s="150" t="s">
        <v>787</v>
      </c>
    </row>
    <row r="17" spans="1:8" x14ac:dyDescent="0.25">
      <c r="B17" s="143" t="s">
        <v>788</v>
      </c>
      <c r="C17" s="143" t="s">
        <v>789</v>
      </c>
      <c r="D17" s="143" t="s">
        <v>771</v>
      </c>
      <c r="E17" s="143" t="s">
        <v>790</v>
      </c>
    </row>
    <row r="18" spans="1:8" x14ac:dyDescent="0.25">
      <c r="A18" s="151">
        <v>44059</v>
      </c>
      <c r="B18" s="142">
        <v>10.08</v>
      </c>
      <c r="C18" s="142">
        <v>5.0199999999999996</v>
      </c>
      <c r="D18" s="142">
        <v>2</v>
      </c>
      <c r="E18" s="142">
        <v>5</v>
      </c>
    </row>
    <row r="19" spans="1:8" x14ac:dyDescent="0.25">
      <c r="A19" s="151">
        <v>44109</v>
      </c>
      <c r="B19" s="142">
        <v>121</v>
      </c>
      <c r="C19" s="142">
        <v>90</v>
      </c>
      <c r="D19" s="142">
        <v>32</v>
      </c>
      <c r="E19" s="142">
        <v>80</v>
      </c>
    </row>
    <row r="20" spans="1:8" x14ac:dyDescent="0.25">
      <c r="A20" s="151">
        <v>44496</v>
      </c>
      <c r="B20" s="142">
        <v>6.33</v>
      </c>
      <c r="C20" s="142">
        <v>4.9999900000000004</v>
      </c>
      <c r="D20" s="142">
        <v>2</v>
      </c>
      <c r="E20" s="142">
        <v>5</v>
      </c>
    </row>
    <row r="21" spans="1:8" x14ac:dyDescent="0.25">
      <c r="A21" s="151">
        <v>44497</v>
      </c>
      <c r="B21" s="142">
        <v>37.049999999999997</v>
      </c>
      <c r="C21" s="142">
        <v>23.2</v>
      </c>
      <c r="D21" s="142">
        <v>8</v>
      </c>
      <c r="E21" s="142">
        <v>20</v>
      </c>
    </row>
    <row r="22" spans="1:8" x14ac:dyDescent="0.25">
      <c r="A22" s="151">
        <v>44543</v>
      </c>
      <c r="B22" s="142">
        <v>16.95</v>
      </c>
      <c r="C22" s="142">
        <v>10.43</v>
      </c>
      <c r="D22" s="142">
        <v>4</v>
      </c>
      <c r="E22" s="142">
        <v>10</v>
      </c>
    </row>
    <row r="28" spans="1:8" x14ac:dyDescent="0.25">
      <c r="A28" s="143" t="s">
        <v>1111</v>
      </c>
      <c r="B28" s="143" t="s">
        <v>791</v>
      </c>
      <c r="C28" s="143" t="s">
        <v>792</v>
      </c>
      <c r="D28" s="143" t="s">
        <v>793</v>
      </c>
      <c r="E28" s="143" t="s">
        <v>1108</v>
      </c>
      <c r="F28" s="143"/>
      <c r="G28" s="144" t="s">
        <v>1109</v>
      </c>
      <c r="H28" s="143" t="s">
        <v>1110</v>
      </c>
    </row>
    <row r="29" spans="1:8" x14ac:dyDescent="0.25">
      <c r="A29" s="145" t="s">
        <v>775</v>
      </c>
      <c r="B29" s="146">
        <f>B38-C38</f>
        <v>5.0600000000000005</v>
      </c>
      <c r="C29" s="146">
        <f t="shared" ref="B29:C33" si="1">C38-D38</f>
        <v>3.0199999999999996</v>
      </c>
      <c r="D29" s="146">
        <v>2</v>
      </c>
      <c r="E29" s="146">
        <v>5</v>
      </c>
      <c r="F29" s="146"/>
      <c r="G29" s="145" t="s">
        <v>776</v>
      </c>
      <c r="H29" s="147" t="s">
        <v>777</v>
      </c>
    </row>
    <row r="30" spans="1:8" x14ac:dyDescent="0.25">
      <c r="A30" s="145" t="s">
        <v>778</v>
      </c>
      <c r="B30" s="146">
        <f t="shared" si="1"/>
        <v>31</v>
      </c>
      <c r="C30" s="146">
        <f t="shared" si="1"/>
        <v>58</v>
      </c>
      <c r="D30" s="146">
        <v>32</v>
      </c>
      <c r="E30" s="146">
        <v>80</v>
      </c>
      <c r="F30" s="146"/>
      <c r="G30" s="145" t="s">
        <v>776</v>
      </c>
      <c r="H30" s="147" t="s">
        <v>777</v>
      </c>
    </row>
    <row r="31" spans="1:8" x14ac:dyDescent="0.25">
      <c r="A31" s="145" t="s">
        <v>779</v>
      </c>
      <c r="B31" s="146">
        <f t="shared" si="1"/>
        <v>1.3300099999999997</v>
      </c>
      <c r="C31" s="146">
        <f t="shared" si="1"/>
        <v>2.9999900000000004</v>
      </c>
      <c r="D31" s="146">
        <v>2</v>
      </c>
      <c r="E31" s="146">
        <v>5</v>
      </c>
      <c r="F31" s="146"/>
      <c r="G31" s="145" t="s">
        <v>780</v>
      </c>
      <c r="H31" s="147" t="s">
        <v>781</v>
      </c>
    </row>
    <row r="32" spans="1:8" x14ac:dyDescent="0.25">
      <c r="A32" s="145" t="s">
        <v>782</v>
      </c>
      <c r="B32" s="146">
        <f t="shared" si="1"/>
        <v>13.849999999999998</v>
      </c>
      <c r="C32" s="146">
        <f t="shared" si="1"/>
        <v>15.2</v>
      </c>
      <c r="D32" s="146">
        <v>8</v>
      </c>
      <c r="E32" s="146">
        <v>20</v>
      </c>
      <c r="F32" s="146"/>
      <c r="G32" s="145" t="s">
        <v>783</v>
      </c>
      <c r="H32" s="147" t="s">
        <v>784</v>
      </c>
    </row>
    <row r="33" spans="1:8" x14ac:dyDescent="0.25">
      <c r="A33" s="145" t="s">
        <v>785</v>
      </c>
      <c r="B33" s="146">
        <f t="shared" si="1"/>
        <v>6.52</v>
      </c>
      <c r="C33" s="146">
        <f t="shared" si="1"/>
        <v>6.43</v>
      </c>
      <c r="D33" s="146">
        <v>4</v>
      </c>
      <c r="E33" s="146">
        <v>10</v>
      </c>
      <c r="G33" s="149" t="s">
        <v>786</v>
      </c>
      <c r="H33" s="150" t="s">
        <v>787</v>
      </c>
    </row>
    <row r="37" spans="1:8" x14ac:dyDescent="0.25">
      <c r="B37" s="143" t="s">
        <v>791</v>
      </c>
      <c r="C37" s="143" t="s">
        <v>792</v>
      </c>
      <c r="D37" s="143" t="s">
        <v>793</v>
      </c>
      <c r="E37" s="143" t="s">
        <v>1108</v>
      </c>
    </row>
    <row r="38" spans="1:8" x14ac:dyDescent="0.25">
      <c r="A38" s="151">
        <v>44059</v>
      </c>
      <c r="B38" s="142">
        <v>10.08</v>
      </c>
      <c r="C38" s="142">
        <v>5.0199999999999996</v>
      </c>
      <c r="D38" s="142">
        <v>2</v>
      </c>
      <c r="E38" s="142">
        <v>5</v>
      </c>
    </row>
    <row r="39" spans="1:8" x14ac:dyDescent="0.25">
      <c r="A39" s="151">
        <v>44109</v>
      </c>
      <c r="B39" s="142">
        <v>121</v>
      </c>
      <c r="C39" s="142">
        <v>90</v>
      </c>
      <c r="D39" s="142">
        <v>32</v>
      </c>
      <c r="E39" s="142">
        <v>80</v>
      </c>
    </row>
    <row r="40" spans="1:8" x14ac:dyDescent="0.25">
      <c r="A40" s="151">
        <v>44496</v>
      </c>
      <c r="B40" s="142">
        <v>6.33</v>
      </c>
      <c r="C40" s="142">
        <v>4.9999900000000004</v>
      </c>
      <c r="D40" s="142">
        <v>2</v>
      </c>
      <c r="E40" s="142">
        <v>5</v>
      </c>
    </row>
    <row r="41" spans="1:8" x14ac:dyDescent="0.25">
      <c r="A41" s="151">
        <v>44497</v>
      </c>
      <c r="B41" s="142">
        <v>37.049999999999997</v>
      </c>
      <c r="C41" s="142">
        <v>23.2</v>
      </c>
      <c r="D41" s="142">
        <v>8</v>
      </c>
      <c r="E41" s="142">
        <v>20</v>
      </c>
    </row>
    <row r="42" spans="1:8" x14ac:dyDescent="0.25">
      <c r="A42" s="151">
        <v>44543</v>
      </c>
      <c r="B42" s="142">
        <v>16.95</v>
      </c>
      <c r="C42" s="142">
        <v>10.43</v>
      </c>
      <c r="D42" s="142">
        <v>4</v>
      </c>
      <c r="E42" s="142">
        <v>10</v>
      </c>
    </row>
  </sheetData>
  <hyperlinks>
    <hyperlink ref="E1" location="Tartalom!A1" display="Vissza a tartalomjegyzékhez" xr:uid="{FAB1FC2B-70A2-4251-88FB-C602EEABDA4B}"/>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813E9-74BB-49A6-8873-143906E871F5}">
  <dimension ref="A1:F38"/>
  <sheetViews>
    <sheetView workbookViewId="0">
      <selection activeCell="F1" sqref="F1"/>
    </sheetView>
  </sheetViews>
  <sheetFormatPr defaultRowHeight="12" x14ac:dyDescent="0.2"/>
  <cols>
    <col min="1" max="1" width="10.28515625" style="125" bestFit="1" customWidth="1"/>
    <col min="2" max="2" width="9.140625" style="125"/>
    <col min="3" max="3" width="20.85546875" style="125" customWidth="1"/>
    <col min="4" max="4" width="15.140625" style="186" bestFit="1" customWidth="1"/>
    <col min="5" max="16384" width="9.140625" style="125"/>
  </cols>
  <sheetData>
    <row r="1" spans="1:6" ht="15" x14ac:dyDescent="0.25">
      <c r="A1" s="78" t="s">
        <v>27</v>
      </c>
      <c r="B1" s="186" t="s">
        <v>999</v>
      </c>
      <c r="D1" s="125"/>
      <c r="F1" s="166" t="s">
        <v>1242</v>
      </c>
    </row>
    <row r="2" spans="1:6" x14ac:dyDescent="0.2">
      <c r="A2" s="78" t="s">
        <v>25</v>
      </c>
      <c r="B2" s="186" t="s">
        <v>1000</v>
      </c>
      <c r="D2" s="125"/>
    </row>
    <row r="3" spans="1:6" x14ac:dyDescent="0.2">
      <c r="A3" s="81" t="s">
        <v>23</v>
      </c>
      <c r="B3" s="186" t="s">
        <v>21</v>
      </c>
      <c r="D3" s="125"/>
    </row>
    <row r="4" spans="1:6" x14ac:dyDescent="0.2">
      <c r="A4" s="81" t="s">
        <v>22</v>
      </c>
      <c r="B4" s="186" t="s">
        <v>21</v>
      </c>
      <c r="D4" s="125"/>
    </row>
    <row r="5" spans="1:6" x14ac:dyDescent="0.2">
      <c r="A5" s="78" t="s">
        <v>20</v>
      </c>
      <c r="B5" s="78"/>
      <c r="C5" s="186"/>
      <c r="D5" s="125"/>
    </row>
    <row r="6" spans="1:6" x14ac:dyDescent="0.2">
      <c r="A6" s="78" t="s">
        <v>18</v>
      </c>
      <c r="B6" s="78"/>
      <c r="C6" s="186"/>
      <c r="D6" s="125"/>
    </row>
    <row r="8" spans="1:6" x14ac:dyDescent="0.2">
      <c r="A8" s="78" t="s">
        <v>134</v>
      </c>
      <c r="B8" s="187" t="s">
        <v>993</v>
      </c>
      <c r="D8" s="125"/>
    </row>
    <row r="9" spans="1:6" x14ac:dyDescent="0.2">
      <c r="A9" s="78" t="s">
        <v>136</v>
      </c>
      <c r="B9" s="187" t="s">
        <v>465</v>
      </c>
      <c r="D9" s="188"/>
      <c r="E9" s="188"/>
    </row>
    <row r="10" spans="1:6" x14ac:dyDescent="0.2">
      <c r="D10" s="199" t="s">
        <v>466</v>
      </c>
      <c r="E10" s="199" t="s">
        <v>137</v>
      </c>
    </row>
    <row r="11" spans="1:6" x14ac:dyDescent="0.2">
      <c r="D11" s="199" t="s">
        <v>1001</v>
      </c>
      <c r="E11" s="199" t="s">
        <v>135</v>
      </c>
    </row>
    <row r="12" spans="1:6" x14ac:dyDescent="0.2">
      <c r="B12" s="199" t="s">
        <v>655</v>
      </c>
      <c r="C12" s="199" t="s">
        <v>680</v>
      </c>
      <c r="D12" s="186">
        <f>8828534125558.83/1000000000</f>
        <v>8828.5341255588301</v>
      </c>
      <c r="E12" s="125">
        <v>100</v>
      </c>
    </row>
    <row r="13" spans="1:6" x14ac:dyDescent="0.2">
      <c r="B13" s="199" t="s">
        <v>1002</v>
      </c>
      <c r="C13" s="199" t="s">
        <v>1003</v>
      </c>
      <c r="D13" s="186">
        <f>8670286089086.83/1000000000</f>
        <v>8670.2860890868305</v>
      </c>
      <c r="E13" s="127">
        <f>D13/D12*100</f>
        <v>98.207538938838468</v>
      </c>
    </row>
    <row r="14" spans="1:6" x14ac:dyDescent="0.2">
      <c r="B14" s="199" t="s">
        <v>1004</v>
      </c>
      <c r="C14" s="199" t="s">
        <v>1005</v>
      </c>
      <c r="D14" s="186">
        <f>158248036472/1000000000</f>
        <v>158.248036472</v>
      </c>
      <c r="E14" s="127">
        <f>D14/D12*100</f>
        <v>1.7924610611615341</v>
      </c>
    </row>
    <row r="18" spans="2:4" x14ac:dyDescent="0.2">
      <c r="C18" s="199" t="s">
        <v>1004</v>
      </c>
      <c r="D18" s="188" t="s">
        <v>993</v>
      </c>
    </row>
    <row r="19" spans="2:4" x14ac:dyDescent="0.2">
      <c r="C19" s="199" t="s">
        <v>1005</v>
      </c>
      <c r="D19" s="188" t="s">
        <v>1006</v>
      </c>
    </row>
    <row r="20" spans="2:4" x14ac:dyDescent="0.2">
      <c r="B20" s="200">
        <v>44196</v>
      </c>
      <c r="C20" s="125">
        <v>27</v>
      </c>
      <c r="D20" s="190">
        <v>27</v>
      </c>
    </row>
    <row r="21" spans="2:4" x14ac:dyDescent="0.2">
      <c r="B21" s="200">
        <v>44561</v>
      </c>
      <c r="C21" s="186">
        <f>158248036472/1000000000</f>
        <v>158.248036472</v>
      </c>
      <c r="D21" s="239">
        <f>158248036472/1000000000</f>
        <v>158.248036472</v>
      </c>
    </row>
    <row r="22" spans="2:4" x14ac:dyDescent="0.2">
      <c r="C22" s="186"/>
      <c r="D22" s="239"/>
    </row>
    <row r="36" spans="4:6" x14ac:dyDescent="0.2">
      <c r="D36" s="201"/>
      <c r="F36" s="186"/>
    </row>
    <row r="37" spans="4:6" x14ac:dyDescent="0.2">
      <c r="D37" s="125"/>
      <c r="F37" s="186"/>
    </row>
    <row r="38" spans="4:6" x14ac:dyDescent="0.2">
      <c r="D38" s="125"/>
      <c r="F38" s="186"/>
    </row>
  </sheetData>
  <hyperlinks>
    <hyperlink ref="F1" location="Tartalom!A1" display="Vissza a tartalomjegyzékhez" xr:uid="{61AD6B24-9537-4CB2-86F9-1F205B018F72}"/>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38928-604A-4554-8058-FD0023D7B656}">
  <dimension ref="A1:H15"/>
  <sheetViews>
    <sheetView workbookViewId="0">
      <selection activeCell="G1" sqref="G1"/>
    </sheetView>
  </sheetViews>
  <sheetFormatPr defaultRowHeight="15" x14ac:dyDescent="0.25"/>
  <cols>
    <col min="1" max="1" width="11.140625" style="19" bestFit="1" customWidth="1"/>
    <col min="2" max="2" width="14.85546875" style="19" bestFit="1" customWidth="1"/>
    <col min="3" max="4" width="16.140625" style="19" bestFit="1" customWidth="1"/>
    <col min="5" max="16384" width="9.140625" style="19"/>
  </cols>
  <sheetData>
    <row r="1" spans="1:8" x14ac:dyDescent="0.25">
      <c r="A1" s="78" t="s">
        <v>27</v>
      </c>
      <c r="B1" s="125" t="s">
        <v>1007</v>
      </c>
      <c r="C1" s="125"/>
      <c r="D1" s="125"/>
      <c r="G1" s="166" t="s">
        <v>1242</v>
      </c>
    </row>
    <row r="2" spans="1:8" x14ac:dyDescent="0.25">
      <c r="A2" s="78" t="s">
        <v>25</v>
      </c>
      <c r="B2" s="125" t="s">
        <v>1008</v>
      </c>
      <c r="C2" s="125"/>
      <c r="D2" s="125"/>
    </row>
    <row r="3" spans="1:8" x14ac:dyDescent="0.25">
      <c r="A3" s="81" t="s">
        <v>23</v>
      </c>
      <c r="B3" s="125" t="s">
        <v>21</v>
      </c>
      <c r="C3" s="125"/>
      <c r="D3" s="125"/>
    </row>
    <row r="4" spans="1:8" x14ac:dyDescent="0.25">
      <c r="A4" s="81" t="s">
        <v>22</v>
      </c>
      <c r="B4" s="125" t="s">
        <v>21</v>
      </c>
      <c r="C4" s="125"/>
      <c r="D4" s="125"/>
    </row>
    <row r="5" spans="1:8" x14ac:dyDescent="0.25">
      <c r="A5" s="78" t="s">
        <v>20</v>
      </c>
    </row>
    <row r="6" spans="1:8" x14ac:dyDescent="0.25">
      <c r="A6" s="78" t="s">
        <v>18</v>
      </c>
    </row>
    <row r="7" spans="1:8" x14ac:dyDescent="0.25">
      <c r="A7" s="125"/>
    </row>
    <row r="8" spans="1:8" x14ac:dyDescent="0.25">
      <c r="A8" s="78"/>
      <c r="B8" s="125"/>
      <c r="C8" s="188" t="s">
        <v>466</v>
      </c>
      <c r="D8" s="188" t="s">
        <v>1009</v>
      </c>
    </row>
    <row r="9" spans="1:8" x14ac:dyDescent="0.25">
      <c r="A9" s="78"/>
      <c r="B9" s="125"/>
      <c r="C9" s="188" t="s">
        <v>465</v>
      </c>
      <c r="D9" s="188" t="s">
        <v>1010</v>
      </c>
    </row>
    <row r="10" spans="1:8" x14ac:dyDescent="0.25">
      <c r="A10" s="125" t="s">
        <v>1011</v>
      </c>
      <c r="B10" s="125" t="s">
        <v>1011</v>
      </c>
      <c r="C10" s="126">
        <f>117926294674.077/1000000000</f>
        <v>117.926294674077</v>
      </c>
      <c r="D10" s="127">
        <f>C10/C13*100</f>
        <v>7.4922428255938964</v>
      </c>
    </row>
    <row r="11" spans="1:8" x14ac:dyDescent="0.25">
      <c r="A11" s="125" t="s">
        <v>1012</v>
      </c>
      <c r="B11" s="125" t="s">
        <v>1013</v>
      </c>
      <c r="C11" s="126">
        <f>18357275820.011/1000000000</f>
        <v>18.357275820011001</v>
      </c>
      <c r="D11" s="127">
        <f>C11/C13*100</f>
        <v>1.1662977153657628</v>
      </c>
      <c r="F11" s="128"/>
      <c r="G11" s="128"/>
      <c r="H11" s="128"/>
    </row>
    <row r="12" spans="1:8" x14ac:dyDescent="0.25">
      <c r="A12" s="125" t="s">
        <v>1014</v>
      </c>
      <c r="B12" s="125" t="s">
        <v>1015</v>
      </c>
      <c r="C12" s="126">
        <f>1437694975305.77/1000000000</f>
        <v>1437.69497530577</v>
      </c>
      <c r="D12" s="127">
        <f>C12/C13*100</f>
        <v>91.341459459040337</v>
      </c>
    </row>
    <row r="13" spans="1:8" x14ac:dyDescent="0.25">
      <c r="A13" s="125" t="s">
        <v>1016</v>
      </c>
      <c r="B13" s="125" t="s">
        <v>1017</v>
      </c>
      <c r="C13" s="126">
        <f>SUM(C10:C12)</f>
        <v>1573.978545799858</v>
      </c>
      <c r="D13" s="125">
        <f>SUM(D10:D12)</f>
        <v>100</v>
      </c>
    </row>
    <row r="14" spans="1:8" x14ac:dyDescent="0.25">
      <c r="A14" s="125"/>
      <c r="B14" s="125"/>
      <c r="C14" s="125"/>
      <c r="D14" s="125"/>
    </row>
    <row r="15" spans="1:8" x14ac:dyDescent="0.25">
      <c r="A15" s="125"/>
      <c r="B15" s="125"/>
      <c r="C15" s="125"/>
      <c r="D15" s="125"/>
    </row>
  </sheetData>
  <hyperlinks>
    <hyperlink ref="G1" location="Tartalom!A1" display="Vissza a tartalomjegyzékhez" xr:uid="{D887AC33-B7EA-4E5E-9CC0-FB71B74FB779}"/>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66A86-4E41-463E-85EC-6FFA4DC57DC8}">
  <dimension ref="A1:I15"/>
  <sheetViews>
    <sheetView workbookViewId="0">
      <selection activeCell="I1" sqref="I1"/>
    </sheetView>
  </sheetViews>
  <sheetFormatPr defaultRowHeight="15" x14ac:dyDescent="0.25"/>
  <cols>
    <col min="1" max="4" width="9.140625" style="19"/>
    <col min="5" max="5" width="10.7109375" style="19" bestFit="1" customWidth="1"/>
    <col min="6" max="6" width="9.7109375" style="19" bestFit="1" customWidth="1"/>
    <col min="7" max="7" width="9.42578125" style="19" bestFit="1" customWidth="1"/>
    <col min="8" max="16384" width="9.140625" style="19"/>
  </cols>
  <sheetData>
    <row r="1" spans="1:9" ht="15.75" x14ac:dyDescent="0.25">
      <c r="A1" s="38" t="s">
        <v>27</v>
      </c>
      <c r="B1" s="19" t="s">
        <v>794</v>
      </c>
      <c r="I1" s="166" t="s">
        <v>1242</v>
      </c>
    </row>
    <row r="2" spans="1:9" ht="15.75" x14ac:dyDescent="0.25">
      <c r="A2" s="38" t="s">
        <v>25</v>
      </c>
      <c r="B2" s="19" t="s">
        <v>795</v>
      </c>
    </row>
    <row r="3" spans="1:9" ht="15.75" x14ac:dyDescent="0.25">
      <c r="A3" s="38" t="s">
        <v>23</v>
      </c>
      <c r="B3" s="19" t="s">
        <v>796</v>
      </c>
    </row>
    <row r="4" spans="1:9" ht="15.75" x14ac:dyDescent="0.25">
      <c r="A4" s="38" t="s">
        <v>22</v>
      </c>
      <c r="B4" s="19" t="s">
        <v>796</v>
      </c>
    </row>
    <row r="5" spans="1:9" ht="15.75" x14ac:dyDescent="0.25">
      <c r="A5" s="38" t="s">
        <v>20</v>
      </c>
    </row>
    <row r="6" spans="1:9" ht="15.75" x14ac:dyDescent="0.25">
      <c r="A6" s="38" t="s">
        <v>18</v>
      </c>
    </row>
    <row r="8" spans="1:9" x14ac:dyDescent="0.25">
      <c r="D8" s="19" t="s">
        <v>797</v>
      </c>
      <c r="E8" s="19" t="s">
        <v>798</v>
      </c>
      <c r="F8" s="19" t="s">
        <v>799</v>
      </c>
      <c r="G8" s="19" t="s">
        <v>800</v>
      </c>
    </row>
    <row r="9" spans="1:9" x14ac:dyDescent="0.25">
      <c r="D9" s="19" t="s">
        <v>801</v>
      </c>
      <c r="E9" s="19" t="s">
        <v>802</v>
      </c>
      <c r="F9" s="19" t="s">
        <v>803</v>
      </c>
      <c r="G9" s="19" t="s">
        <v>804</v>
      </c>
      <c r="H9" s="28"/>
    </row>
    <row r="10" spans="1:9" x14ac:dyDescent="0.25">
      <c r="D10" s="19" t="s">
        <v>5</v>
      </c>
      <c r="E10" s="46">
        <v>8017.9864500000003</v>
      </c>
      <c r="F10" s="46">
        <v>4809</v>
      </c>
      <c r="G10" s="46">
        <v>3970</v>
      </c>
      <c r="H10" s="28">
        <v>3970</v>
      </c>
    </row>
    <row r="11" spans="1:9" x14ac:dyDescent="0.25">
      <c r="D11" s="19" t="s">
        <v>4</v>
      </c>
      <c r="E11" s="46">
        <v>8129</v>
      </c>
      <c r="F11" s="46">
        <v>5187</v>
      </c>
      <c r="G11" s="46">
        <v>5404</v>
      </c>
      <c r="H11" s="28">
        <v>5404</v>
      </c>
    </row>
    <row r="12" spans="1:9" x14ac:dyDescent="0.25">
      <c r="D12" s="19" t="s">
        <v>3</v>
      </c>
      <c r="E12" s="46">
        <v>9174</v>
      </c>
      <c r="F12" s="46">
        <v>5873</v>
      </c>
      <c r="G12" s="46">
        <v>6717</v>
      </c>
      <c r="H12" s="28">
        <v>6717</v>
      </c>
    </row>
    <row r="13" spans="1:9" x14ac:dyDescent="0.25">
      <c r="D13" s="19" t="s">
        <v>2</v>
      </c>
      <c r="E13" s="46">
        <v>10287</v>
      </c>
      <c r="F13" s="46">
        <v>7336</v>
      </c>
      <c r="G13" s="46">
        <v>4940</v>
      </c>
      <c r="H13" s="28">
        <v>4940</v>
      </c>
    </row>
    <row r="14" spans="1:9" x14ac:dyDescent="0.25">
      <c r="D14" s="19" t="s">
        <v>805</v>
      </c>
      <c r="E14" s="46">
        <v>11131</v>
      </c>
      <c r="F14" s="46">
        <v>8560</v>
      </c>
      <c r="G14" s="46">
        <v>8762</v>
      </c>
      <c r="H14" s="28">
        <v>8762</v>
      </c>
    </row>
    <row r="15" spans="1:9" x14ac:dyDescent="0.25">
      <c r="E15" s="46"/>
      <c r="F15" s="46"/>
      <c r="G15" s="46"/>
      <c r="H15" s="28"/>
    </row>
  </sheetData>
  <conditionalFormatting sqref="D10:D14">
    <cfRule type="duplicateValues" dxfId="0" priority="1"/>
  </conditionalFormatting>
  <hyperlinks>
    <hyperlink ref="I1" location="Tartalom!A1" display="Vissza a tartalomjegyzékhez" xr:uid="{FD446657-13A7-4202-9815-D3D3D7467DB9}"/>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5B9FB-226A-4C34-9FE2-DCF01A1E8B40}">
  <dimension ref="A1:K20"/>
  <sheetViews>
    <sheetView workbookViewId="0">
      <selection activeCell="I1" sqref="I1"/>
    </sheetView>
  </sheetViews>
  <sheetFormatPr defaultRowHeight="15" x14ac:dyDescent="0.25"/>
  <cols>
    <col min="1" max="16384" width="9.140625" style="19"/>
  </cols>
  <sheetData>
    <row r="1" spans="1:11" ht="15.75" x14ac:dyDescent="0.25">
      <c r="A1" s="38" t="s">
        <v>27</v>
      </c>
      <c r="B1" s="19" t="s">
        <v>806</v>
      </c>
      <c r="I1" s="166" t="s">
        <v>1242</v>
      </c>
    </row>
    <row r="2" spans="1:11" ht="15.75" x14ac:dyDescent="0.25">
      <c r="A2" s="38" t="s">
        <v>25</v>
      </c>
      <c r="B2" s="19" t="s">
        <v>807</v>
      </c>
    </row>
    <row r="3" spans="1:11" ht="15.75" x14ac:dyDescent="0.25">
      <c r="A3" s="38" t="s">
        <v>23</v>
      </c>
      <c r="B3" s="19" t="s">
        <v>808</v>
      </c>
    </row>
    <row r="4" spans="1:11" ht="15.75" x14ac:dyDescent="0.25">
      <c r="A4" s="38" t="s">
        <v>22</v>
      </c>
      <c r="B4" s="19" t="s">
        <v>808</v>
      </c>
    </row>
    <row r="5" spans="1:11" ht="15.75" x14ac:dyDescent="0.25">
      <c r="A5" s="38" t="s">
        <v>20</v>
      </c>
    </row>
    <row r="6" spans="1:11" ht="15.75" x14ac:dyDescent="0.25">
      <c r="A6" s="38" t="s">
        <v>18</v>
      </c>
    </row>
    <row r="9" spans="1:11" x14ac:dyDescent="0.25">
      <c r="G9" s="19" t="s">
        <v>797</v>
      </c>
      <c r="H9" s="19" t="s">
        <v>798</v>
      </c>
      <c r="I9" s="19" t="s">
        <v>799</v>
      </c>
      <c r="J9" s="19" t="s">
        <v>800</v>
      </c>
    </row>
    <row r="10" spans="1:11" x14ac:dyDescent="0.25">
      <c r="G10" s="19" t="s">
        <v>801</v>
      </c>
      <c r="H10" s="19" t="s">
        <v>802</v>
      </c>
      <c r="I10" s="19" t="s">
        <v>803</v>
      </c>
      <c r="J10" s="19" t="s">
        <v>804</v>
      </c>
    </row>
    <row r="11" spans="1:11" x14ac:dyDescent="0.25">
      <c r="D11" s="253" t="s">
        <v>809</v>
      </c>
      <c r="E11" s="19" t="s">
        <v>5</v>
      </c>
      <c r="F11" s="253" t="s">
        <v>810</v>
      </c>
      <c r="G11" s="19" t="s">
        <v>5</v>
      </c>
      <c r="H11" s="19">
        <v>-2.1999999999999997</v>
      </c>
      <c r="I11" s="19">
        <v>-1.3</v>
      </c>
      <c r="J11" s="19">
        <v>-1.2</v>
      </c>
      <c r="K11" s="28">
        <v>-1.2</v>
      </c>
    </row>
    <row r="12" spans="1:11" x14ac:dyDescent="0.25">
      <c r="D12" s="253"/>
      <c r="E12" s="19" t="s">
        <v>4</v>
      </c>
      <c r="F12" s="253"/>
      <c r="G12" s="19" t="s">
        <v>4</v>
      </c>
      <c r="H12" s="19">
        <v>-1.5</v>
      </c>
      <c r="I12" s="19">
        <v>-0.89999999999999991</v>
      </c>
      <c r="J12" s="19">
        <v>-1</v>
      </c>
      <c r="K12" s="28">
        <v>-1</v>
      </c>
    </row>
    <row r="13" spans="1:11" x14ac:dyDescent="0.25">
      <c r="D13" s="253"/>
      <c r="E13" s="19" t="s">
        <v>3</v>
      </c>
      <c r="F13" s="253"/>
      <c r="G13" s="19" t="s">
        <v>3</v>
      </c>
      <c r="H13" s="19">
        <v>-1.5</v>
      </c>
      <c r="I13" s="19">
        <v>-0.89999999999999991</v>
      </c>
      <c r="J13" s="19">
        <v>-1.2</v>
      </c>
      <c r="K13" s="28">
        <v>-1.2</v>
      </c>
    </row>
    <row r="14" spans="1:11" x14ac:dyDescent="0.25">
      <c r="D14" s="253"/>
      <c r="E14" s="19" t="s">
        <v>2</v>
      </c>
      <c r="F14" s="253"/>
      <c r="G14" s="19" t="s">
        <v>2</v>
      </c>
      <c r="H14" s="19">
        <v>-1.3</v>
      </c>
      <c r="I14" s="19">
        <v>-0.89999999999999991</v>
      </c>
      <c r="J14" s="19">
        <v>-0.70000000000000007</v>
      </c>
      <c r="K14" s="28">
        <v>-0.70000000000000007</v>
      </c>
    </row>
    <row r="15" spans="1:11" x14ac:dyDescent="0.25">
      <c r="D15" s="253"/>
      <c r="E15" s="19" t="s">
        <v>805</v>
      </c>
      <c r="F15" s="253"/>
      <c r="G15" s="19" t="s">
        <v>805</v>
      </c>
      <c r="H15" s="19">
        <v>-0.89999999999999991</v>
      </c>
      <c r="I15" s="19">
        <v>-0.70000000000000007</v>
      </c>
      <c r="J15" s="19">
        <v>-0.8</v>
      </c>
      <c r="K15" s="28">
        <v>-0.8</v>
      </c>
    </row>
    <row r="16" spans="1:11" x14ac:dyDescent="0.25">
      <c r="D16" s="253" t="s">
        <v>811</v>
      </c>
      <c r="E16" s="19" t="s">
        <v>5</v>
      </c>
      <c r="F16" s="253" t="s">
        <v>812</v>
      </c>
      <c r="G16" s="19" t="s">
        <v>5</v>
      </c>
      <c r="H16" s="19">
        <v>-0.6</v>
      </c>
      <c r="I16" s="19">
        <v>-1.0999999999999999</v>
      </c>
      <c r="J16" s="19">
        <v>-0.70000000000000007</v>
      </c>
      <c r="K16" s="28">
        <v>-0.70000000000000007</v>
      </c>
    </row>
    <row r="17" spans="4:11" x14ac:dyDescent="0.25">
      <c r="D17" s="253"/>
      <c r="E17" s="19" t="s">
        <v>4</v>
      </c>
      <c r="F17" s="253"/>
      <c r="G17" s="19" t="s">
        <v>4</v>
      </c>
      <c r="H17" s="19">
        <v>-0.4</v>
      </c>
      <c r="I17" s="19">
        <v>-0.8</v>
      </c>
      <c r="J17" s="19">
        <v>-0.6</v>
      </c>
      <c r="K17" s="28">
        <v>-0.6</v>
      </c>
    </row>
    <row r="18" spans="4:11" x14ac:dyDescent="0.25">
      <c r="D18" s="253"/>
      <c r="E18" s="19" t="s">
        <v>3</v>
      </c>
      <c r="F18" s="253"/>
      <c r="G18" s="19" t="s">
        <v>3</v>
      </c>
      <c r="H18" s="19">
        <v>-0.5</v>
      </c>
      <c r="I18" s="19">
        <v>-0.8</v>
      </c>
      <c r="J18" s="19">
        <v>-0.8</v>
      </c>
      <c r="K18" s="28">
        <v>-0.8</v>
      </c>
    </row>
    <row r="19" spans="4:11" x14ac:dyDescent="0.25">
      <c r="D19" s="253"/>
      <c r="E19" s="19" t="s">
        <v>2</v>
      </c>
      <c r="F19" s="253"/>
      <c r="G19" s="19" t="s">
        <v>2</v>
      </c>
      <c r="H19" s="19">
        <v>-0.4</v>
      </c>
      <c r="I19" s="19">
        <v>-0.8</v>
      </c>
      <c r="J19" s="19">
        <v>-0.4</v>
      </c>
      <c r="K19" s="28">
        <v>-0.4</v>
      </c>
    </row>
    <row r="20" spans="4:11" x14ac:dyDescent="0.25">
      <c r="D20" s="253"/>
      <c r="E20" s="19" t="s">
        <v>805</v>
      </c>
      <c r="F20" s="253"/>
      <c r="G20" s="19" t="s">
        <v>805</v>
      </c>
      <c r="H20" s="19">
        <v>-0.3</v>
      </c>
      <c r="I20" s="19">
        <v>-0.6</v>
      </c>
      <c r="J20" s="19">
        <v>-0.6</v>
      </c>
      <c r="K20" s="28">
        <v>-0.6</v>
      </c>
    </row>
  </sheetData>
  <mergeCells count="4">
    <mergeCell ref="D11:D15"/>
    <mergeCell ref="F11:F15"/>
    <mergeCell ref="D16:D20"/>
    <mergeCell ref="F16:F20"/>
  </mergeCells>
  <hyperlinks>
    <hyperlink ref="I1" location="Tartalom!A1" display="Vissza a tartalomjegyzékhez" xr:uid="{A2A2A3C3-EF4C-4230-8883-62BA674D08E9}"/>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C8C32-0A9A-4CCA-AA9B-144E0AFB64FD}">
  <dimension ref="A1:H154"/>
  <sheetViews>
    <sheetView workbookViewId="0">
      <selection activeCell="H1" sqref="H1"/>
    </sheetView>
  </sheetViews>
  <sheetFormatPr defaultRowHeight="15" x14ac:dyDescent="0.25"/>
  <cols>
    <col min="1" max="3" width="9.140625" style="19"/>
    <col min="4" max="4" width="10.140625" style="19" bestFit="1" customWidth="1"/>
    <col min="5" max="16384" width="9.140625" style="19"/>
  </cols>
  <sheetData>
    <row r="1" spans="1:8" ht="15.75" x14ac:dyDescent="0.25">
      <c r="A1" s="38" t="s">
        <v>27</v>
      </c>
      <c r="B1" s="19" t="s">
        <v>813</v>
      </c>
      <c r="H1" s="166" t="s">
        <v>1242</v>
      </c>
    </row>
    <row r="2" spans="1:8" ht="15.75" x14ac:dyDescent="0.25">
      <c r="A2" s="38" t="s">
        <v>25</v>
      </c>
      <c r="B2" s="19" t="s">
        <v>814</v>
      </c>
    </row>
    <row r="3" spans="1:8" ht="15.75" x14ac:dyDescent="0.25">
      <c r="A3" s="38" t="s">
        <v>23</v>
      </c>
      <c r="B3" s="19" t="s">
        <v>815</v>
      </c>
    </row>
    <row r="4" spans="1:8" ht="15.75" x14ac:dyDescent="0.25">
      <c r="A4" s="38" t="s">
        <v>22</v>
      </c>
      <c r="B4" s="19" t="s">
        <v>815</v>
      </c>
    </row>
    <row r="5" spans="1:8" ht="15.75" x14ac:dyDescent="0.25">
      <c r="A5" s="38" t="s">
        <v>20</v>
      </c>
    </row>
    <row r="6" spans="1:8" ht="15.75" x14ac:dyDescent="0.25">
      <c r="A6" s="38" t="s">
        <v>18</v>
      </c>
    </row>
    <row r="8" spans="1:8" x14ac:dyDescent="0.25">
      <c r="D8" s="19" t="s">
        <v>695</v>
      </c>
      <c r="E8" s="19" t="s">
        <v>816</v>
      </c>
    </row>
    <row r="9" spans="1:8" x14ac:dyDescent="0.25">
      <c r="D9" s="19" t="s">
        <v>817</v>
      </c>
      <c r="E9" s="19" t="s">
        <v>818</v>
      </c>
    </row>
    <row r="10" spans="1:8" x14ac:dyDescent="0.25">
      <c r="D10" s="202">
        <v>40207</v>
      </c>
      <c r="E10" s="19">
        <v>11.46</v>
      </c>
      <c r="F10" s="28">
        <v>11.46</v>
      </c>
    </row>
    <row r="11" spans="1:8" x14ac:dyDescent="0.25">
      <c r="D11" s="202">
        <v>40235</v>
      </c>
      <c r="E11" s="19">
        <v>13</v>
      </c>
      <c r="F11" s="28">
        <v>11.46</v>
      </c>
    </row>
    <row r="12" spans="1:8" x14ac:dyDescent="0.25">
      <c r="D12" s="202">
        <v>40268</v>
      </c>
      <c r="E12" s="19">
        <v>12.83</v>
      </c>
      <c r="F12" s="28">
        <v>11.46</v>
      </c>
    </row>
    <row r="13" spans="1:8" x14ac:dyDescent="0.25">
      <c r="D13" s="202">
        <v>40298</v>
      </c>
      <c r="E13" s="19">
        <v>15.95</v>
      </c>
      <c r="F13" s="28">
        <v>11.46</v>
      </c>
    </row>
    <row r="14" spans="1:8" x14ac:dyDescent="0.25">
      <c r="D14" s="202">
        <v>40329</v>
      </c>
      <c r="E14" s="19">
        <v>15.1</v>
      </c>
      <c r="F14" s="28">
        <v>11.46</v>
      </c>
    </row>
    <row r="15" spans="1:8" x14ac:dyDescent="0.25">
      <c r="D15" s="202">
        <v>40359</v>
      </c>
      <c r="E15" s="19">
        <v>15.26</v>
      </c>
      <c r="F15" s="28">
        <v>11.46</v>
      </c>
    </row>
    <row r="16" spans="1:8" x14ac:dyDescent="0.25">
      <c r="D16" s="202">
        <v>40389</v>
      </c>
      <c r="E16" s="19">
        <v>14.05</v>
      </c>
      <c r="F16" s="28">
        <v>11.46</v>
      </c>
    </row>
    <row r="17" spans="4:6" x14ac:dyDescent="0.25">
      <c r="D17" s="202">
        <v>40421</v>
      </c>
      <c r="E17" s="19">
        <v>15.31</v>
      </c>
      <c r="F17" s="28">
        <v>11.46</v>
      </c>
    </row>
    <row r="18" spans="4:6" x14ac:dyDescent="0.25">
      <c r="D18" s="202">
        <v>40451</v>
      </c>
      <c r="E18" s="19">
        <v>15.45</v>
      </c>
      <c r="F18" s="28">
        <v>11.46</v>
      </c>
    </row>
    <row r="19" spans="4:6" x14ac:dyDescent="0.25">
      <c r="D19" s="202">
        <v>40480</v>
      </c>
      <c r="E19" s="19">
        <v>14.61</v>
      </c>
      <c r="F19" s="28">
        <v>11.46</v>
      </c>
    </row>
    <row r="20" spans="4:6" x14ac:dyDescent="0.25">
      <c r="D20" s="202">
        <v>40512</v>
      </c>
      <c r="E20" s="19">
        <v>14.75</v>
      </c>
      <c r="F20" s="28">
        <v>11.46</v>
      </c>
    </row>
    <row r="21" spans="4:6" x14ac:dyDescent="0.25">
      <c r="D21" s="202">
        <v>40543</v>
      </c>
      <c r="E21" s="19">
        <v>14.2</v>
      </c>
      <c r="F21" s="28">
        <v>11.46</v>
      </c>
    </row>
    <row r="22" spans="4:6" x14ac:dyDescent="0.25">
      <c r="D22" s="202">
        <v>40574</v>
      </c>
      <c r="E22" s="19">
        <v>14.9</v>
      </c>
      <c r="F22" s="28">
        <v>11.46</v>
      </c>
    </row>
    <row r="23" spans="4:6" x14ac:dyDescent="0.25">
      <c r="D23" s="202">
        <v>40602</v>
      </c>
      <c r="E23" s="19">
        <v>15.46</v>
      </c>
      <c r="F23" s="28">
        <v>11.46</v>
      </c>
    </row>
    <row r="24" spans="4:6" x14ac:dyDescent="0.25">
      <c r="D24" s="202">
        <v>40633</v>
      </c>
      <c r="E24" s="19">
        <v>17.3</v>
      </c>
      <c r="F24" s="28">
        <v>11.46</v>
      </c>
    </row>
    <row r="25" spans="4:6" x14ac:dyDescent="0.25">
      <c r="D25" s="202">
        <v>40662</v>
      </c>
      <c r="E25" s="19">
        <v>17.239999999999998</v>
      </c>
      <c r="F25" s="28">
        <v>11.46</v>
      </c>
    </row>
    <row r="26" spans="4:6" x14ac:dyDescent="0.25">
      <c r="D26" s="202">
        <v>40694</v>
      </c>
      <c r="E26" s="19">
        <v>16.690000000000001</v>
      </c>
      <c r="F26" s="28">
        <v>11.46</v>
      </c>
    </row>
    <row r="27" spans="4:6" x14ac:dyDescent="0.25">
      <c r="D27" s="202">
        <v>40724</v>
      </c>
      <c r="E27" s="19">
        <v>13.2</v>
      </c>
      <c r="F27" s="28">
        <v>11.46</v>
      </c>
    </row>
    <row r="28" spans="4:6" x14ac:dyDescent="0.25">
      <c r="D28" s="202">
        <v>40753</v>
      </c>
      <c r="E28" s="19">
        <v>12.15</v>
      </c>
      <c r="F28" s="28">
        <v>11.46</v>
      </c>
    </row>
    <row r="29" spans="4:6" x14ac:dyDescent="0.25">
      <c r="D29" s="202">
        <v>40786</v>
      </c>
      <c r="E29" s="19">
        <v>12.95</v>
      </c>
      <c r="F29" s="28">
        <v>11.46</v>
      </c>
    </row>
    <row r="30" spans="4:6" x14ac:dyDescent="0.25">
      <c r="D30" s="202">
        <v>40816</v>
      </c>
      <c r="E30" s="19">
        <v>10.8</v>
      </c>
      <c r="F30" s="28">
        <v>11.46</v>
      </c>
    </row>
    <row r="31" spans="4:6" x14ac:dyDescent="0.25">
      <c r="D31" s="202">
        <v>40847</v>
      </c>
      <c r="E31" s="19">
        <v>10.220000000000001</v>
      </c>
      <c r="F31" s="28">
        <v>11.46</v>
      </c>
    </row>
    <row r="32" spans="4:6" x14ac:dyDescent="0.25">
      <c r="D32" s="202">
        <v>40877</v>
      </c>
      <c r="E32" s="19">
        <v>8.32</v>
      </c>
      <c r="F32" s="28">
        <v>11.46</v>
      </c>
    </row>
    <row r="33" spans="4:6" x14ac:dyDescent="0.25">
      <c r="D33" s="202">
        <v>40907</v>
      </c>
      <c r="E33" s="19">
        <v>7.4</v>
      </c>
      <c r="F33" s="28">
        <v>11.46</v>
      </c>
    </row>
    <row r="34" spans="4:6" x14ac:dyDescent="0.25">
      <c r="D34" s="202">
        <v>40939</v>
      </c>
      <c r="E34" s="19">
        <v>8</v>
      </c>
      <c r="F34" s="28">
        <v>11.46</v>
      </c>
    </row>
    <row r="35" spans="4:6" x14ac:dyDescent="0.25">
      <c r="D35" s="202">
        <v>40968</v>
      </c>
      <c r="E35" s="19">
        <v>8.9</v>
      </c>
      <c r="F35" s="28">
        <v>11.46</v>
      </c>
    </row>
    <row r="36" spans="4:6" x14ac:dyDescent="0.25">
      <c r="D36" s="202">
        <v>40998</v>
      </c>
      <c r="E36" s="19">
        <v>6.86</v>
      </c>
      <c r="F36" s="28">
        <v>11.46</v>
      </c>
    </row>
    <row r="37" spans="4:6" x14ac:dyDescent="0.25">
      <c r="D37" s="202">
        <v>41029</v>
      </c>
      <c r="E37" s="19">
        <v>7.53</v>
      </c>
      <c r="F37" s="28">
        <v>11.46</v>
      </c>
    </row>
    <row r="38" spans="4:6" x14ac:dyDescent="0.25">
      <c r="D38" s="202">
        <v>41060</v>
      </c>
      <c r="E38" s="19">
        <v>6.47</v>
      </c>
      <c r="F38" s="28">
        <v>11.46</v>
      </c>
    </row>
    <row r="39" spans="4:6" x14ac:dyDescent="0.25">
      <c r="D39" s="202">
        <v>41089</v>
      </c>
      <c r="E39" s="19">
        <v>8.2799999999999994</v>
      </c>
      <c r="F39" s="28">
        <v>11.46</v>
      </c>
    </row>
    <row r="40" spans="4:6" x14ac:dyDescent="0.25">
      <c r="D40" s="202">
        <v>41121</v>
      </c>
      <c r="E40" s="19">
        <v>6.84</v>
      </c>
      <c r="F40" s="28">
        <v>11.46</v>
      </c>
    </row>
    <row r="41" spans="4:6" x14ac:dyDescent="0.25">
      <c r="D41" s="202">
        <v>41152</v>
      </c>
      <c r="E41" s="19">
        <v>7.78</v>
      </c>
      <c r="F41" s="28">
        <v>11.46</v>
      </c>
    </row>
    <row r="42" spans="4:6" x14ac:dyDescent="0.25">
      <c r="D42" s="202">
        <v>41180</v>
      </c>
      <c r="E42" s="19">
        <v>7.87</v>
      </c>
      <c r="F42" s="28">
        <v>11.46</v>
      </c>
    </row>
    <row r="43" spans="4:6" x14ac:dyDescent="0.25">
      <c r="D43" s="202">
        <v>41213</v>
      </c>
      <c r="E43" s="19">
        <v>8.2100000000000009</v>
      </c>
      <c r="F43" s="28">
        <v>11.46</v>
      </c>
    </row>
    <row r="44" spans="4:6" x14ac:dyDescent="0.25">
      <c r="D44" s="202">
        <v>41243</v>
      </c>
      <c r="E44" s="19">
        <v>6.85</v>
      </c>
      <c r="F44" s="28">
        <v>11.46</v>
      </c>
    </row>
    <row r="45" spans="4:6" x14ac:dyDescent="0.25">
      <c r="D45" s="202">
        <v>41274</v>
      </c>
      <c r="E45" s="19">
        <v>6.75</v>
      </c>
      <c r="F45" s="28">
        <v>11.46</v>
      </c>
    </row>
    <row r="46" spans="4:6" x14ac:dyDescent="0.25">
      <c r="D46" s="202">
        <v>41305</v>
      </c>
      <c r="E46" s="19">
        <v>3.58</v>
      </c>
      <c r="F46" s="28">
        <v>11.46</v>
      </c>
    </row>
    <row r="47" spans="4:6" x14ac:dyDescent="0.25">
      <c r="D47" s="202">
        <v>41333</v>
      </c>
      <c r="E47" s="19">
        <v>4.91</v>
      </c>
      <c r="F47" s="28">
        <v>11.46</v>
      </c>
    </row>
    <row r="48" spans="4:6" x14ac:dyDescent="0.25">
      <c r="D48" s="202">
        <v>41362</v>
      </c>
      <c r="E48" s="19">
        <v>4.8</v>
      </c>
      <c r="F48" s="28">
        <v>11.46</v>
      </c>
    </row>
    <row r="49" spans="4:6" x14ac:dyDescent="0.25">
      <c r="D49" s="202">
        <v>41394</v>
      </c>
      <c r="E49" s="19">
        <v>3.22</v>
      </c>
      <c r="F49" s="28">
        <v>11.46</v>
      </c>
    </row>
    <row r="50" spans="4:6" x14ac:dyDescent="0.25">
      <c r="D50" s="202">
        <v>41425</v>
      </c>
      <c r="E50" s="19">
        <v>3.82</v>
      </c>
      <c r="F50" s="28">
        <v>11.46</v>
      </c>
    </row>
    <row r="51" spans="4:6" x14ac:dyDescent="0.25">
      <c r="D51" s="202">
        <v>41453</v>
      </c>
      <c r="E51" s="19">
        <v>4.4000000000000004</v>
      </c>
      <c r="F51" s="28">
        <v>11.46</v>
      </c>
    </row>
    <row r="52" spans="4:6" x14ac:dyDescent="0.25">
      <c r="D52" s="202">
        <v>41486</v>
      </c>
      <c r="E52" s="19">
        <v>4.3</v>
      </c>
      <c r="F52" s="28">
        <v>11.46</v>
      </c>
    </row>
    <row r="53" spans="4:6" x14ac:dyDescent="0.25">
      <c r="D53" s="202">
        <v>41516</v>
      </c>
      <c r="E53" s="19">
        <v>4.58</v>
      </c>
      <c r="F53" s="28">
        <v>11.46</v>
      </c>
    </row>
    <row r="54" spans="4:6" x14ac:dyDescent="0.25">
      <c r="D54" s="202">
        <v>41547</v>
      </c>
      <c r="E54" s="19">
        <v>5.25</v>
      </c>
      <c r="F54" s="28">
        <v>11.46</v>
      </c>
    </row>
    <row r="55" spans="4:6" x14ac:dyDescent="0.25">
      <c r="D55" s="202">
        <v>41578</v>
      </c>
      <c r="E55" s="19">
        <v>5.0199999999999996</v>
      </c>
      <c r="F55" s="28">
        <v>11.46</v>
      </c>
    </row>
    <row r="56" spans="4:6" x14ac:dyDescent="0.25">
      <c r="D56" s="202">
        <v>41607</v>
      </c>
      <c r="E56" s="19">
        <v>4.38</v>
      </c>
      <c r="F56" s="28">
        <v>11.46</v>
      </c>
    </row>
    <row r="57" spans="4:6" x14ac:dyDescent="0.25">
      <c r="D57" s="202">
        <v>41639</v>
      </c>
      <c r="E57" s="19">
        <v>4.93</v>
      </c>
      <c r="F57" s="28">
        <v>11.46</v>
      </c>
    </row>
    <row r="58" spans="4:6" x14ac:dyDescent="0.25">
      <c r="D58" s="202">
        <v>41670</v>
      </c>
      <c r="E58" s="19">
        <v>5.62</v>
      </c>
      <c r="F58" s="28">
        <v>11.46</v>
      </c>
    </row>
    <row r="59" spans="4:6" x14ac:dyDescent="0.25">
      <c r="D59" s="202">
        <v>41698</v>
      </c>
      <c r="E59" s="19">
        <v>7.15</v>
      </c>
      <c r="F59" s="28">
        <v>11.46</v>
      </c>
    </row>
    <row r="60" spans="4:6" x14ac:dyDescent="0.25">
      <c r="D60" s="202">
        <v>41729</v>
      </c>
      <c r="E60" s="19">
        <v>4.6399999999999997</v>
      </c>
      <c r="F60" s="28">
        <v>11.46</v>
      </c>
    </row>
    <row r="61" spans="4:6" x14ac:dyDescent="0.25">
      <c r="D61" s="202">
        <v>41759</v>
      </c>
      <c r="E61" s="19">
        <v>5.37</v>
      </c>
      <c r="F61" s="28">
        <v>11.46</v>
      </c>
    </row>
    <row r="62" spans="4:6" x14ac:dyDescent="0.25">
      <c r="D62" s="202">
        <v>41789</v>
      </c>
      <c r="E62" s="19">
        <v>5.25</v>
      </c>
      <c r="F62" s="28">
        <v>11.46</v>
      </c>
    </row>
    <row r="63" spans="4:6" x14ac:dyDescent="0.25">
      <c r="D63" s="202">
        <v>41820</v>
      </c>
      <c r="E63" s="19">
        <v>5.87</v>
      </c>
      <c r="F63" s="28">
        <v>11.46</v>
      </c>
    </row>
    <row r="64" spans="4:6" x14ac:dyDescent="0.25">
      <c r="D64" s="202">
        <v>41851</v>
      </c>
      <c r="E64" s="19">
        <v>6.05</v>
      </c>
      <c r="F64" s="28">
        <v>11.46</v>
      </c>
    </row>
    <row r="65" spans="4:6" x14ac:dyDescent="0.25">
      <c r="D65" s="202">
        <v>41880</v>
      </c>
      <c r="E65" s="19">
        <v>6.4</v>
      </c>
      <c r="F65" s="28">
        <v>11.46</v>
      </c>
    </row>
    <row r="66" spans="4:6" x14ac:dyDescent="0.25">
      <c r="D66" s="202">
        <v>41912</v>
      </c>
      <c r="E66" s="19">
        <v>5.82</v>
      </c>
      <c r="F66" s="28">
        <v>11.46</v>
      </c>
    </row>
    <row r="67" spans="4:6" x14ac:dyDescent="0.25">
      <c r="D67" s="202">
        <v>41943</v>
      </c>
      <c r="E67" s="19">
        <v>6.35</v>
      </c>
      <c r="F67" s="28">
        <v>11.46</v>
      </c>
    </row>
    <row r="68" spans="4:6" x14ac:dyDescent="0.25">
      <c r="D68" s="202">
        <v>41971</v>
      </c>
      <c r="E68" s="19">
        <v>7.03</v>
      </c>
      <c r="F68" s="28">
        <v>11.46</v>
      </c>
    </row>
    <row r="69" spans="4:6" x14ac:dyDescent="0.25">
      <c r="D69" s="202">
        <v>42004</v>
      </c>
      <c r="E69" s="19">
        <v>7.15</v>
      </c>
      <c r="F69" s="28">
        <v>11.46</v>
      </c>
    </row>
    <row r="70" spans="4:6" x14ac:dyDescent="0.25">
      <c r="D70" s="202">
        <v>42034</v>
      </c>
      <c r="E70" s="19">
        <v>7.15</v>
      </c>
      <c r="F70" s="28">
        <v>11.46</v>
      </c>
    </row>
    <row r="71" spans="4:6" x14ac:dyDescent="0.25">
      <c r="D71" s="202">
        <v>42062</v>
      </c>
      <c r="E71" s="19">
        <v>7.15</v>
      </c>
      <c r="F71" s="28">
        <v>11.46</v>
      </c>
    </row>
    <row r="72" spans="4:6" x14ac:dyDescent="0.25">
      <c r="D72" s="202">
        <v>42094</v>
      </c>
      <c r="E72" s="19">
        <v>6.94</v>
      </c>
      <c r="F72" s="28">
        <v>11.46</v>
      </c>
    </row>
    <row r="73" spans="4:6" x14ac:dyDescent="0.25">
      <c r="D73" s="202">
        <v>42124</v>
      </c>
      <c r="E73" s="19">
        <v>7.52</v>
      </c>
      <c r="F73" s="28">
        <v>11.46</v>
      </c>
    </row>
    <row r="74" spans="4:6" x14ac:dyDescent="0.25">
      <c r="D74" s="202">
        <v>42153</v>
      </c>
      <c r="E74" s="19">
        <v>7.3</v>
      </c>
      <c r="F74" s="28">
        <v>11.46</v>
      </c>
    </row>
    <row r="75" spans="4:6" x14ac:dyDescent="0.25">
      <c r="D75" s="202">
        <v>42185</v>
      </c>
      <c r="E75" s="19">
        <v>7.4</v>
      </c>
      <c r="F75" s="28">
        <v>11.46</v>
      </c>
    </row>
    <row r="76" spans="4:6" x14ac:dyDescent="0.25">
      <c r="D76" s="202">
        <v>42216</v>
      </c>
      <c r="E76" s="19">
        <v>7.86</v>
      </c>
      <c r="F76" s="28">
        <v>11.46</v>
      </c>
    </row>
    <row r="77" spans="4:6" x14ac:dyDescent="0.25">
      <c r="D77" s="202">
        <v>42247</v>
      </c>
      <c r="E77" s="19">
        <v>8.08</v>
      </c>
      <c r="F77" s="28">
        <v>11.46</v>
      </c>
    </row>
    <row r="78" spans="4:6" x14ac:dyDescent="0.25">
      <c r="D78" s="202">
        <v>42277</v>
      </c>
      <c r="E78" s="19">
        <v>8.14</v>
      </c>
      <c r="F78" s="28">
        <v>11.46</v>
      </c>
    </row>
    <row r="79" spans="4:6" x14ac:dyDescent="0.25">
      <c r="D79" s="202">
        <v>42307</v>
      </c>
      <c r="E79" s="19">
        <v>8.59</v>
      </c>
      <c r="F79" s="28">
        <v>11.46</v>
      </c>
    </row>
    <row r="80" spans="4:6" x14ac:dyDescent="0.25">
      <c r="D80" s="202">
        <v>42338</v>
      </c>
      <c r="E80" s="19">
        <v>8.6</v>
      </c>
      <c r="F80" s="28">
        <v>11.46</v>
      </c>
    </row>
    <row r="81" spans="4:6" x14ac:dyDescent="0.25">
      <c r="D81" s="202">
        <v>42369</v>
      </c>
      <c r="E81" s="19">
        <v>8.2899999999999991</v>
      </c>
      <c r="F81" s="28">
        <v>11.46</v>
      </c>
    </row>
    <row r="82" spans="4:6" x14ac:dyDescent="0.25">
      <c r="D82" s="202">
        <v>42398</v>
      </c>
      <c r="E82" s="19">
        <v>6.1</v>
      </c>
      <c r="F82" s="28">
        <v>11.46</v>
      </c>
    </row>
    <row r="83" spans="4:6" x14ac:dyDescent="0.25">
      <c r="D83" s="202">
        <v>42429</v>
      </c>
      <c r="E83" s="19">
        <v>4.99</v>
      </c>
      <c r="F83" s="28">
        <v>11.46</v>
      </c>
    </row>
    <row r="84" spans="4:6" x14ac:dyDescent="0.25">
      <c r="D84" s="202">
        <v>42460</v>
      </c>
      <c r="E84" s="19">
        <v>5.21</v>
      </c>
      <c r="F84" s="28">
        <v>11.46</v>
      </c>
    </row>
    <row r="85" spans="4:6" x14ac:dyDescent="0.25">
      <c r="D85" s="202">
        <v>42489</v>
      </c>
      <c r="E85" s="19">
        <v>6.17</v>
      </c>
      <c r="F85" s="28">
        <v>11.46</v>
      </c>
    </row>
    <row r="86" spans="4:6" x14ac:dyDescent="0.25">
      <c r="D86" s="202">
        <v>42521</v>
      </c>
      <c r="E86" s="19">
        <v>6.03</v>
      </c>
      <c r="F86" s="28">
        <v>11.46</v>
      </c>
    </row>
    <row r="87" spans="4:6" x14ac:dyDescent="0.25">
      <c r="D87" s="202">
        <v>42551</v>
      </c>
      <c r="E87" s="19">
        <v>4.5</v>
      </c>
      <c r="F87" s="28">
        <v>11.46</v>
      </c>
    </row>
    <row r="88" spans="4:6" x14ac:dyDescent="0.25">
      <c r="D88" s="202">
        <v>42580</v>
      </c>
      <c r="E88" s="19">
        <v>4.43</v>
      </c>
      <c r="F88" s="28">
        <v>11.46</v>
      </c>
    </row>
    <row r="89" spans="4:6" x14ac:dyDescent="0.25">
      <c r="D89" s="202">
        <v>42613</v>
      </c>
      <c r="E89" s="19">
        <v>4.5</v>
      </c>
      <c r="F89" s="28">
        <v>11.46</v>
      </c>
    </row>
    <row r="90" spans="4:6" x14ac:dyDescent="0.25">
      <c r="D90" s="202">
        <v>42643</v>
      </c>
      <c r="E90" s="19">
        <v>4.95</v>
      </c>
      <c r="F90" s="28">
        <v>11.46</v>
      </c>
    </row>
    <row r="91" spans="4:6" x14ac:dyDescent="0.25">
      <c r="D91" s="202">
        <v>42674</v>
      </c>
      <c r="E91" s="19">
        <v>5.78</v>
      </c>
      <c r="F91" s="28">
        <v>11.46</v>
      </c>
    </row>
    <row r="92" spans="4:6" x14ac:dyDescent="0.25">
      <c r="D92" s="202">
        <v>42704</v>
      </c>
      <c r="E92" s="19">
        <v>4.5</v>
      </c>
      <c r="F92" s="28">
        <v>11.46</v>
      </c>
    </row>
    <row r="93" spans="4:6" x14ac:dyDescent="0.25">
      <c r="D93" s="202">
        <v>42734</v>
      </c>
      <c r="E93" s="19">
        <v>5.65</v>
      </c>
      <c r="F93" s="28">
        <v>11.46</v>
      </c>
    </row>
    <row r="94" spans="4:6" x14ac:dyDescent="0.25">
      <c r="D94" s="202">
        <v>42766</v>
      </c>
      <c r="E94" s="19">
        <v>5.23</v>
      </c>
      <c r="F94" s="28">
        <v>11.46</v>
      </c>
    </row>
    <row r="95" spans="4:6" x14ac:dyDescent="0.25">
      <c r="D95" s="202">
        <v>42794</v>
      </c>
      <c r="E95" s="19">
        <v>5.18</v>
      </c>
      <c r="F95" s="28">
        <v>11.46</v>
      </c>
    </row>
    <row r="96" spans="4:6" x14ac:dyDescent="0.25">
      <c r="D96" s="202">
        <v>42825</v>
      </c>
      <c r="E96" s="19">
        <v>4.88</v>
      </c>
      <c r="F96" s="28">
        <v>11.46</v>
      </c>
    </row>
    <row r="97" spans="4:6" x14ac:dyDescent="0.25">
      <c r="D97" s="202">
        <v>42853</v>
      </c>
      <c r="E97" s="19">
        <v>4.53</v>
      </c>
      <c r="F97" s="28">
        <v>11.46</v>
      </c>
    </row>
    <row r="98" spans="4:6" x14ac:dyDescent="0.25">
      <c r="D98" s="202">
        <v>42886</v>
      </c>
      <c r="E98" s="19">
        <v>5</v>
      </c>
      <c r="F98" s="28">
        <v>11.46</v>
      </c>
    </row>
    <row r="99" spans="4:6" x14ac:dyDescent="0.25">
      <c r="D99" s="202">
        <v>42916</v>
      </c>
      <c r="E99" s="19">
        <v>5.07</v>
      </c>
      <c r="F99" s="28">
        <v>11.46</v>
      </c>
    </row>
    <row r="100" spans="4:6" x14ac:dyDescent="0.25">
      <c r="D100" s="202">
        <v>42947</v>
      </c>
      <c r="E100" s="19">
        <v>5.24</v>
      </c>
      <c r="F100" s="28">
        <v>11.46</v>
      </c>
    </row>
    <row r="101" spans="4:6" x14ac:dyDescent="0.25">
      <c r="D101" s="202">
        <v>42978</v>
      </c>
      <c r="E101" s="19">
        <v>5.92</v>
      </c>
      <c r="F101" s="28">
        <v>11.46</v>
      </c>
    </row>
    <row r="102" spans="4:6" x14ac:dyDescent="0.25">
      <c r="D102" s="202">
        <v>43007</v>
      </c>
      <c r="E102" s="19">
        <v>7.15</v>
      </c>
      <c r="F102" s="28">
        <v>11.46</v>
      </c>
    </row>
    <row r="103" spans="4:6" x14ac:dyDescent="0.25">
      <c r="D103" s="202">
        <v>43039</v>
      </c>
      <c r="E103" s="19">
        <v>7.36</v>
      </c>
      <c r="F103" s="28">
        <v>11.46</v>
      </c>
    </row>
    <row r="104" spans="4:6" x14ac:dyDescent="0.25">
      <c r="D104" s="202">
        <v>43069</v>
      </c>
      <c r="E104" s="19">
        <v>7.62</v>
      </c>
      <c r="F104" s="28">
        <v>11.46</v>
      </c>
    </row>
    <row r="105" spans="4:6" x14ac:dyDescent="0.25">
      <c r="D105" s="202">
        <v>43098</v>
      </c>
      <c r="E105" s="19">
        <v>7.53</v>
      </c>
      <c r="F105" s="28">
        <v>11.46</v>
      </c>
    </row>
    <row r="106" spans="4:6" x14ac:dyDescent="0.25">
      <c r="D106" s="202">
        <v>43131</v>
      </c>
      <c r="E106" s="19">
        <v>8.85</v>
      </c>
      <c r="F106" s="28">
        <v>11.46</v>
      </c>
    </row>
    <row r="107" spans="4:6" x14ac:dyDescent="0.25">
      <c r="D107" s="202">
        <v>43159</v>
      </c>
      <c r="E107" s="19">
        <v>10.1</v>
      </c>
      <c r="F107" s="28">
        <v>11.46</v>
      </c>
    </row>
    <row r="108" spans="4:6" x14ac:dyDescent="0.25">
      <c r="D108" s="202">
        <v>43189</v>
      </c>
      <c r="E108" s="19">
        <v>13.28</v>
      </c>
      <c r="F108" s="28">
        <v>11.46</v>
      </c>
    </row>
    <row r="109" spans="4:6" x14ac:dyDescent="0.25">
      <c r="D109" s="202">
        <v>43220</v>
      </c>
      <c r="E109" s="19">
        <v>13.63</v>
      </c>
      <c r="F109" s="28">
        <v>11.46</v>
      </c>
    </row>
    <row r="110" spans="4:6" x14ac:dyDescent="0.25">
      <c r="D110" s="202">
        <v>43251</v>
      </c>
      <c r="E110" s="19">
        <v>15.01</v>
      </c>
      <c r="F110" s="28">
        <v>11.46</v>
      </c>
    </row>
    <row r="111" spans="4:6" x14ac:dyDescent="0.25">
      <c r="D111" s="202">
        <v>43280</v>
      </c>
      <c r="E111" s="19">
        <v>14.91</v>
      </c>
      <c r="F111" s="28">
        <v>11.46</v>
      </c>
    </row>
    <row r="112" spans="4:6" x14ac:dyDescent="0.25">
      <c r="D112" s="202">
        <v>43312</v>
      </c>
      <c r="E112" s="19">
        <v>16.96</v>
      </c>
      <c r="F112" s="28">
        <v>11.46</v>
      </c>
    </row>
    <row r="113" spans="4:6" x14ac:dyDescent="0.25">
      <c r="D113" s="202">
        <v>43343</v>
      </c>
      <c r="E113" s="19">
        <v>21.18</v>
      </c>
      <c r="F113" s="28">
        <v>11.46</v>
      </c>
    </row>
    <row r="114" spans="4:6" x14ac:dyDescent="0.25">
      <c r="D114" s="202">
        <v>43371</v>
      </c>
      <c r="E114" s="19">
        <v>19.940000000000001</v>
      </c>
      <c r="F114" s="28">
        <v>11.46</v>
      </c>
    </row>
    <row r="115" spans="4:6" x14ac:dyDescent="0.25">
      <c r="D115" s="202">
        <v>43404</v>
      </c>
      <c r="E115" s="19">
        <v>15.92</v>
      </c>
      <c r="F115" s="28">
        <v>11.46</v>
      </c>
    </row>
    <row r="116" spans="4:6" x14ac:dyDescent="0.25">
      <c r="D116" s="202">
        <v>43434</v>
      </c>
      <c r="E116" s="19">
        <v>20.49</v>
      </c>
      <c r="F116" s="28">
        <v>11.46</v>
      </c>
    </row>
    <row r="117" spans="4:6" x14ac:dyDescent="0.25">
      <c r="D117" s="202">
        <v>43465</v>
      </c>
      <c r="E117" s="19">
        <v>24.35</v>
      </c>
      <c r="F117" s="28">
        <v>11.46</v>
      </c>
    </row>
    <row r="118" spans="4:6" x14ac:dyDescent="0.25">
      <c r="D118" s="202">
        <v>43496</v>
      </c>
      <c r="E118" s="19">
        <v>22.48</v>
      </c>
      <c r="F118" s="28">
        <v>11.46</v>
      </c>
    </row>
    <row r="119" spans="4:6" x14ac:dyDescent="0.25">
      <c r="D119" s="202">
        <v>43524</v>
      </c>
      <c r="E119" s="19">
        <v>20.91</v>
      </c>
      <c r="F119" s="28">
        <v>11.46</v>
      </c>
    </row>
    <row r="120" spans="4:6" x14ac:dyDescent="0.25">
      <c r="D120" s="202">
        <v>43553</v>
      </c>
      <c r="E120" s="19">
        <v>21.84</v>
      </c>
      <c r="F120" s="28">
        <v>11.46</v>
      </c>
    </row>
    <row r="121" spans="4:6" x14ac:dyDescent="0.25">
      <c r="D121" s="202">
        <v>43585</v>
      </c>
      <c r="E121" s="19">
        <v>25.96</v>
      </c>
      <c r="F121" s="28">
        <v>11.46</v>
      </c>
    </row>
    <row r="122" spans="4:6" x14ac:dyDescent="0.25">
      <c r="D122" s="202">
        <v>43616</v>
      </c>
      <c r="E122" s="19">
        <v>25.35</v>
      </c>
      <c r="F122" s="28">
        <v>11.46</v>
      </c>
    </row>
    <row r="123" spans="4:6" x14ac:dyDescent="0.25">
      <c r="D123" s="202">
        <v>43644</v>
      </c>
      <c r="E123" s="19">
        <v>27.17</v>
      </c>
      <c r="F123" s="28">
        <v>11.46</v>
      </c>
    </row>
    <row r="124" spans="4:6" x14ac:dyDescent="0.25">
      <c r="D124" s="202">
        <v>43677</v>
      </c>
      <c r="E124" s="19">
        <v>28.08</v>
      </c>
      <c r="F124" s="28">
        <v>11.46</v>
      </c>
    </row>
    <row r="125" spans="4:6" x14ac:dyDescent="0.25">
      <c r="D125" s="202">
        <v>43707</v>
      </c>
      <c r="E125" s="19">
        <v>26.9</v>
      </c>
      <c r="F125" s="28">
        <v>11.46</v>
      </c>
    </row>
    <row r="126" spans="4:6" x14ac:dyDescent="0.25">
      <c r="D126" s="202">
        <v>43738</v>
      </c>
      <c r="E126" s="19">
        <v>25.18</v>
      </c>
      <c r="F126" s="28">
        <v>11.46</v>
      </c>
    </row>
    <row r="127" spans="4:6" x14ac:dyDescent="0.25">
      <c r="D127" s="202">
        <v>43769</v>
      </c>
      <c r="E127" s="19">
        <v>25.67</v>
      </c>
      <c r="F127" s="28">
        <v>11.46</v>
      </c>
    </row>
    <row r="128" spans="4:6" x14ac:dyDescent="0.25">
      <c r="D128" s="202">
        <v>43798</v>
      </c>
      <c r="E128" s="19">
        <v>25.06</v>
      </c>
      <c r="F128" s="28">
        <v>11.46</v>
      </c>
    </row>
    <row r="129" spans="4:6" x14ac:dyDescent="0.25">
      <c r="D129" s="202">
        <v>43830</v>
      </c>
      <c r="E129" s="19">
        <v>26.3</v>
      </c>
      <c r="F129" s="28">
        <v>11.46</v>
      </c>
    </row>
    <row r="130" spans="4:6" x14ac:dyDescent="0.25">
      <c r="D130" s="202">
        <v>43861</v>
      </c>
      <c r="E130" s="19">
        <v>23.59</v>
      </c>
      <c r="F130" s="28">
        <v>11.46</v>
      </c>
    </row>
    <row r="131" spans="4:6" x14ac:dyDescent="0.25">
      <c r="D131" s="202">
        <v>43889</v>
      </c>
      <c r="E131" s="19">
        <v>23.52</v>
      </c>
      <c r="F131" s="28">
        <v>11.46</v>
      </c>
    </row>
    <row r="132" spans="4:6" x14ac:dyDescent="0.25">
      <c r="D132" s="202">
        <v>43921</v>
      </c>
      <c r="E132" s="19">
        <v>17.829999999999998</v>
      </c>
      <c r="F132" s="28">
        <v>11.46</v>
      </c>
    </row>
    <row r="133" spans="4:6" x14ac:dyDescent="0.25">
      <c r="D133" s="202">
        <v>43951</v>
      </c>
      <c r="E133" s="19">
        <v>20.079999999999998</v>
      </c>
      <c r="F133" s="28">
        <v>11.46</v>
      </c>
    </row>
    <row r="134" spans="4:6" x14ac:dyDescent="0.25">
      <c r="D134" s="202">
        <v>43980</v>
      </c>
      <c r="E134" s="19">
        <v>21.55</v>
      </c>
      <c r="F134" s="28">
        <v>11.46</v>
      </c>
    </row>
    <row r="135" spans="4:6" x14ac:dyDescent="0.25">
      <c r="D135" s="202">
        <v>44012</v>
      </c>
      <c r="E135" s="19">
        <v>27.01</v>
      </c>
      <c r="F135" s="28">
        <v>11.46</v>
      </c>
    </row>
    <row r="136" spans="4:6" x14ac:dyDescent="0.25">
      <c r="D136" s="202">
        <v>44043</v>
      </c>
      <c r="E136" s="19">
        <v>26.39</v>
      </c>
      <c r="F136" s="28">
        <v>11.46</v>
      </c>
    </row>
    <row r="137" spans="4:6" x14ac:dyDescent="0.25">
      <c r="D137" s="202">
        <v>44074</v>
      </c>
      <c r="E137" s="19">
        <v>26.64</v>
      </c>
      <c r="F137" s="28">
        <v>11.46</v>
      </c>
    </row>
    <row r="138" spans="4:6" x14ac:dyDescent="0.25">
      <c r="D138" s="202">
        <v>44104</v>
      </c>
      <c r="E138" s="19">
        <v>27.77</v>
      </c>
      <c r="F138" s="28">
        <v>11.46</v>
      </c>
    </row>
    <row r="139" spans="4:6" x14ac:dyDescent="0.25">
      <c r="D139" s="202">
        <v>44134</v>
      </c>
      <c r="E139" s="19">
        <v>23.57</v>
      </c>
      <c r="F139" s="28">
        <v>11.46</v>
      </c>
    </row>
    <row r="140" spans="4:6" x14ac:dyDescent="0.25">
      <c r="D140" s="202">
        <v>44165</v>
      </c>
      <c r="E140" s="19">
        <v>27.27</v>
      </c>
      <c r="F140" s="28">
        <v>11.46</v>
      </c>
    </row>
    <row r="141" spans="4:6" x14ac:dyDescent="0.25">
      <c r="D141" s="202">
        <v>44196</v>
      </c>
      <c r="E141" s="19">
        <v>30.67</v>
      </c>
      <c r="F141" s="28">
        <v>11.46</v>
      </c>
    </row>
    <row r="142" spans="4:6" x14ac:dyDescent="0.25">
      <c r="D142" s="202">
        <v>44225</v>
      </c>
      <c r="E142" s="19">
        <v>33.61</v>
      </c>
      <c r="F142" s="28">
        <v>11.46</v>
      </c>
    </row>
    <row r="143" spans="4:6" x14ac:dyDescent="0.25">
      <c r="D143" s="202">
        <v>44253</v>
      </c>
      <c r="E143" s="19">
        <v>37.56</v>
      </c>
      <c r="F143" s="28">
        <v>11.46</v>
      </c>
    </row>
    <row r="144" spans="4:6" x14ac:dyDescent="0.25">
      <c r="D144" s="202">
        <v>44286</v>
      </c>
      <c r="E144" s="19">
        <v>42.75</v>
      </c>
      <c r="F144" s="28">
        <v>11.46</v>
      </c>
    </row>
    <row r="145" spans="4:6" x14ac:dyDescent="0.25">
      <c r="D145" s="202">
        <v>44316</v>
      </c>
      <c r="E145" s="19">
        <v>48.25</v>
      </c>
      <c r="F145" s="28">
        <v>11.46</v>
      </c>
    </row>
    <row r="146" spans="4:6" x14ac:dyDescent="0.25">
      <c r="D146" s="202">
        <v>44347</v>
      </c>
      <c r="E146" s="19">
        <v>54.1</v>
      </c>
      <c r="F146" s="28">
        <v>11.46</v>
      </c>
    </row>
    <row r="147" spans="4:6" x14ac:dyDescent="0.25">
      <c r="D147" s="202">
        <v>44377</v>
      </c>
      <c r="E147" s="19">
        <v>55.9</v>
      </c>
      <c r="F147" s="28">
        <v>11.46</v>
      </c>
    </row>
    <row r="148" spans="4:6" x14ac:dyDescent="0.25">
      <c r="D148" s="202">
        <v>44407</v>
      </c>
      <c r="E148" s="19">
        <v>53.4</v>
      </c>
      <c r="F148" s="28">
        <v>11.46</v>
      </c>
    </row>
    <row r="149" spans="4:6" x14ac:dyDescent="0.25">
      <c r="D149" s="202">
        <v>44439</v>
      </c>
      <c r="E149" s="19">
        <v>57.59</v>
      </c>
      <c r="F149" s="28">
        <v>11.46</v>
      </c>
    </row>
    <row r="150" spans="4:6" x14ac:dyDescent="0.25">
      <c r="D150" s="202">
        <v>44469</v>
      </c>
      <c r="E150" s="19">
        <v>61.5</v>
      </c>
      <c r="F150" s="28">
        <v>11.46</v>
      </c>
    </row>
    <row r="151" spans="4:6" x14ac:dyDescent="0.25">
      <c r="D151" s="202">
        <v>44498</v>
      </c>
      <c r="E151" s="19">
        <v>59.55</v>
      </c>
      <c r="F151" s="28">
        <v>11.46</v>
      </c>
    </row>
    <row r="152" spans="4:6" x14ac:dyDescent="0.25">
      <c r="D152" s="202">
        <v>44530</v>
      </c>
      <c r="E152" s="19">
        <v>74.87</v>
      </c>
      <c r="F152" s="28">
        <v>11.46</v>
      </c>
    </row>
    <row r="153" spans="4:6" x14ac:dyDescent="0.25">
      <c r="D153" s="202">
        <v>44561</v>
      </c>
      <c r="E153" s="19">
        <v>74.87</v>
      </c>
      <c r="F153" s="28">
        <v>11.46</v>
      </c>
    </row>
    <row r="154" spans="4:6" x14ac:dyDescent="0.25">
      <c r="D154" s="202">
        <v>44592</v>
      </c>
      <c r="E154" s="19">
        <v>81.849999999999994</v>
      </c>
      <c r="F154" s="28">
        <v>11.46</v>
      </c>
    </row>
  </sheetData>
  <hyperlinks>
    <hyperlink ref="H1" location="Tartalom!A1" display="Vissza a tartalomjegyzékhez" xr:uid="{BAB75C28-745D-4621-80AF-8D0B5C59985A}"/>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8E33-D5FE-4CE1-8A97-F146C4F4BACA}">
  <dimension ref="A1:G39"/>
  <sheetViews>
    <sheetView workbookViewId="0">
      <selection activeCell="G1" sqref="G1"/>
    </sheetView>
  </sheetViews>
  <sheetFormatPr defaultRowHeight="15" x14ac:dyDescent="0.25"/>
  <cols>
    <col min="1" max="4" width="9.140625" style="19"/>
    <col min="5" max="5" width="19" style="19" bestFit="1" customWidth="1"/>
    <col min="6" max="6" width="19.85546875" style="19" bestFit="1" customWidth="1"/>
    <col min="7" max="7" width="15.7109375" style="19" bestFit="1" customWidth="1"/>
    <col min="8" max="16384" width="9.140625" style="19"/>
  </cols>
  <sheetData>
    <row r="1" spans="1:7" ht="15.75" x14ac:dyDescent="0.25">
      <c r="A1" s="38" t="s">
        <v>27</v>
      </c>
      <c r="B1" s="38" t="s">
        <v>819</v>
      </c>
      <c r="G1" s="166" t="s">
        <v>1242</v>
      </c>
    </row>
    <row r="2" spans="1:7" ht="15.75" x14ac:dyDescent="0.25">
      <c r="A2" s="38" t="s">
        <v>25</v>
      </c>
      <c r="B2" s="19" t="s">
        <v>820</v>
      </c>
    </row>
    <row r="3" spans="1:7" ht="15.75" x14ac:dyDescent="0.25">
      <c r="A3" s="38" t="s">
        <v>23</v>
      </c>
      <c r="B3" s="19" t="s">
        <v>821</v>
      </c>
    </row>
    <row r="4" spans="1:7" ht="15.75" x14ac:dyDescent="0.25">
      <c r="A4" s="38" t="s">
        <v>22</v>
      </c>
      <c r="B4" s="19" t="s">
        <v>821</v>
      </c>
    </row>
    <row r="5" spans="1:7" ht="15.75" x14ac:dyDescent="0.25">
      <c r="A5" s="38" t="s">
        <v>20</v>
      </c>
    </row>
    <row r="6" spans="1:7" ht="15.75" x14ac:dyDescent="0.25">
      <c r="A6" s="38" t="s">
        <v>18</v>
      </c>
    </row>
    <row r="7" spans="1:7" x14ac:dyDescent="0.25">
      <c r="E7" s="19" t="s">
        <v>822</v>
      </c>
      <c r="F7" s="19" t="s">
        <v>823</v>
      </c>
      <c r="G7" s="19" t="s">
        <v>824</v>
      </c>
    </row>
    <row r="8" spans="1:7" x14ac:dyDescent="0.25">
      <c r="E8" s="19" t="s">
        <v>825</v>
      </c>
      <c r="F8" s="19" t="s">
        <v>826</v>
      </c>
      <c r="G8" s="19" t="s">
        <v>827</v>
      </c>
    </row>
    <row r="9" spans="1:7" x14ac:dyDescent="0.25">
      <c r="D9" s="19">
        <v>2020</v>
      </c>
      <c r="E9" s="19">
        <v>0</v>
      </c>
      <c r="F9" s="19">
        <v>0</v>
      </c>
      <c r="G9" s="19">
        <v>0</v>
      </c>
    </row>
    <row r="10" spans="1:7" x14ac:dyDescent="0.25">
      <c r="D10" s="19">
        <v>2021</v>
      </c>
      <c r="E10" s="19">
        <v>-2.5935769081115698E-2</v>
      </c>
      <c r="F10" s="19">
        <v>-1.8011175096035E-2</v>
      </c>
      <c r="G10" s="19">
        <v>-6.8224649876356097E-2</v>
      </c>
    </row>
    <row r="11" spans="1:7" x14ac:dyDescent="0.25">
      <c r="D11" s="19">
        <v>2022</v>
      </c>
      <c r="E11" s="19">
        <v>-4.0376991033554001E-2</v>
      </c>
      <c r="F11" s="19">
        <v>-2.9734194278716999E-2</v>
      </c>
      <c r="G11" s="19">
        <v>0.47025382518768299</v>
      </c>
    </row>
    <row r="12" spans="1:7" x14ac:dyDescent="0.25">
      <c r="D12" s="19">
        <v>2023</v>
      </c>
      <c r="E12" s="19">
        <v>4.2415976524353E-2</v>
      </c>
      <c r="F12" s="19">
        <v>2.4264127016067501E-2</v>
      </c>
      <c r="G12" s="19">
        <v>0.67349404096603305</v>
      </c>
    </row>
    <row r="13" spans="1:7" x14ac:dyDescent="0.25">
      <c r="D13" s="19">
        <v>2024</v>
      </c>
      <c r="E13" s="19">
        <v>8.4557861089706393E-2</v>
      </c>
      <c r="F13" s="19">
        <v>4.7463089227676301E-2</v>
      </c>
      <c r="G13" s="19">
        <v>0.84253302216529802</v>
      </c>
    </row>
    <row r="14" spans="1:7" x14ac:dyDescent="0.25">
      <c r="D14" s="19">
        <v>2025</v>
      </c>
      <c r="E14" s="19">
        <v>8.6882948875427204E-2</v>
      </c>
      <c r="F14" s="19">
        <v>3.7005245685577302E-2</v>
      </c>
      <c r="G14" s="19">
        <v>0.93027943372726396</v>
      </c>
    </row>
    <row r="15" spans="1:7" x14ac:dyDescent="0.25">
      <c r="D15" s="19">
        <v>2026</v>
      </c>
      <c r="E15" s="19">
        <v>9.1694891452789307E-2</v>
      </c>
      <c r="F15" s="19">
        <v>1.8740892410278299E-2</v>
      </c>
      <c r="G15" s="19">
        <v>0.92065602540969804</v>
      </c>
    </row>
    <row r="16" spans="1:7" x14ac:dyDescent="0.25">
      <c r="D16" s="19">
        <v>2027</v>
      </c>
      <c r="E16" s="19">
        <v>0.102067798376083</v>
      </c>
      <c r="F16" s="19">
        <v>8.9847445487976005E-3</v>
      </c>
      <c r="G16" s="19">
        <v>0.87890407443046503</v>
      </c>
    </row>
    <row r="17" spans="4:7" x14ac:dyDescent="0.25">
      <c r="D17" s="19">
        <v>2028</v>
      </c>
      <c r="E17" s="19">
        <v>0.109843283891677</v>
      </c>
      <c r="F17" s="19">
        <v>9.89779829978942E-3</v>
      </c>
      <c r="G17" s="19">
        <v>0.84815648198127702</v>
      </c>
    </row>
    <row r="18" spans="4:7" x14ac:dyDescent="0.25">
      <c r="D18" s="19">
        <v>2029</v>
      </c>
      <c r="E18" s="19">
        <v>0.111883431673049</v>
      </c>
      <c r="F18" s="19">
        <v>1.42419338226318E-2</v>
      </c>
      <c r="G18" s="19">
        <v>0.82066205143928495</v>
      </c>
    </row>
    <row r="19" spans="4:7" x14ac:dyDescent="0.25">
      <c r="D19" s="19">
        <v>2030</v>
      </c>
      <c r="E19" s="19">
        <v>0.110578268766403</v>
      </c>
      <c r="F19" s="19">
        <v>-2.43627727031707E-2</v>
      </c>
      <c r="G19" s="19">
        <v>0.78842189908027605</v>
      </c>
    </row>
    <row r="20" spans="4:7" x14ac:dyDescent="0.25">
      <c r="D20" s="19">
        <v>2031</v>
      </c>
      <c r="E20" s="19">
        <v>0.10818046331405599</v>
      </c>
      <c r="F20" s="19">
        <v>-0.48564606904983498</v>
      </c>
      <c r="G20" s="19">
        <v>0.80350998044013899</v>
      </c>
    </row>
    <row r="21" spans="4:7" x14ac:dyDescent="0.25">
      <c r="D21" s="19">
        <v>2032</v>
      </c>
      <c r="E21" s="19">
        <v>0.10665181279182399</v>
      </c>
      <c r="F21" s="19">
        <v>-5.6378901004791197E-2</v>
      </c>
      <c r="G21" s="19">
        <v>0.84221324324607805</v>
      </c>
    </row>
    <row r="22" spans="4:7" x14ac:dyDescent="0.25">
      <c r="D22" s="19">
        <v>2033</v>
      </c>
      <c r="E22" s="19">
        <v>0.10687866806983901</v>
      </c>
      <c r="F22" s="19">
        <v>0.28457850217819203</v>
      </c>
      <c r="G22" s="19">
        <v>0.84870699048042297</v>
      </c>
    </row>
    <row r="23" spans="4:7" x14ac:dyDescent="0.25">
      <c r="D23" s="19">
        <v>2034</v>
      </c>
      <c r="E23" s="19">
        <v>0.10885801911354</v>
      </c>
      <c r="F23" s="19">
        <v>0.56450125575065602</v>
      </c>
      <c r="G23" s="19">
        <v>0.83822950720787004</v>
      </c>
    </row>
    <row r="24" spans="4:7" x14ac:dyDescent="0.25">
      <c r="D24" s="19">
        <v>2035</v>
      </c>
      <c r="E24" s="19">
        <v>0.111739128828048</v>
      </c>
      <c r="F24" s="19">
        <v>0.51855283975601196</v>
      </c>
      <c r="G24" s="19">
        <v>0.81177735328674305</v>
      </c>
    </row>
    <row r="25" spans="4:7" x14ac:dyDescent="0.25">
      <c r="D25" s="19">
        <v>2036</v>
      </c>
      <c r="E25" s="19">
        <v>0.115556150674819</v>
      </c>
      <c r="F25" s="19">
        <v>0.38723599910736001</v>
      </c>
      <c r="G25" s="19">
        <v>0.76604220271110501</v>
      </c>
    </row>
    <row r="26" spans="4:7" x14ac:dyDescent="0.25">
      <c r="D26" s="19">
        <v>2037</v>
      </c>
      <c r="E26" s="19">
        <v>0.119471907615661</v>
      </c>
      <c r="F26" s="19">
        <v>0.35767787694931003</v>
      </c>
      <c r="G26" s="19">
        <v>0.71533095836639404</v>
      </c>
    </row>
    <row r="27" spans="4:7" x14ac:dyDescent="0.25">
      <c r="D27" s="19">
        <v>2038</v>
      </c>
      <c r="E27" s="19">
        <v>0.122243672609329</v>
      </c>
      <c r="F27" s="19">
        <v>0.37808868288993802</v>
      </c>
      <c r="G27" s="19">
        <v>0.65543469786643904</v>
      </c>
    </row>
    <row r="28" spans="4:7" x14ac:dyDescent="0.25">
      <c r="D28" s="19">
        <v>2039</v>
      </c>
      <c r="E28" s="19">
        <v>0.125536859035491</v>
      </c>
      <c r="F28" s="19">
        <v>0.35297077894210799</v>
      </c>
      <c r="G28" s="19">
        <v>0.58593261241912797</v>
      </c>
    </row>
    <row r="29" spans="4:7" x14ac:dyDescent="0.25">
      <c r="D29" s="19">
        <v>2040</v>
      </c>
      <c r="E29" s="19">
        <v>0.12932464480399999</v>
      </c>
      <c r="F29" s="19">
        <v>0.29123410582542397</v>
      </c>
      <c r="G29" s="19">
        <v>0.51196610927581698</v>
      </c>
    </row>
    <row r="30" spans="4:7" x14ac:dyDescent="0.25">
      <c r="D30" s="19">
        <v>2041</v>
      </c>
      <c r="E30" s="19">
        <v>0.13377839326858501</v>
      </c>
      <c r="F30" s="19">
        <v>0.40759778022766102</v>
      </c>
      <c r="G30" s="19">
        <v>0.54092982411384505</v>
      </c>
    </row>
    <row r="31" spans="4:7" x14ac:dyDescent="0.25">
      <c r="D31" s="19">
        <v>2042</v>
      </c>
      <c r="E31" s="19">
        <v>0.140888690948486</v>
      </c>
      <c r="F31" s="19">
        <v>0.52828747034072798</v>
      </c>
      <c r="G31" s="19">
        <v>0.59650951623916604</v>
      </c>
    </row>
    <row r="32" spans="4:7" x14ac:dyDescent="0.25">
      <c r="D32" s="19">
        <v>2043</v>
      </c>
      <c r="E32" s="19">
        <v>0.14888888597488401</v>
      </c>
      <c r="F32" s="19">
        <v>0.52467277646064703</v>
      </c>
      <c r="G32" s="19">
        <v>0.579813152551651</v>
      </c>
    </row>
    <row r="33" spans="4:7" x14ac:dyDescent="0.25">
      <c r="D33" s="19">
        <v>2044</v>
      </c>
      <c r="E33" s="19">
        <v>0.15401899814605699</v>
      </c>
      <c r="F33" s="19">
        <v>0.50215673446655196</v>
      </c>
      <c r="G33" s="19">
        <v>0.53735440969467096</v>
      </c>
    </row>
    <row r="34" spans="4:7" x14ac:dyDescent="0.25">
      <c r="D34" s="19">
        <v>2045</v>
      </c>
      <c r="E34" s="19">
        <v>0.15882772207260101</v>
      </c>
      <c r="F34" s="19">
        <v>0.46417754888534501</v>
      </c>
      <c r="G34" s="19">
        <v>0.48373323678970298</v>
      </c>
    </row>
    <row r="35" spans="4:7" x14ac:dyDescent="0.25">
      <c r="D35" s="19">
        <v>2046</v>
      </c>
      <c r="E35" s="19">
        <v>0.16526630520820601</v>
      </c>
      <c r="F35" s="19">
        <v>0.67489260435104304</v>
      </c>
      <c r="G35" s="19">
        <v>0.58753228187561002</v>
      </c>
    </row>
    <row r="36" spans="4:7" x14ac:dyDescent="0.25">
      <c r="D36" s="19">
        <v>2047</v>
      </c>
      <c r="E36" s="19">
        <v>0.17072558403015101</v>
      </c>
      <c r="F36" s="19">
        <v>0.83207458257675104</v>
      </c>
      <c r="G36" s="19">
        <v>0.64461648464202803</v>
      </c>
    </row>
    <row r="37" spans="4:7" x14ac:dyDescent="0.25">
      <c r="D37" s="19">
        <v>2048</v>
      </c>
      <c r="E37" s="19">
        <v>0.17266267538070601</v>
      </c>
      <c r="F37" s="19">
        <v>0.75440979003906194</v>
      </c>
      <c r="G37" s="19">
        <v>0.53323006629943803</v>
      </c>
    </row>
    <row r="38" spans="4:7" x14ac:dyDescent="0.25">
      <c r="D38" s="19">
        <v>2049</v>
      </c>
      <c r="E38" s="19">
        <v>0.17174345254897999</v>
      </c>
      <c r="F38" s="19">
        <v>0.64483571052551203</v>
      </c>
      <c r="G38" s="19">
        <v>0.39681774377822798</v>
      </c>
    </row>
    <row r="39" spans="4:7" x14ac:dyDescent="0.25">
      <c r="D39" s="19">
        <v>2050</v>
      </c>
      <c r="E39" s="19">
        <v>0.17062693834304801</v>
      </c>
      <c r="F39" s="19">
        <v>0.51982426643371504</v>
      </c>
      <c r="G39" s="19">
        <v>0.25681614875793402</v>
      </c>
    </row>
  </sheetData>
  <hyperlinks>
    <hyperlink ref="G1" location="Tartalom!A1" display="Vissza a tartalomjegyzékhez" xr:uid="{F0A54E48-3927-4BA7-A335-4BC09E241892}"/>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777EC-DF9A-40BA-8A24-FBF1C888DB43}">
  <dimension ref="A1:G39"/>
  <sheetViews>
    <sheetView workbookViewId="0">
      <selection activeCell="G1" sqref="G1"/>
    </sheetView>
  </sheetViews>
  <sheetFormatPr defaultRowHeight="15" x14ac:dyDescent="0.25"/>
  <cols>
    <col min="1" max="4" width="9.140625" style="19"/>
    <col min="5" max="5" width="19" style="19" bestFit="1" customWidth="1"/>
    <col min="6" max="6" width="19.85546875" style="19" bestFit="1" customWidth="1"/>
    <col min="7" max="7" width="15.7109375" style="19" bestFit="1" customWidth="1"/>
    <col min="8" max="16384" width="9.140625" style="19"/>
  </cols>
  <sheetData>
    <row r="1" spans="1:7" ht="15.75" x14ac:dyDescent="0.25">
      <c r="A1" s="38" t="s">
        <v>27</v>
      </c>
      <c r="B1" s="38" t="s">
        <v>828</v>
      </c>
      <c r="G1" s="166" t="s">
        <v>1242</v>
      </c>
    </row>
    <row r="2" spans="1:7" ht="15.75" x14ac:dyDescent="0.25">
      <c r="A2" s="38" t="s">
        <v>25</v>
      </c>
      <c r="B2" s="19" t="s">
        <v>829</v>
      </c>
    </row>
    <row r="3" spans="1:7" ht="15.75" x14ac:dyDescent="0.25">
      <c r="A3" s="38" t="s">
        <v>23</v>
      </c>
      <c r="B3" s="19" t="s">
        <v>821</v>
      </c>
    </row>
    <row r="4" spans="1:7" ht="15.75" x14ac:dyDescent="0.25">
      <c r="A4" s="38" t="s">
        <v>22</v>
      </c>
      <c r="B4" s="19" t="s">
        <v>821</v>
      </c>
    </row>
    <row r="5" spans="1:7" ht="15.75" x14ac:dyDescent="0.25">
      <c r="A5" s="38" t="s">
        <v>20</v>
      </c>
    </row>
    <row r="6" spans="1:7" ht="15.75" x14ac:dyDescent="0.25">
      <c r="A6" s="38" t="s">
        <v>18</v>
      </c>
    </row>
    <row r="7" spans="1:7" x14ac:dyDescent="0.25">
      <c r="E7" s="19" t="s">
        <v>822</v>
      </c>
      <c r="F7" s="19" t="s">
        <v>823</v>
      </c>
      <c r="G7" s="19" t="s">
        <v>824</v>
      </c>
    </row>
    <row r="8" spans="1:7" x14ac:dyDescent="0.25">
      <c r="E8" s="19" t="s">
        <v>825</v>
      </c>
      <c r="F8" s="19" t="s">
        <v>826</v>
      </c>
      <c r="G8" s="19" t="s">
        <v>827</v>
      </c>
    </row>
    <row r="9" spans="1:7" x14ac:dyDescent="0.25">
      <c r="D9" s="19">
        <v>2020</v>
      </c>
      <c r="E9" s="19">
        <v>0</v>
      </c>
      <c r="F9" s="19">
        <v>0</v>
      </c>
      <c r="G9" s="19">
        <v>0</v>
      </c>
    </row>
    <row r="10" spans="1:7" x14ac:dyDescent="0.25">
      <c r="D10" s="19">
        <v>2021</v>
      </c>
      <c r="E10" s="19">
        <v>5.2866309881210299E-2</v>
      </c>
      <c r="F10" s="19">
        <v>3.8419812917709302E-2</v>
      </c>
      <c r="G10" s="19">
        <v>0.66727972030639604</v>
      </c>
    </row>
    <row r="11" spans="1:7" x14ac:dyDescent="0.25">
      <c r="D11" s="19">
        <v>2022</v>
      </c>
      <c r="E11" s="19">
        <v>0.120141923427581</v>
      </c>
      <c r="F11" s="19">
        <v>8.5059314966201699E-2</v>
      </c>
      <c r="G11" s="19">
        <v>1.0102947056293401</v>
      </c>
    </row>
    <row r="12" spans="1:7" x14ac:dyDescent="0.25">
      <c r="D12" s="19">
        <v>2023</v>
      </c>
      <c r="E12" s="19">
        <v>6.6577881574630696E-2</v>
      </c>
      <c r="F12" s="19">
        <v>3.64390313625335E-2</v>
      </c>
      <c r="G12" s="19">
        <v>1.07250091433525</v>
      </c>
    </row>
    <row r="13" spans="1:7" x14ac:dyDescent="0.25">
      <c r="D13" s="19">
        <v>2024</v>
      </c>
      <c r="E13" s="19">
        <v>9.7040295600891099E-2</v>
      </c>
      <c r="F13" s="19">
        <v>4.5051574707031201E-2</v>
      </c>
      <c r="G13" s="19">
        <v>1.2246112823486299</v>
      </c>
    </row>
    <row r="14" spans="1:7" x14ac:dyDescent="0.25">
      <c r="D14" s="19">
        <v>2025</v>
      </c>
      <c r="E14" s="19">
        <v>0.106070518493652</v>
      </c>
      <c r="F14" s="19">
        <v>3.9757609367370599E-2</v>
      </c>
      <c r="G14" s="19">
        <v>1.28702872991561</v>
      </c>
    </row>
    <row r="15" spans="1:7" x14ac:dyDescent="0.25">
      <c r="D15" s="19">
        <v>2026</v>
      </c>
      <c r="E15" s="19">
        <v>0.112371921539306</v>
      </c>
      <c r="F15" s="19">
        <v>3.2545328140258699E-2</v>
      </c>
      <c r="G15" s="19">
        <v>1.1965639591217001</v>
      </c>
    </row>
    <row r="16" spans="1:7" x14ac:dyDescent="0.25">
      <c r="D16" s="19">
        <v>2027</v>
      </c>
      <c r="E16" s="19">
        <v>0.121422410011291</v>
      </c>
      <c r="F16" s="19">
        <v>3.0736982822418199E-2</v>
      </c>
      <c r="G16" s="19">
        <v>1.0618304014205899</v>
      </c>
    </row>
    <row r="17" spans="4:7" x14ac:dyDescent="0.25">
      <c r="D17" s="19">
        <v>2028</v>
      </c>
      <c r="E17" s="19">
        <v>0.12926116585731501</v>
      </c>
      <c r="F17" s="19">
        <v>3.1976968050003003E-2</v>
      </c>
      <c r="G17" s="19">
        <v>0.96327430009841897</v>
      </c>
    </row>
    <row r="18" spans="4:7" x14ac:dyDescent="0.25">
      <c r="D18" s="19">
        <v>2029</v>
      </c>
      <c r="E18" s="19">
        <v>0.13392803072929299</v>
      </c>
      <c r="F18" s="19">
        <v>3.36653888225555E-2</v>
      </c>
      <c r="G18" s="19">
        <v>0.87055939435958796</v>
      </c>
    </row>
    <row r="19" spans="4:7" x14ac:dyDescent="0.25">
      <c r="D19" s="19">
        <v>2030</v>
      </c>
      <c r="E19" s="19">
        <v>0.134172558784484</v>
      </c>
      <c r="F19" s="19">
        <v>-3.7377595901489202E-2</v>
      </c>
      <c r="G19" s="19">
        <v>0.786162048578262</v>
      </c>
    </row>
    <row r="20" spans="4:7" x14ac:dyDescent="0.25">
      <c r="D20" s="19">
        <v>2031</v>
      </c>
      <c r="E20" s="19">
        <v>0.13321039080619801</v>
      </c>
      <c r="F20" s="19">
        <v>0.53471133112907399</v>
      </c>
      <c r="G20" s="19">
        <v>0.74891707301139798</v>
      </c>
    </row>
    <row r="21" spans="4:7" x14ac:dyDescent="0.25">
      <c r="D21" s="19">
        <v>2032</v>
      </c>
      <c r="E21" s="19">
        <v>0.13540261983871399</v>
      </c>
      <c r="F21" s="19">
        <v>0.55926674604415805</v>
      </c>
      <c r="G21" s="19">
        <v>0.72415608167648304</v>
      </c>
    </row>
    <row r="22" spans="4:7" x14ac:dyDescent="0.25">
      <c r="D22" s="19">
        <v>2033</v>
      </c>
      <c r="E22" s="19">
        <v>0.14064538478851299</v>
      </c>
      <c r="F22" s="19">
        <v>0.75099959969520502</v>
      </c>
      <c r="G22" s="19">
        <v>0.67039009928703297</v>
      </c>
    </row>
    <row r="23" spans="4:7" x14ac:dyDescent="0.25">
      <c r="D23" s="19">
        <v>2034</v>
      </c>
      <c r="E23" s="19">
        <v>0.14197728037834101</v>
      </c>
      <c r="F23" s="19">
        <v>0.82375127077102595</v>
      </c>
      <c r="G23" s="19">
        <v>0.61043435335159302</v>
      </c>
    </row>
    <row r="24" spans="4:7" x14ac:dyDescent="0.25">
      <c r="D24" s="19">
        <v>2035</v>
      </c>
      <c r="E24" s="19">
        <v>0.14020228385925201</v>
      </c>
      <c r="F24" s="19">
        <v>0.77922406792640597</v>
      </c>
      <c r="G24" s="19">
        <v>0.54326793551444996</v>
      </c>
    </row>
    <row r="25" spans="4:7" x14ac:dyDescent="0.25">
      <c r="D25" s="19">
        <v>2036</v>
      </c>
      <c r="E25" s="19">
        <v>0.14064809679984999</v>
      </c>
      <c r="F25" s="19">
        <v>0.69422456622123696</v>
      </c>
      <c r="G25" s="19">
        <v>0.48069986701011602</v>
      </c>
    </row>
    <row r="26" spans="4:7" x14ac:dyDescent="0.25">
      <c r="D26" s="19">
        <v>2037</v>
      </c>
      <c r="E26" s="19">
        <v>0.14273002743721</v>
      </c>
      <c r="F26" s="19">
        <v>0.60932973027229298</v>
      </c>
      <c r="G26" s="19">
        <v>0.41945755481719899</v>
      </c>
    </row>
    <row r="27" spans="4:7" x14ac:dyDescent="0.25">
      <c r="D27" s="19">
        <v>2038</v>
      </c>
      <c r="E27" s="19">
        <v>0.14662942290306</v>
      </c>
      <c r="F27" s="19">
        <v>0.51267188787460305</v>
      </c>
      <c r="G27" s="19">
        <v>0.33521252870559598</v>
      </c>
    </row>
    <row r="28" spans="4:7" x14ac:dyDescent="0.25">
      <c r="D28" s="19">
        <v>2039</v>
      </c>
      <c r="E28" s="19">
        <v>0.15143084526062001</v>
      </c>
      <c r="F28" s="19">
        <v>0.38898691534995999</v>
      </c>
      <c r="G28" s="19">
        <v>0.23717451095580999</v>
      </c>
    </row>
    <row r="29" spans="4:7" x14ac:dyDescent="0.25">
      <c r="D29" s="19">
        <v>2040</v>
      </c>
      <c r="E29" s="19">
        <v>0.15577402710914601</v>
      </c>
      <c r="F29" s="19">
        <v>0.277961075305938</v>
      </c>
      <c r="G29" s="19">
        <v>0.14158099889755199</v>
      </c>
    </row>
    <row r="30" spans="4:7" x14ac:dyDescent="0.25">
      <c r="D30" s="19">
        <v>2041</v>
      </c>
      <c r="E30" s="19">
        <v>0.160469025373458</v>
      </c>
      <c r="F30" s="19">
        <v>0.41021978855133001</v>
      </c>
      <c r="G30" s="19">
        <v>0.19433230161666801</v>
      </c>
    </row>
    <row r="31" spans="4:7" x14ac:dyDescent="0.25">
      <c r="D31" s="19">
        <v>2042</v>
      </c>
      <c r="E31" s="19">
        <v>0.16191917657852101</v>
      </c>
      <c r="F31" s="19">
        <v>0.51712140440940801</v>
      </c>
      <c r="G31" s="19">
        <v>0.26892119646072299</v>
      </c>
    </row>
    <row r="32" spans="4:7" x14ac:dyDescent="0.25">
      <c r="D32" s="19">
        <v>2043</v>
      </c>
      <c r="E32" s="19">
        <v>0.163642883300781</v>
      </c>
      <c r="F32" s="19">
        <v>0.47772267460822998</v>
      </c>
      <c r="G32" s="19">
        <v>0.23013430833816501</v>
      </c>
    </row>
    <row r="33" spans="4:7" x14ac:dyDescent="0.25">
      <c r="D33" s="19">
        <v>2044</v>
      </c>
      <c r="E33" s="19">
        <v>0.16761332750320401</v>
      </c>
      <c r="F33" s="19">
        <v>0.43107452988624501</v>
      </c>
      <c r="G33" s="19">
        <v>0.17351928353309601</v>
      </c>
    </row>
    <row r="34" spans="4:7" x14ac:dyDescent="0.25">
      <c r="D34" s="19">
        <v>2045</v>
      </c>
      <c r="E34" s="19">
        <v>0.171112030744552</v>
      </c>
      <c r="F34" s="19">
        <v>0.378505408763885</v>
      </c>
      <c r="G34" s="19">
        <v>0.110728591680526</v>
      </c>
    </row>
    <row r="35" spans="4:7" x14ac:dyDescent="0.25">
      <c r="D35" s="19">
        <v>2046</v>
      </c>
      <c r="E35" s="19">
        <v>0.17302760481834401</v>
      </c>
      <c r="F35" s="19">
        <v>0.66710081696510304</v>
      </c>
      <c r="G35" s="19">
        <v>0.29631385207176197</v>
      </c>
    </row>
    <row r="36" spans="4:7" x14ac:dyDescent="0.25">
      <c r="D36" s="19">
        <v>2047</v>
      </c>
      <c r="E36" s="19">
        <v>0.172670572996139</v>
      </c>
      <c r="F36" s="19">
        <v>0.88317981362342801</v>
      </c>
      <c r="G36" s="19">
        <v>0.41531017422675998</v>
      </c>
    </row>
    <row r="37" spans="4:7" x14ac:dyDescent="0.25">
      <c r="D37" s="19">
        <v>2048</v>
      </c>
      <c r="E37" s="19">
        <v>0.17088994383811901</v>
      </c>
      <c r="F37" s="19">
        <v>0.82693722844123796</v>
      </c>
      <c r="G37" s="19">
        <v>0.30082431435585</v>
      </c>
    </row>
    <row r="38" spans="4:7" x14ac:dyDescent="0.25">
      <c r="D38" s="19">
        <v>2049</v>
      </c>
      <c r="E38" s="19">
        <v>0.173512518405914</v>
      </c>
      <c r="F38" s="19">
        <v>0.73352086544036799</v>
      </c>
      <c r="G38" s="19">
        <v>0.146777689456939</v>
      </c>
    </row>
    <row r="39" spans="4:7" x14ac:dyDescent="0.25">
      <c r="D39" s="19">
        <v>2050</v>
      </c>
      <c r="E39" s="19">
        <v>0.18097499012946999</v>
      </c>
      <c r="F39" s="19">
        <v>0.60695847868919295</v>
      </c>
      <c r="G39" s="19">
        <v>-2.87334024906158E-2</v>
      </c>
    </row>
  </sheetData>
  <hyperlinks>
    <hyperlink ref="G1" location="Tartalom!A1" display="Vissza a tartalomjegyzékhez" xr:uid="{94A79601-9784-4D8C-81EB-5C5E337E3612}"/>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DE86B-E1EB-4180-972B-21E01751062A}">
  <dimension ref="A1:L15"/>
  <sheetViews>
    <sheetView workbookViewId="0">
      <selection activeCell="L1" sqref="L1"/>
    </sheetView>
  </sheetViews>
  <sheetFormatPr defaultRowHeight="15" x14ac:dyDescent="0.25"/>
  <cols>
    <col min="1" max="3" width="9.140625" style="19"/>
    <col min="4" max="4" width="5" style="19" bestFit="1" customWidth="1"/>
    <col min="5" max="5" width="18" style="19" bestFit="1" customWidth="1"/>
    <col min="6" max="6" width="14.140625" style="19" bestFit="1" customWidth="1"/>
    <col min="7" max="16384" width="9.140625" style="19"/>
  </cols>
  <sheetData>
    <row r="1" spans="1:12" ht="15.75" x14ac:dyDescent="0.25">
      <c r="A1" s="38" t="s">
        <v>27</v>
      </c>
      <c r="B1" s="38" t="s">
        <v>830</v>
      </c>
      <c r="L1" s="166" t="s">
        <v>1242</v>
      </c>
    </row>
    <row r="2" spans="1:12" ht="15.75" x14ac:dyDescent="0.25">
      <c r="A2" s="38" t="s">
        <v>25</v>
      </c>
      <c r="B2" s="19" t="s">
        <v>831</v>
      </c>
    </row>
    <row r="3" spans="1:12" ht="15.75" x14ac:dyDescent="0.25">
      <c r="A3" s="38" t="s">
        <v>23</v>
      </c>
      <c r="B3" s="19" t="s">
        <v>832</v>
      </c>
    </row>
    <row r="4" spans="1:12" ht="15.75" x14ac:dyDescent="0.25">
      <c r="A4" s="38" t="s">
        <v>22</v>
      </c>
      <c r="B4" s="19" t="s">
        <v>832</v>
      </c>
    </row>
    <row r="5" spans="1:12" ht="15.75" x14ac:dyDescent="0.25">
      <c r="A5" s="38" t="s">
        <v>20</v>
      </c>
    </row>
    <row r="6" spans="1:12" ht="15.75" x14ac:dyDescent="0.25">
      <c r="A6" s="38" t="s">
        <v>18</v>
      </c>
    </row>
    <row r="8" spans="1:12" x14ac:dyDescent="0.25">
      <c r="E8" s="19" t="s">
        <v>823</v>
      </c>
      <c r="F8" s="19" t="s">
        <v>833</v>
      </c>
    </row>
    <row r="9" spans="1:12" x14ac:dyDescent="0.25">
      <c r="E9" s="19" t="s">
        <v>834</v>
      </c>
      <c r="F9" s="19" t="s">
        <v>835</v>
      </c>
    </row>
    <row r="10" spans="1:12" x14ac:dyDescent="0.25">
      <c r="D10" s="19">
        <v>2025</v>
      </c>
      <c r="E10" s="19">
        <v>-0.1</v>
      </c>
      <c r="F10" s="19">
        <v>-0.1</v>
      </c>
      <c r="G10" s="28">
        <v>-0.1</v>
      </c>
    </row>
    <row r="11" spans="1:12" x14ac:dyDescent="0.25">
      <c r="D11" s="19">
        <v>2030</v>
      </c>
      <c r="E11" s="19">
        <v>0.2</v>
      </c>
      <c r="F11" s="19">
        <v>0.7</v>
      </c>
      <c r="G11" s="28">
        <v>0.7</v>
      </c>
    </row>
    <row r="12" spans="1:12" x14ac:dyDescent="0.25">
      <c r="D12" s="19">
        <v>2035</v>
      </c>
      <c r="E12" s="19">
        <v>0.7</v>
      </c>
      <c r="F12" s="19">
        <v>0.6</v>
      </c>
      <c r="G12" s="28">
        <v>0.6</v>
      </c>
    </row>
    <row r="13" spans="1:12" x14ac:dyDescent="0.25">
      <c r="D13" s="19">
        <v>2040</v>
      </c>
      <c r="E13" s="19">
        <v>0.3</v>
      </c>
      <c r="F13" s="19">
        <v>0.7</v>
      </c>
      <c r="G13" s="28">
        <v>0.7</v>
      </c>
    </row>
    <row r="14" spans="1:12" x14ac:dyDescent="0.25">
      <c r="D14" s="19">
        <v>2045</v>
      </c>
      <c r="E14" s="19">
        <v>0.1</v>
      </c>
      <c r="F14" s="19">
        <v>0.3</v>
      </c>
      <c r="G14" s="28">
        <v>0.3</v>
      </c>
    </row>
    <row r="15" spans="1:12" x14ac:dyDescent="0.25">
      <c r="D15" s="19">
        <v>2050</v>
      </c>
      <c r="E15" s="19">
        <v>0.1</v>
      </c>
      <c r="F15" s="19">
        <v>0.3</v>
      </c>
      <c r="G15" s="28">
        <v>0.3</v>
      </c>
    </row>
  </sheetData>
  <hyperlinks>
    <hyperlink ref="L1" location="Tartalom!A1" display="Vissza a tartalomjegyzékhez" xr:uid="{2FD73256-A371-4BFA-83D7-FBE688586077}"/>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8C819-B5F7-4FB8-A95F-F9EF6A57308D}">
  <dimension ref="A1:H43"/>
  <sheetViews>
    <sheetView zoomScale="70" zoomScaleNormal="70" workbookViewId="0">
      <selection activeCell="D1" sqref="D1"/>
    </sheetView>
  </sheetViews>
  <sheetFormatPr defaultColWidth="9.140625" defaultRowHeight="15" x14ac:dyDescent="0.25"/>
  <cols>
    <col min="1" max="1" width="9.5703125" style="25" customWidth="1"/>
    <col min="2" max="2" width="31" style="25" bestFit="1" customWidth="1"/>
    <col min="3" max="3" width="48.42578125" style="25" bestFit="1" customWidth="1"/>
    <col min="4" max="4" width="31.28515625" style="25" customWidth="1"/>
    <col min="5" max="5" width="22.42578125" style="25" bestFit="1" customWidth="1"/>
    <col min="6" max="6" width="46.7109375" style="25" customWidth="1"/>
    <col min="7" max="8" width="31.7109375" style="25" customWidth="1"/>
    <col min="9" max="9" width="24.140625" style="25" bestFit="1" customWidth="1"/>
    <col min="10" max="10" width="34.5703125" style="25" customWidth="1"/>
    <col min="11" max="11" width="29.85546875" style="25" bestFit="1" customWidth="1"/>
    <col min="12" max="12" width="31.28515625" style="25" customWidth="1"/>
    <col min="13" max="13" width="20.85546875" style="25" bestFit="1" customWidth="1"/>
    <col min="14" max="14" width="29.7109375" style="25" customWidth="1"/>
    <col min="15" max="15" width="29.28515625" style="25" customWidth="1"/>
    <col min="16" max="16" width="28.42578125" style="25" customWidth="1"/>
    <col min="17" max="17" width="16.28515625" style="25" customWidth="1"/>
    <col min="18" max="18" width="30.28515625" style="25" customWidth="1"/>
    <col min="19" max="19" width="26.85546875" style="25" customWidth="1"/>
    <col min="20" max="20" width="22.140625" style="25" bestFit="1" customWidth="1"/>
    <col min="21" max="21" width="25.28515625" style="25" customWidth="1"/>
    <col min="22" max="16384" width="9.140625" style="25"/>
  </cols>
  <sheetData>
    <row r="1" spans="1:8" x14ac:dyDescent="0.25">
      <c r="A1" s="19" t="s">
        <v>27</v>
      </c>
      <c r="B1" s="25" t="s">
        <v>235</v>
      </c>
      <c r="D1" s="166" t="s">
        <v>1242</v>
      </c>
    </row>
    <row r="2" spans="1:8" x14ac:dyDescent="0.25">
      <c r="A2" s="19" t="s">
        <v>25</v>
      </c>
      <c r="B2" s="25" t="s">
        <v>236</v>
      </c>
    </row>
    <row r="3" spans="1:8" x14ac:dyDescent="0.25">
      <c r="A3" s="19" t="s">
        <v>23</v>
      </c>
      <c r="B3" s="25" t="s">
        <v>21</v>
      </c>
    </row>
    <row r="4" spans="1:8" x14ac:dyDescent="0.25">
      <c r="A4" s="19" t="s">
        <v>22</v>
      </c>
      <c r="B4" s="25" t="s">
        <v>21</v>
      </c>
    </row>
    <row r="5" spans="1:8" x14ac:dyDescent="0.25">
      <c r="A5" s="19" t="s">
        <v>20</v>
      </c>
    </row>
    <row r="6" spans="1:8" x14ac:dyDescent="0.25">
      <c r="A6" s="19" t="s">
        <v>18</v>
      </c>
    </row>
    <row r="7" spans="1:8" x14ac:dyDescent="0.25">
      <c r="A7" s="19"/>
    </row>
    <row r="8" spans="1:8" x14ac:dyDescent="0.25">
      <c r="A8" s="19" t="s">
        <v>134</v>
      </c>
      <c r="B8" s="25" t="s">
        <v>212</v>
      </c>
    </row>
    <row r="9" spans="1:8" x14ac:dyDescent="0.25">
      <c r="A9" s="19" t="s">
        <v>136</v>
      </c>
      <c r="B9" s="25" t="s">
        <v>212</v>
      </c>
    </row>
    <row r="11" spans="1:8" x14ac:dyDescent="0.25">
      <c r="C11" s="19" t="s">
        <v>237</v>
      </c>
      <c r="D11" s="19" t="s">
        <v>238</v>
      </c>
      <c r="E11" s="19" t="s">
        <v>239</v>
      </c>
      <c r="F11" s="19" t="s">
        <v>240</v>
      </c>
      <c r="G11" s="19" t="s">
        <v>241</v>
      </c>
      <c r="H11" s="19" t="s">
        <v>242</v>
      </c>
    </row>
    <row r="12" spans="1:8" x14ac:dyDescent="0.25">
      <c r="C12" s="25" t="s">
        <v>243</v>
      </c>
      <c r="D12" s="25" t="s">
        <v>244</v>
      </c>
      <c r="E12" s="25" t="s">
        <v>245</v>
      </c>
      <c r="F12" s="25" t="s">
        <v>246</v>
      </c>
      <c r="G12" s="25" t="s">
        <v>247</v>
      </c>
      <c r="H12" s="25" t="s">
        <v>248</v>
      </c>
    </row>
    <row r="13" spans="1:8" x14ac:dyDescent="0.25">
      <c r="B13" s="25" t="s">
        <v>234</v>
      </c>
      <c r="C13" s="25">
        <v>3.6959457717889705</v>
      </c>
      <c r="D13" s="25">
        <v>6.2444975863460233</v>
      </c>
      <c r="E13" s="25">
        <v>8.1402787531450045</v>
      </c>
      <c r="F13" s="25">
        <v>20.791297319946903</v>
      </c>
      <c r="G13" s="25">
        <v>3.3918416412226753</v>
      </c>
      <c r="H13" s="25">
        <v>0.56207555398556597</v>
      </c>
    </row>
    <row r="14" spans="1:8" x14ac:dyDescent="0.25">
      <c r="B14" s="25" t="s">
        <v>5</v>
      </c>
      <c r="C14" s="25">
        <v>8.3112801524227802</v>
      </c>
      <c r="D14" s="25">
        <v>9.8537297975387936</v>
      </c>
      <c r="E14" s="25">
        <v>10.55623835767306</v>
      </c>
      <c r="F14" s="25">
        <v>25.094984525665748</v>
      </c>
      <c r="G14" s="25">
        <v>7.2906075441132856</v>
      </c>
      <c r="H14" s="25">
        <v>1.5062539013724052</v>
      </c>
    </row>
    <row r="15" spans="1:8" x14ac:dyDescent="0.25">
      <c r="B15" s="25" t="s">
        <v>249</v>
      </c>
      <c r="C15" s="25">
        <v>21.217098583473231</v>
      </c>
      <c r="D15" s="25">
        <v>11.532405261258361</v>
      </c>
      <c r="E15" s="25">
        <v>14.031343361478624</v>
      </c>
      <c r="F15" s="25">
        <v>35.554261056873329</v>
      </c>
      <c r="G15" s="25">
        <v>9.2460719910017204</v>
      </c>
      <c r="H15" s="25">
        <v>3.4275957501838512</v>
      </c>
    </row>
    <row r="16" spans="1:8" x14ac:dyDescent="0.25">
      <c r="B16" s="25" t="s">
        <v>4</v>
      </c>
      <c r="C16" s="25">
        <v>33.463618806172512</v>
      </c>
      <c r="D16" s="25">
        <v>16.312064442712266</v>
      </c>
      <c r="E16" s="25">
        <v>18.782779444788364</v>
      </c>
      <c r="F16" s="25">
        <v>46.027349349443512</v>
      </c>
      <c r="G16" s="25">
        <v>15.049582286340041</v>
      </c>
      <c r="H16" s="25">
        <v>5.4133704594378385</v>
      </c>
    </row>
    <row r="17" spans="2:8" x14ac:dyDescent="0.25">
      <c r="B17" s="25" t="s">
        <v>480</v>
      </c>
      <c r="C17" s="25">
        <v>52.238633828389723</v>
      </c>
      <c r="D17" s="25">
        <v>23.98526756984274</v>
      </c>
      <c r="E17" s="25">
        <v>40.681850677001059</v>
      </c>
      <c r="F17" s="25">
        <v>61.897347505899269</v>
      </c>
      <c r="G17" s="25">
        <v>18.91698771932078</v>
      </c>
      <c r="H17" s="25">
        <v>8.8219646509190515</v>
      </c>
    </row>
    <row r="38" spans="3:8" x14ac:dyDescent="0.25">
      <c r="C38" s="26">
        <v>3.6959457717889705</v>
      </c>
      <c r="D38" s="26">
        <v>6.2444975863460233</v>
      </c>
      <c r="E38" s="26">
        <v>8.1402787531450045</v>
      </c>
      <c r="F38" s="26">
        <v>20.791297319946903</v>
      </c>
      <c r="G38" s="26">
        <v>3.3918416412226753</v>
      </c>
      <c r="H38" s="26">
        <v>0.56207555398556597</v>
      </c>
    </row>
    <row r="39" spans="3:8" x14ac:dyDescent="0.25">
      <c r="C39" s="26">
        <v>4.6153343806338096</v>
      </c>
      <c r="D39" s="26">
        <v>3.6092322111927699</v>
      </c>
      <c r="E39" s="26">
        <v>2.4159596045280547</v>
      </c>
      <c r="F39" s="26">
        <v>4.3036872057188456</v>
      </c>
      <c r="G39" s="26">
        <v>3.8987659028906099</v>
      </c>
      <c r="H39" s="26">
        <v>0.94417834738683948</v>
      </c>
    </row>
    <row r="40" spans="3:8" x14ac:dyDescent="0.25">
      <c r="C40" s="26">
        <v>12.905818431050447</v>
      </c>
      <c r="D40" s="26">
        <v>1.6786754637195673</v>
      </c>
      <c r="E40" s="26">
        <v>3.4751050038055649</v>
      </c>
      <c r="F40" s="26">
        <v>10.459276531207578</v>
      </c>
      <c r="G40" s="26">
        <v>1.9554644468884357</v>
      </c>
      <c r="H40" s="26">
        <v>1.9213418488114458</v>
      </c>
    </row>
    <row r="41" spans="3:8" x14ac:dyDescent="0.25">
      <c r="C41" s="26">
        <v>12.246520222699283</v>
      </c>
      <c r="D41" s="26">
        <v>4.7796591814539076</v>
      </c>
      <c r="E41" s="26">
        <v>4.7514360833097404</v>
      </c>
      <c r="F41" s="26">
        <v>10.473088292570187</v>
      </c>
      <c r="G41" s="26">
        <v>5.8035102953383193</v>
      </c>
      <c r="H41" s="26">
        <v>1.9857747092539872</v>
      </c>
    </row>
    <row r="42" spans="3:8" x14ac:dyDescent="0.25">
      <c r="C42" s="26">
        <v>18.775015022217211</v>
      </c>
      <c r="D42" s="26">
        <v>7.6732031271304706</v>
      </c>
      <c r="E42" s="26">
        <v>21.899071232212695</v>
      </c>
      <c r="F42" s="26">
        <v>15.869998156455756</v>
      </c>
      <c r="G42" s="26">
        <v>3.867405432980739</v>
      </c>
      <c r="H42" s="26">
        <v>3.4085941914812139</v>
      </c>
    </row>
    <row r="43" spans="3:8" x14ac:dyDescent="0.25">
      <c r="C43" s="26"/>
      <c r="D43" s="26"/>
      <c r="E43" s="26"/>
      <c r="F43" s="26"/>
      <c r="G43" s="26"/>
      <c r="H43" s="26"/>
    </row>
  </sheetData>
  <hyperlinks>
    <hyperlink ref="D1" location="Tartalom!A1" display="Vissza a tartalomjegyzékhez" xr:uid="{4513D372-1D0E-403A-B0FE-63032154D2D1}"/>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AB5CF-87D5-42C8-983A-259E34BF4195}">
  <dimension ref="A1:H15"/>
  <sheetViews>
    <sheetView zoomScale="70" zoomScaleNormal="70" workbookViewId="0">
      <selection activeCell="H1" sqref="H1"/>
    </sheetView>
  </sheetViews>
  <sheetFormatPr defaultRowHeight="192.75" customHeight="1" x14ac:dyDescent="0.25"/>
  <cols>
    <col min="1" max="1" width="9.140625" style="19"/>
    <col min="2" max="2" width="77.5703125" style="19" customWidth="1"/>
    <col min="3" max="3" width="12.7109375" style="19" customWidth="1"/>
    <col min="4" max="4" width="11.140625" style="19" customWidth="1"/>
    <col min="5" max="5" width="39.140625" style="19" customWidth="1"/>
    <col min="6" max="6" width="85.140625" style="19" customWidth="1"/>
    <col min="7" max="16384" width="9.140625" style="19"/>
  </cols>
  <sheetData>
    <row r="1" spans="1:8" ht="87" customHeight="1" x14ac:dyDescent="0.25">
      <c r="A1" s="226" t="s">
        <v>1135</v>
      </c>
      <c r="B1" s="226" t="s">
        <v>1136</v>
      </c>
      <c r="C1" s="226" t="s">
        <v>1137</v>
      </c>
      <c r="D1" s="226" t="s">
        <v>1138</v>
      </c>
      <c r="E1" s="227" t="s">
        <v>1139</v>
      </c>
      <c r="F1" s="227" t="s">
        <v>1140</v>
      </c>
      <c r="H1" s="166" t="s">
        <v>1242</v>
      </c>
    </row>
    <row r="2" spans="1:8" ht="307.5" customHeight="1" x14ac:dyDescent="0.25">
      <c r="A2" s="226" t="s">
        <v>1141</v>
      </c>
      <c r="B2" s="228" t="s">
        <v>1142</v>
      </c>
      <c r="C2" s="229">
        <v>44265</v>
      </c>
      <c r="D2" s="229">
        <v>44265</v>
      </c>
      <c r="E2" s="230" t="s">
        <v>1143</v>
      </c>
      <c r="F2" s="230" t="s">
        <v>1144</v>
      </c>
    </row>
    <row r="3" spans="1:8" ht="207" customHeight="1" x14ac:dyDescent="0.25">
      <c r="A3" s="226" t="s">
        <v>1145</v>
      </c>
      <c r="B3" s="228" t="s">
        <v>1142</v>
      </c>
      <c r="C3" s="229">
        <v>44377</v>
      </c>
      <c r="D3" s="229">
        <v>44377</v>
      </c>
      <c r="E3" s="230" t="s">
        <v>1146</v>
      </c>
      <c r="F3" s="230" t="s">
        <v>1147</v>
      </c>
    </row>
    <row r="4" spans="1:8" ht="192.75" customHeight="1" x14ac:dyDescent="0.25">
      <c r="A4" s="226" t="s">
        <v>1145</v>
      </c>
      <c r="B4" s="228" t="s">
        <v>1142</v>
      </c>
      <c r="C4" s="229">
        <v>44562</v>
      </c>
      <c r="D4" s="229" t="s">
        <v>1148</v>
      </c>
      <c r="E4" s="228" t="s">
        <v>1149</v>
      </c>
      <c r="F4" s="230" t="s">
        <v>1150</v>
      </c>
    </row>
    <row r="5" spans="1:8" ht="192.75" customHeight="1" x14ac:dyDescent="0.25">
      <c r="A5" s="226" t="s">
        <v>1145</v>
      </c>
      <c r="B5" s="228" t="s">
        <v>1151</v>
      </c>
      <c r="C5" s="229">
        <v>44925</v>
      </c>
      <c r="D5" s="229" t="s">
        <v>1152</v>
      </c>
      <c r="E5" s="228" t="s">
        <v>1153</v>
      </c>
      <c r="F5" s="230" t="s">
        <v>1154</v>
      </c>
    </row>
    <row r="6" spans="1:8" ht="192.75" customHeight="1" x14ac:dyDescent="0.25">
      <c r="A6" s="226" t="s">
        <v>1155</v>
      </c>
      <c r="B6" s="228" t="s">
        <v>1156</v>
      </c>
      <c r="C6" s="229">
        <v>44740</v>
      </c>
      <c r="D6" s="229">
        <v>44926</v>
      </c>
      <c r="E6" s="228" t="s">
        <v>1157</v>
      </c>
      <c r="F6" s="228" t="s">
        <v>1158</v>
      </c>
    </row>
    <row r="7" spans="1:8" ht="192.75" customHeight="1" x14ac:dyDescent="0.25">
      <c r="A7" s="226" t="s">
        <v>1145</v>
      </c>
      <c r="B7" s="228" t="s">
        <v>1159</v>
      </c>
      <c r="C7" s="229">
        <v>44927</v>
      </c>
      <c r="D7" s="229" t="s">
        <v>1160</v>
      </c>
      <c r="E7" s="228" t="s">
        <v>1161</v>
      </c>
      <c r="F7" s="228" t="s">
        <v>1162</v>
      </c>
    </row>
    <row r="8" spans="1:8" ht="192.75" customHeight="1" x14ac:dyDescent="0.25">
      <c r="A8" s="226" t="s">
        <v>1155</v>
      </c>
      <c r="B8" s="228" t="s">
        <v>1163</v>
      </c>
      <c r="C8" s="229">
        <v>45292</v>
      </c>
      <c r="D8" s="229">
        <v>45291</v>
      </c>
      <c r="E8" s="228" t="s">
        <v>1164</v>
      </c>
      <c r="F8" s="228" t="s">
        <v>1165</v>
      </c>
    </row>
    <row r="9" spans="1:8" ht="192.75" customHeight="1" x14ac:dyDescent="0.25">
      <c r="A9" s="226" t="s">
        <v>1155</v>
      </c>
      <c r="B9" s="228" t="s">
        <v>1163</v>
      </c>
      <c r="C9" s="229">
        <v>45473</v>
      </c>
      <c r="D9" s="229">
        <v>45473</v>
      </c>
      <c r="E9" s="228" t="s">
        <v>1164</v>
      </c>
      <c r="F9" s="228" t="s">
        <v>1166</v>
      </c>
    </row>
    <row r="10" spans="1:8" ht="192.75" customHeight="1" x14ac:dyDescent="0.25">
      <c r="A10" s="226" t="s">
        <v>1167</v>
      </c>
      <c r="B10" s="228" t="s">
        <v>1168</v>
      </c>
      <c r="C10" s="229">
        <v>45658</v>
      </c>
      <c r="D10" s="229">
        <v>45657</v>
      </c>
      <c r="E10" s="228" t="s">
        <v>1169</v>
      </c>
      <c r="F10" s="231" t="s">
        <v>1170</v>
      </c>
    </row>
    <row r="11" spans="1:8" ht="192.75" customHeight="1" x14ac:dyDescent="0.25">
      <c r="A11" s="226" t="s">
        <v>1171</v>
      </c>
      <c r="B11" s="228" t="s">
        <v>1172</v>
      </c>
      <c r="C11" s="229">
        <v>44562</v>
      </c>
      <c r="D11" s="229">
        <v>44561</v>
      </c>
      <c r="E11" s="228" t="s">
        <v>1173</v>
      </c>
      <c r="F11" s="228" t="s">
        <v>1174</v>
      </c>
    </row>
    <row r="12" spans="1:8" ht="192.75" customHeight="1" x14ac:dyDescent="0.25">
      <c r="A12" s="226" t="s">
        <v>1171</v>
      </c>
      <c r="B12" s="228" t="s">
        <v>1175</v>
      </c>
      <c r="C12" s="229">
        <v>44927</v>
      </c>
      <c r="D12" s="229">
        <v>44926</v>
      </c>
      <c r="E12" s="228" t="s">
        <v>1173</v>
      </c>
      <c r="F12" s="228" t="s">
        <v>1176</v>
      </c>
    </row>
    <row r="13" spans="1:8" ht="192.75" customHeight="1" x14ac:dyDescent="0.25">
      <c r="A13" s="226" t="s">
        <v>1171</v>
      </c>
      <c r="B13" s="228" t="s">
        <v>1175</v>
      </c>
      <c r="C13" s="229">
        <v>45292</v>
      </c>
      <c r="D13" s="229">
        <v>45291</v>
      </c>
      <c r="E13" s="228" t="s">
        <v>1173</v>
      </c>
      <c r="F13" s="228" t="s">
        <v>1177</v>
      </c>
    </row>
    <row r="14" spans="1:8" ht="192.75" customHeight="1" x14ac:dyDescent="0.25">
      <c r="A14" s="226" t="s">
        <v>1171</v>
      </c>
      <c r="B14" s="228" t="s">
        <v>1178</v>
      </c>
      <c r="C14" s="229">
        <v>45658</v>
      </c>
      <c r="D14" s="229">
        <v>45657</v>
      </c>
      <c r="E14" s="228" t="s">
        <v>1173</v>
      </c>
      <c r="F14" s="228" t="s">
        <v>1179</v>
      </c>
    </row>
    <row r="15" spans="1:8" ht="192.75" customHeight="1" x14ac:dyDescent="0.25">
      <c r="A15" s="226" t="s">
        <v>1171</v>
      </c>
      <c r="B15" s="228" t="s">
        <v>1180</v>
      </c>
      <c r="C15" s="229">
        <v>46023</v>
      </c>
      <c r="D15" s="229">
        <v>46022</v>
      </c>
      <c r="E15" s="228" t="s">
        <v>1173</v>
      </c>
      <c r="F15" s="228" t="s">
        <v>1181</v>
      </c>
    </row>
  </sheetData>
  <hyperlinks>
    <hyperlink ref="H1" location="Tartalom!A1" display="Vissza a tartalomjegyzékhez" xr:uid="{602209E6-0365-4FCB-8F2D-81680196E5E3}"/>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D9C53-A4CA-4C9E-8AC5-A8062F6F746B}">
  <dimension ref="A1:J151"/>
  <sheetViews>
    <sheetView zoomScale="70" zoomScaleNormal="70" workbookViewId="0">
      <selection activeCell="G1" sqref="G1"/>
    </sheetView>
  </sheetViews>
  <sheetFormatPr defaultRowHeight="15" x14ac:dyDescent="0.25"/>
  <cols>
    <col min="1" max="1" width="14.5703125" style="19" bestFit="1" customWidth="1"/>
    <col min="2" max="4" width="9.140625" style="19"/>
    <col min="5" max="5" width="10.140625" style="19" bestFit="1" customWidth="1"/>
    <col min="6" max="6" width="19.140625" style="19" bestFit="1" customWidth="1"/>
    <col min="7" max="7" width="22.28515625" style="19" bestFit="1" customWidth="1"/>
    <col min="8" max="8" width="20.85546875" style="19" bestFit="1" customWidth="1"/>
    <col min="9" max="9" width="19.42578125" style="19" bestFit="1" customWidth="1"/>
    <col min="10" max="10" width="13.140625" style="19" bestFit="1" customWidth="1"/>
    <col min="11" max="16384" width="9.140625" style="19"/>
  </cols>
  <sheetData>
    <row r="1" spans="1:10" x14ac:dyDescent="0.25">
      <c r="A1" s="19" t="s">
        <v>27</v>
      </c>
      <c r="B1" s="19" t="s">
        <v>312</v>
      </c>
      <c r="G1" s="166" t="s">
        <v>1242</v>
      </c>
    </row>
    <row r="2" spans="1:10" x14ac:dyDescent="0.25">
      <c r="A2" s="19" t="s">
        <v>25</v>
      </c>
      <c r="B2" s="19" t="s">
        <v>313</v>
      </c>
    </row>
    <row r="3" spans="1:10" x14ac:dyDescent="0.25">
      <c r="A3" s="19" t="s">
        <v>23</v>
      </c>
      <c r="B3" s="19" t="s">
        <v>21</v>
      </c>
    </row>
    <row r="4" spans="1:10" x14ac:dyDescent="0.25">
      <c r="A4" s="19" t="s">
        <v>22</v>
      </c>
      <c r="B4" s="19" t="s">
        <v>21</v>
      </c>
    </row>
    <row r="5" spans="1:10" x14ac:dyDescent="0.25">
      <c r="A5" s="19" t="s">
        <v>20</v>
      </c>
    </row>
    <row r="6" spans="1:10" x14ac:dyDescent="0.25">
      <c r="A6" s="19" t="s">
        <v>18</v>
      </c>
    </row>
    <row r="8" spans="1:10" x14ac:dyDescent="0.25">
      <c r="A8" s="19" t="s">
        <v>134</v>
      </c>
      <c r="B8" s="19" t="s">
        <v>312</v>
      </c>
    </row>
    <row r="9" spans="1:10" x14ac:dyDescent="0.25">
      <c r="A9" s="19" t="s">
        <v>136</v>
      </c>
      <c r="B9" s="19" t="s">
        <v>313</v>
      </c>
    </row>
    <row r="11" spans="1:10" x14ac:dyDescent="0.25">
      <c r="F11" s="19" t="s">
        <v>314</v>
      </c>
      <c r="G11" s="19" t="s">
        <v>315</v>
      </c>
      <c r="H11" s="19" t="s">
        <v>316</v>
      </c>
      <c r="I11" s="19" t="s">
        <v>317</v>
      </c>
      <c r="J11" s="19" t="s">
        <v>318</v>
      </c>
    </row>
    <row r="12" spans="1:10" x14ac:dyDescent="0.25">
      <c r="B12" s="19" t="s">
        <v>301</v>
      </c>
      <c r="E12" s="19" t="s">
        <v>319</v>
      </c>
      <c r="F12" s="19" t="s">
        <v>320</v>
      </c>
      <c r="G12" s="19" t="s">
        <v>321</v>
      </c>
      <c r="H12" s="19" t="s">
        <v>322</v>
      </c>
      <c r="I12" s="19" t="s">
        <v>323</v>
      </c>
      <c r="J12" s="19" t="s">
        <v>107</v>
      </c>
    </row>
    <row r="13" spans="1:10" x14ac:dyDescent="0.25">
      <c r="B13" s="253">
        <v>2012</v>
      </c>
      <c r="C13" s="29" t="s">
        <v>324</v>
      </c>
      <c r="D13" s="29"/>
      <c r="E13" s="19">
        <v>20120130</v>
      </c>
    </row>
    <row r="14" spans="1:10" x14ac:dyDescent="0.25">
      <c r="B14" s="253"/>
      <c r="C14" s="29" t="s">
        <v>324</v>
      </c>
      <c r="D14" s="29"/>
      <c r="E14" s="19">
        <v>20120229</v>
      </c>
    </row>
    <row r="15" spans="1:10" x14ac:dyDescent="0.25">
      <c r="B15" s="253"/>
      <c r="C15" s="29" t="s">
        <v>324</v>
      </c>
      <c r="D15" s="29"/>
      <c r="E15" s="19">
        <v>20120331</v>
      </c>
    </row>
    <row r="16" spans="1:10" x14ac:dyDescent="0.25">
      <c r="B16" s="253"/>
      <c r="C16" s="29" t="s">
        <v>324</v>
      </c>
      <c r="D16" s="29"/>
      <c r="E16" s="19" t="s">
        <v>325</v>
      </c>
      <c r="F16" s="19">
        <v>8.7506882553159675E-3</v>
      </c>
      <c r="G16" s="19">
        <v>8.9404265166037622E-4</v>
      </c>
      <c r="H16" s="19">
        <v>3.7519202396842005E-2</v>
      </c>
      <c r="I16" s="19">
        <v>5.405930410256915E-3</v>
      </c>
      <c r="J16" s="19">
        <v>2.9427316259642879E-2</v>
      </c>
    </row>
    <row r="17" spans="2:10" x14ac:dyDescent="0.25">
      <c r="B17" s="253"/>
      <c r="C17" s="29" t="s">
        <v>324</v>
      </c>
      <c r="D17" s="29"/>
      <c r="E17" s="19" t="s">
        <v>326</v>
      </c>
      <c r="F17" s="19">
        <v>8.7008315293257109E-3</v>
      </c>
      <c r="G17" s="19">
        <v>1.5012532255960613E-3</v>
      </c>
      <c r="H17" s="19">
        <v>3.3205694503380956E-2</v>
      </c>
      <c r="I17" s="19">
        <v>4.5379628440931942E-3</v>
      </c>
      <c r="J17" s="19">
        <v>2.8765469685468614E-2</v>
      </c>
    </row>
    <row r="18" spans="2:10" x14ac:dyDescent="0.25">
      <c r="B18" s="253"/>
      <c r="C18" s="29" t="s">
        <v>324</v>
      </c>
      <c r="D18" s="29"/>
      <c r="E18" s="19" t="s">
        <v>327</v>
      </c>
      <c r="F18" s="19">
        <v>9.4456860601385643E-3</v>
      </c>
      <c r="G18" s="19">
        <v>1.5059035645426191E-3</v>
      </c>
      <c r="H18" s="19">
        <v>3.2884604061079195E-2</v>
      </c>
      <c r="I18" s="19">
        <v>4.2319133824714125E-3</v>
      </c>
      <c r="J18" s="19">
        <v>2.891428819740708E-2</v>
      </c>
    </row>
    <row r="19" spans="2:10" x14ac:dyDescent="0.25">
      <c r="B19" s="253"/>
      <c r="C19" s="29" t="s">
        <v>324</v>
      </c>
      <c r="D19" s="29"/>
      <c r="E19" s="19" t="s">
        <v>328</v>
      </c>
      <c r="F19" s="19">
        <v>1.0069436210579794E-2</v>
      </c>
      <c r="G19" s="19">
        <v>1.5568411268902882E-3</v>
      </c>
      <c r="H19" s="19">
        <v>3.470900963206721E-2</v>
      </c>
      <c r="I19" s="19">
        <v>4.1771875114317552E-3</v>
      </c>
      <c r="J19" s="19">
        <v>2.7691657921775782E-2</v>
      </c>
    </row>
    <row r="20" spans="2:10" x14ac:dyDescent="0.25">
      <c r="B20" s="253"/>
      <c r="C20" s="29" t="s">
        <v>324</v>
      </c>
      <c r="D20" s="29"/>
      <c r="E20" s="19" t="s">
        <v>329</v>
      </c>
      <c r="F20" s="19">
        <v>9.8934260221980302E-3</v>
      </c>
      <c r="G20" s="19">
        <v>1.5476389601042811E-3</v>
      </c>
      <c r="H20" s="19">
        <v>3.4250211910297264E-2</v>
      </c>
      <c r="I20" s="19">
        <v>4.9076399260070914E-3</v>
      </c>
      <c r="J20" s="19">
        <v>2.83930721548981E-2</v>
      </c>
    </row>
    <row r="21" spans="2:10" x14ac:dyDescent="0.25">
      <c r="B21" s="253"/>
      <c r="C21" s="29" t="s">
        <v>324</v>
      </c>
      <c r="D21" s="29"/>
      <c r="E21" s="19" t="s">
        <v>330</v>
      </c>
      <c r="F21" s="19">
        <v>1.0192167001307003E-2</v>
      </c>
      <c r="G21" s="19">
        <v>1.6489317255071643E-3</v>
      </c>
      <c r="H21" s="19">
        <v>3.6029564542550317E-2</v>
      </c>
      <c r="I21" s="19">
        <v>4.9332988834934225E-3</v>
      </c>
      <c r="J21" s="19">
        <v>2.7865413790285745E-2</v>
      </c>
    </row>
    <row r="22" spans="2:10" x14ac:dyDescent="0.25">
      <c r="B22" s="253"/>
      <c r="C22" s="29" t="s">
        <v>324</v>
      </c>
      <c r="D22" s="29"/>
      <c r="E22" s="19" t="s">
        <v>331</v>
      </c>
      <c r="F22" s="19">
        <v>1.0573628343703277E-2</v>
      </c>
      <c r="G22" s="19">
        <v>1.8778200869316031E-3</v>
      </c>
      <c r="H22" s="19">
        <v>3.4973913119932379E-2</v>
      </c>
      <c r="I22" s="19">
        <v>4.7567542526942537E-3</v>
      </c>
      <c r="J22" s="19">
        <v>2.8694999350284887E-2</v>
      </c>
    </row>
    <row r="23" spans="2:10" x14ac:dyDescent="0.25">
      <c r="B23" s="253"/>
      <c r="C23" s="29" t="s">
        <v>332</v>
      </c>
      <c r="D23" s="29"/>
      <c r="E23" s="19" t="s">
        <v>333</v>
      </c>
      <c r="F23" s="19">
        <v>1.0558996835952794E-2</v>
      </c>
      <c r="G23" s="19">
        <v>1.8452817813746751E-3</v>
      </c>
      <c r="H23" s="19">
        <v>3.4680048448991876E-2</v>
      </c>
      <c r="I23" s="19">
        <v>4.3306032776111898E-3</v>
      </c>
      <c r="J23" s="19">
        <v>2.8698823039799409E-2</v>
      </c>
    </row>
    <row r="24" spans="2:10" x14ac:dyDescent="0.25">
      <c r="B24" s="253"/>
      <c r="C24" s="29" t="s">
        <v>332</v>
      </c>
      <c r="D24" s="29"/>
      <c r="E24" s="19" t="s">
        <v>334</v>
      </c>
      <c r="F24" s="19">
        <v>1.0759290608669907E-2</v>
      </c>
      <c r="G24" s="19">
        <v>2.1383955823879759E-3</v>
      </c>
      <c r="H24" s="19">
        <v>3.3421368216612568E-2</v>
      </c>
      <c r="I24" s="19">
        <v>4.2935171002222673E-3</v>
      </c>
      <c r="J24" s="19">
        <v>2.8592568905229904E-2</v>
      </c>
    </row>
    <row r="25" spans="2:10" x14ac:dyDescent="0.25">
      <c r="B25" s="253" t="str">
        <f>LEFT(E25,4)</f>
        <v>2013</v>
      </c>
      <c r="C25" s="29" t="s">
        <v>324</v>
      </c>
      <c r="D25" s="29"/>
      <c r="E25" s="19" t="s">
        <v>335</v>
      </c>
      <c r="F25" s="19">
        <v>1.0738167316631572E-2</v>
      </c>
      <c r="G25" s="19">
        <v>2.0127088929117925E-3</v>
      </c>
      <c r="H25" s="19">
        <v>3.5790836113461899E-2</v>
      </c>
      <c r="I25" s="19">
        <v>4.5428697140027854E-3</v>
      </c>
      <c r="J25" s="19">
        <v>3.095916408726871E-2</v>
      </c>
    </row>
    <row r="26" spans="2:10" x14ac:dyDescent="0.25">
      <c r="B26" s="253"/>
      <c r="C26" s="29" t="s">
        <v>324</v>
      </c>
      <c r="D26" s="29"/>
      <c r="E26" s="19" t="s">
        <v>336</v>
      </c>
      <c r="F26" s="19">
        <v>1.0658995895757037E-2</v>
      </c>
      <c r="G26" s="19">
        <v>2.0522114102939962E-3</v>
      </c>
      <c r="H26" s="19">
        <v>3.363573071640439E-2</v>
      </c>
      <c r="I26" s="19">
        <v>4.7306311153410378E-3</v>
      </c>
      <c r="J26" s="19">
        <v>3.1030659407857684E-2</v>
      </c>
    </row>
    <row r="27" spans="2:10" x14ac:dyDescent="0.25">
      <c r="B27" s="253"/>
      <c r="C27" s="29" t="s">
        <v>324</v>
      </c>
      <c r="D27" s="29"/>
      <c r="E27" s="19" t="s">
        <v>337</v>
      </c>
      <c r="F27" s="19">
        <v>1.0651407901576617E-2</v>
      </c>
      <c r="G27" s="19">
        <v>2.1506064528569271E-3</v>
      </c>
      <c r="H27" s="19">
        <v>3.3062477649537091E-2</v>
      </c>
      <c r="I27" s="19">
        <v>5.0635968012054007E-3</v>
      </c>
      <c r="J27" s="19">
        <v>3.1036983336539509E-2</v>
      </c>
    </row>
    <row r="28" spans="2:10" x14ac:dyDescent="0.25">
      <c r="B28" s="253"/>
      <c r="C28" s="29" t="s">
        <v>324</v>
      </c>
      <c r="D28" s="29"/>
      <c r="E28" s="19" t="s">
        <v>338</v>
      </c>
      <c r="F28" s="19">
        <v>1.1124845384386343E-2</v>
      </c>
      <c r="G28" s="19">
        <v>2.1319037885260362E-3</v>
      </c>
      <c r="H28" s="19">
        <v>3.2402739144342566E-2</v>
      </c>
      <c r="I28" s="19">
        <v>4.9088827358655732E-3</v>
      </c>
      <c r="J28" s="19">
        <v>3.1260412858714448E-2</v>
      </c>
    </row>
    <row r="29" spans="2:10" x14ac:dyDescent="0.25">
      <c r="B29" s="253"/>
      <c r="C29" s="29" t="s">
        <v>324</v>
      </c>
      <c r="D29" s="29"/>
      <c r="E29" s="19" t="s">
        <v>339</v>
      </c>
      <c r="F29" s="19">
        <v>1.1487853422813268E-2</v>
      </c>
      <c r="G29" s="19">
        <v>2.026117229753445E-3</v>
      </c>
      <c r="H29" s="19">
        <v>3.2083906125661282E-2</v>
      </c>
      <c r="I29" s="19">
        <v>4.8148051702716571E-3</v>
      </c>
      <c r="J29" s="19">
        <v>3.0479155137228348E-2</v>
      </c>
    </row>
    <row r="30" spans="2:10" x14ac:dyDescent="0.25">
      <c r="B30" s="253"/>
      <c r="C30" s="29" t="s">
        <v>324</v>
      </c>
      <c r="D30" s="29"/>
      <c r="E30" s="19" t="s">
        <v>340</v>
      </c>
      <c r="F30" s="19">
        <v>1.1832552158178545E-2</v>
      </c>
      <c r="G30" s="19">
        <v>2.0104001133874738E-3</v>
      </c>
      <c r="H30" s="19">
        <v>3.12498427884038E-2</v>
      </c>
      <c r="I30" s="19">
        <v>4.7887381030715191E-3</v>
      </c>
      <c r="J30" s="19">
        <v>2.9938716004567878E-2</v>
      </c>
    </row>
    <row r="31" spans="2:10" x14ac:dyDescent="0.25">
      <c r="B31" s="253"/>
      <c r="C31" s="29" t="s">
        <v>324</v>
      </c>
      <c r="D31" s="29"/>
      <c r="E31" s="19" t="s">
        <v>341</v>
      </c>
      <c r="F31" s="19">
        <v>1.2176506516917264E-2</v>
      </c>
      <c r="G31" s="19">
        <v>2.8779390317165347E-3</v>
      </c>
      <c r="H31" s="19">
        <v>2.9624043198874257E-2</v>
      </c>
      <c r="I31" s="19">
        <v>4.6907030218961464E-3</v>
      </c>
      <c r="J31" s="19">
        <v>2.8694090427685639E-2</v>
      </c>
    </row>
    <row r="32" spans="2:10" x14ac:dyDescent="0.25">
      <c r="B32" s="253"/>
      <c r="C32" s="29" t="s">
        <v>324</v>
      </c>
      <c r="D32" s="29"/>
      <c r="E32" s="19" t="s">
        <v>342</v>
      </c>
      <c r="F32" s="19">
        <v>1.2728276993941409E-2</v>
      </c>
      <c r="G32" s="19">
        <v>2.8004726763338063E-3</v>
      </c>
      <c r="H32" s="19">
        <v>2.7990966472079475E-2</v>
      </c>
      <c r="I32" s="19">
        <v>4.660351737766375E-3</v>
      </c>
      <c r="J32" s="19">
        <v>2.9981151800733945E-2</v>
      </c>
    </row>
    <row r="33" spans="2:10" x14ac:dyDescent="0.25">
      <c r="B33" s="253"/>
      <c r="C33" s="29" t="s">
        <v>324</v>
      </c>
      <c r="D33" s="29"/>
      <c r="E33" s="19" t="s">
        <v>343</v>
      </c>
      <c r="F33" s="19">
        <v>1.3268531425117061E-2</v>
      </c>
      <c r="G33" s="19">
        <v>2.865741362204746E-3</v>
      </c>
      <c r="H33" s="19">
        <v>2.6964560607020717E-2</v>
      </c>
      <c r="I33" s="19">
        <v>4.5442340823341606E-3</v>
      </c>
      <c r="J33" s="19">
        <v>3.026109411426486E-2</v>
      </c>
    </row>
    <row r="34" spans="2:10" x14ac:dyDescent="0.25">
      <c r="B34" s="253"/>
      <c r="C34" s="29" t="s">
        <v>324</v>
      </c>
      <c r="D34" s="29"/>
      <c r="E34" s="19" t="s">
        <v>344</v>
      </c>
      <c r="F34" s="19">
        <v>1.3573117819392709E-2</v>
      </c>
      <c r="G34" s="19">
        <v>2.9822510915766013E-3</v>
      </c>
      <c r="H34" s="19">
        <v>2.9519446672220426E-2</v>
      </c>
      <c r="I34" s="19">
        <v>4.4743914636404874E-3</v>
      </c>
      <c r="J34" s="19">
        <v>3.0532818697735432E-2</v>
      </c>
    </row>
    <row r="35" spans="2:10" x14ac:dyDescent="0.25">
      <c r="B35" s="253"/>
      <c r="C35" s="29" t="s">
        <v>332</v>
      </c>
      <c r="D35" s="29"/>
      <c r="E35" s="19" t="s">
        <v>345</v>
      </c>
      <c r="F35" s="19">
        <v>1.3300964070338817E-2</v>
      </c>
      <c r="G35" s="19">
        <v>3.0359472464085006E-3</v>
      </c>
      <c r="H35" s="19">
        <v>2.8257983753410845E-2</v>
      </c>
      <c r="I35" s="19">
        <v>4.5362311042494137E-3</v>
      </c>
      <c r="J35" s="19">
        <v>2.8275024888174287E-2</v>
      </c>
    </row>
    <row r="36" spans="2:10" x14ac:dyDescent="0.25">
      <c r="B36" s="253"/>
      <c r="C36" s="29" t="s">
        <v>324</v>
      </c>
      <c r="D36" s="29"/>
      <c r="E36" s="19" t="s">
        <v>346</v>
      </c>
      <c r="F36" s="19">
        <v>1.3242948984919255E-2</v>
      </c>
      <c r="G36" s="19">
        <v>3.1580789732724994E-3</v>
      </c>
      <c r="H36" s="19">
        <v>2.9715837623063877E-2</v>
      </c>
      <c r="I36" s="19">
        <v>4.5906645493873121E-3</v>
      </c>
      <c r="J36" s="19">
        <v>2.876092969144993E-2</v>
      </c>
    </row>
    <row r="37" spans="2:10" x14ac:dyDescent="0.25">
      <c r="B37" s="253" t="str">
        <f>LEFT(E37,4)</f>
        <v>2014</v>
      </c>
      <c r="C37" s="29" t="s">
        <v>324</v>
      </c>
      <c r="D37" s="29"/>
      <c r="E37" s="19" t="s">
        <v>347</v>
      </c>
      <c r="F37" s="19">
        <v>1.2830345515133124E-2</v>
      </c>
      <c r="G37" s="19">
        <v>3.1920918897085553E-3</v>
      </c>
      <c r="H37" s="19">
        <v>3.0394549306746219E-2</v>
      </c>
      <c r="I37" s="19">
        <v>5.367891797237837E-3</v>
      </c>
      <c r="J37" s="19">
        <v>2.8853664699120176E-2</v>
      </c>
    </row>
    <row r="38" spans="2:10" x14ac:dyDescent="0.25">
      <c r="B38" s="253"/>
      <c r="C38" s="29" t="s">
        <v>324</v>
      </c>
      <c r="D38" s="29"/>
      <c r="E38" s="19" t="s">
        <v>348</v>
      </c>
      <c r="F38" s="19">
        <v>1.2553169418606307E-2</v>
      </c>
      <c r="G38" s="19">
        <v>3.1222837123004062E-3</v>
      </c>
      <c r="H38" s="19">
        <v>2.7837928906586498E-2</v>
      </c>
      <c r="I38" s="19">
        <v>5.3150405257826995E-3</v>
      </c>
      <c r="J38" s="19">
        <v>2.9240353734841691E-2</v>
      </c>
    </row>
    <row r="39" spans="2:10" x14ac:dyDescent="0.25">
      <c r="B39" s="253"/>
      <c r="C39" s="29" t="s">
        <v>324</v>
      </c>
      <c r="D39" s="29"/>
      <c r="E39" s="19" t="s">
        <v>349</v>
      </c>
      <c r="F39" s="19">
        <v>1.2165465121898167E-2</v>
      </c>
      <c r="G39" s="19">
        <v>1.6971915006129972E-2</v>
      </c>
      <c r="H39" s="19">
        <v>2.5018377971822207E-2</v>
      </c>
      <c r="I39" s="19">
        <v>5.1456958633859622E-3</v>
      </c>
      <c r="J39" s="19">
        <v>2.7723965730318961E-2</v>
      </c>
    </row>
    <row r="40" spans="2:10" x14ac:dyDescent="0.25">
      <c r="B40" s="253"/>
      <c r="C40" s="29" t="s">
        <v>324</v>
      </c>
      <c r="D40" s="29"/>
      <c r="E40" s="19" t="s">
        <v>350</v>
      </c>
      <c r="F40" s="19">
        <v>1.2312107268939106E-2</v>
      </c>
      <c r="G40" s="19">
        <v>1.6988901442655746E-2</v>
      </c>
      <c r="H40" s="19">
        <v>2.6136947692360961E-2</v>
      </c>
      <c r="I40" s="19">
        <v>4.9462674374129824E-3</v>
      </c>
      <c r="J40" s="19">
        <v>2.7666409561945944E-2</v>
      </c>
    </row>
    <row r="41" spans="2:10" x14ac:dyDescent="0.25">
      <c r="B41" s="253"/>
      <c r="C41" s="29" t="s">
        <v>324</v>
      </c>
      <c r="D41" s="29"/>
      <c r="E41" s="19" t="s">
        <v>351</v>
      </c>
      <c r="F41" s="19">
        <v>1.2779640126179688E-2</v>
      </c>
      <c r="G41" s="19">
        <v>1.7022753671657453E-2</v>
      </c>
      <c r="H41" s="19">
        <v>2.7439427869773499E-2</v>
      </c>
      <c r="I41" s="19">
        <v>4.9068208193640975E-3</v>
      </c>
      <c r="J41" s="19">
        <v>2.7503200296229373E-2</v>
      </c>
    </row>
    <row r="42" spans="2:10" x14ac:dyDescent="0.25">
      <c r="B42" s="253"/>
      <c r="C42" s="29" t="s">
        <v>324</v>
      </c>
      <c r="D42" s="29"/>
      <c r="E42" s="19" t="s">
        <v>352</v>
      </c>
      <c r="F42" s="19">
        <v>1.3174414587952956E-2</v>
      </c>
      <c r="G42" s="19">
        <v>1.4666978131128716E-2</v>
      </c>
      <c r="H42" s="19">
        <v>2.6117064536631887E-2</v>
      </c>
      <c r="I42" s="19">
        <v>4.8810881167510407E-3</v>
      </c>
      <c r="J42" s="19">
        <v>2.8460494268278735E-2</v>
      </c>
    </row>
    <row r="43" spans="2:10" x14ac:dyDescent="0.25">
      <c r="B43" s="253"/>
      <c r="C43" s="29" t="s">
        <v>324</v>
      </c>
      <c r="D43" s="29"/>
      <c r="E43" s="19" t="s">
        <v>353</v>
      </c>
      <c r="F43" s="19">
        <v>1.3651020010528637E-2</v>
      </c>
      <c r="G43" s="19">
        <v>1.3628289734371208E-2</v>
      </c>
      <c r="H43" s="19">
        <v>2.551278255947086E-2</v>
      </c>
      <c r="I43" s="19">
        <v>4.8675818518178629E-3</v>
      </c>
      <c r="J43" s="19">
        <v>2.8529003599390937E-2</v>
      </c>
    </row>
    <row r="44" spans="2:10" x14ac:dyDescent="0.25">
      <c r="B44" s="253"/>
      <c r="C44" s="29" t="s">
        <v>324</v>
      </c>
      <c r="D44" s="29"/>
      <c r="E44" s="19" t="s">
        <v>354</v>
      </c>
      <c r="F44" s="19">
        <v>1.3936188234489165E-2</v>
      </c>
      <c r="G44" s="19">
        <v>1.4000024211638807E-2</v>
      </c>
      <c r="H44" s="19">
        <v>2.5997894585645703E-2</v>
      </c>
      <c r="I44" s="19">
        <v>4.8480222538967261E-3</v>
      </c>
      <c r="J44" s="19">
        <v>2.8642861818452926E-2</v>
      </c>
    </row>
    <row r="45" spans="2:10" x14ac:dyDescent="0.25">
      <c r="B45" s="253"/>
      <c r="C45" s="29" t="s">
        <v>324</v>
      </c>
      <c r="D45" s="29"/>
      <c r="E45" s="19" t="s">
        <v>355</v>
      </c>
      <c r="F45" s="19">
        <v>1.4173559114896215E-2</v>
      </c>
      <c r="G45" s="19">
        <v>1.3990273929387474E-2</v>
      </c>
      <c r="H45" s="19">
        <v>2.3916907255918531E-2</v>
      </c>
      <c r="I45" s="19">
        <v>5.3659893397214132E-3</v>
      </c>
      <c r="J45" s="19">
        <v>2.8462481351458239E-2</v>
      </c>
    </row>
    <row r="46" spans="2:10" x14ac:dyDescent="0.25">
      <c r="B46" s="253"/>
      <c r="C46" s="29" t="s">
        <v>324</v>
      </c>
      <c r="D46" s="29"/>
      <c r="E46" s="19" t="s">
        <v>356</v>
      </c>
      <c r="F46" s="19">
        <v>1.4203588854068762E-2</v>
      </c>
      <c r="G46" s="19">
        <v>1.3119162740797273E-2</v>
      </c>
      <c r="H46" s="19">
        <v>2.415095511281105E-2</v>
      </c>
      <c r="I46" s="19">
        <v>5.3383401026150081E-3</v>
      </c>
      <c r="J46" s="19">
        <v>2.9708513067329127E-2</v>
      </c>
    </row>
    <row r="47" spans="2:10" x14ac:dyDescent="0.25">
      <c r="B47" s="253"/>
      <c r="C47" s="29" t="s">
        <v>324</v>
      </c>
      <c r="D47" s="29"/>
      <c r="E47" s="19" t="s">
        <v>357</v>
      </c>
      <c r="F47" s="19">
        <v>1.4022213583077776E-2</v>
      </c>
      <c r="G47" s="19">
        <v>1.3124731094092852E-2</v>
      </c>
      <c r="H47" s="19">
        <v>2.4160055623747276E-2</v>
      </c>
      <c r="I47" s="19">
        <v>5.3711117191577746E-3</v>
      </c>
      <c r="J47" s="19">
        <v>2.9258524224321486E-2</v>
      </c>
    </row>
    <row r="48" spans="2:10" x14ac:dyDescent="0.25">
      <c r="B48" s="253"/>
      <c r="C48" s="29" t="s">
        <v>324</v>
      </c>
      <c r="D48" s="29"/>
      <c r="E48" s="19" t="s">
        <v>358</v>
      </c>
      <c r="F48" s="19">
        <v>1.3958694785160087E-2</v>
      </c>
      <c r="G48" s="19">
        <v>1.5053454354986817E-2</v>
      </c>
      <c r="H48" s="19">
        <v>2.3551076434143767E-2</v>
      </c>
      <c r="I48" s="19">
        <v>5.3060093282443089E-3</v>
      </c>
      <c r="J48" s="19">
        <v>2.9320205687654276E-2</v>
      </c>
    </row>
    <row r="49" spans="2:10" x14ac:dyDescent="0.25">
      <c r="B49" s="253" t="str">
        <f>LEFT(E49,4)</f>
        <v>2015</v>
      </c>
      <c r="C49" s="29" t="s">
        <v>324</v>
      </c>
      <c r="D49" s="29"/>
      <c r="E49" s="19" t="s">
        <v>359</v>
      </c>
      <c r="F49" s="19">
        <v>1.4382867585120335E-2</v>
      </c>
      <c r="G49" s="19">
        <v>4.6179167882110994E-3</v>
      </c>
      <c r="H49" s="19">
        <v>2.3830504219256254E-2</v>
      </c>
      <c r="I49" s="19">
        <v>5.6859945008126038E-3</v>
      </c>
      <c r="J49" s="19">
        <v>3.0426348460237798E-2</v>
      </c>
    </row>
    <row r="50" spans="2:10" x14ac:dyDescent="0.25">
      <c r="B50" s="253"/>
      <c r="C50" s="29" t="s">
        <v>324</v>
      </c>
      <c r="D50" s="29"/>
      <c r="E50" s="19" t="s">
        <v>360</v>
      </c>
      <c r="F50" s="19">
        <v>1.4139238919330596E-2</v>
      </c>
      <c r="G50" s="19">
        <v>4.5877657559764886E-3</v>
      </c>
      <c r="H50" s="19">
        <v>2.0151089055868245E-2</v>
      </c>
      <c r="I50" s="19">
        <v>5.676089385683666E-3</v>
      </c>
      <c r="J50" s="19">
        <v>3.0586979053127093E-2</v>
      </c>
    </row>
    <row r="51" spans="2:10" x14ac:dyDescent="0.25">
      <c r="B51" s="253"/>
      <c r="C51" s="29" t="s">
        <v>332</v>
      </c>
      <c r="D51" s="29"/>
      <c r="E51" s="19" t="s">
        <v>361</v>
      </c>
      <c r="F51" s="19">
        <v>1.413829057697334E-2</v>
      </c>
      <c r="G51" s="19">
        <v>4.8467359460110304E-3</v>
      </c>
      <c r="H51" s="19">
        <v>1.8545843121574312E-2</v>
      </c>
      <c r="I51" s="19">
        <v>5.0095931003032073E-3</v>
      </c>
      <c r="J51" s="19">
        <v>3.1728319160129401E-2</v>
      </c>
    </row>
    <row r="52" spans="2:10" x14ac:dyDescent="0.25">
      <c r="B52" s="253"/>
      <c r="C52" s="29" t="s">
        <v>324</v>
      </c>
      <c r="D52" s="29"/>
      <c r="E52" s="19" t="s">
        <v>362</v>
      </c>
      <c r="F52" s="19">
        <v>1.4125204240550058E-2</v>
      </c>
      <c r="G52" s="19">
        <v>4.8430258636008834E-3</v>
      </c>
      <c r="H52" s="19">
        <v>2.0692947021859576E-2</v>
      </c>
      <c r="I52" s="19">
        <v>5.1795515735239151E-3</v>
      </c>
      <c r="J52" s="19">
        <v>3.178806500261655E-2</v>
      </c>
    </row>
    <row r="53" spans="2:10" x14ac:dyDescent="0.25">
      <c r="B53" s="253"/>
      <c r="C53" s="29" t="s">
        <v>324</v>
      </c>
      <c r="D53" s="29"/>
      <c r="E53" s="19" t="s">
        <v>363</v>
      </c>
      <c r="F53" s="19">
        <v>1.426509341664913E-2</v>
      </c>
      <c r="G53" s="19">
        <v>4.8785397006652007E-3</v>
      </c>
      <c r="H53" s="19">
        <v>1.725659184522927E-2</v>
      </c>
      <c r="I53" s="19">
        <v>5.1955032201503456E-3</v>
      </c>
      <c r="J53" s="19">
        <v>3.1387193785633136E-2</v>
      </c>
    </row>
    <row r="54" spans="2:10" x14ac:dyDescent="0.25">
      <c r="B54" s="253"/>
      <c r="C54" s="29" t="s">
        <v>324</v>
      </c>
      <c r="D54" s="29"/>
      <c r="E54" s="19" t="s">
        <v>364</v>
      </c>
      <c r="F54" s="19">
        <v>1.441521776031357E-2</v>
      </c>
      <c r="G54" s="19">
        <v>4.9326731197734137E-3</v>
      </c>
      <c r="H54" s="19">
        <v>1.6518212082664043E-2</v>
      </c>
      <c r="I54" s="19">
        <v>5.173995247589761E-3</v>
      </c>
      <c r="J54" s="19">
        <v>3.1050221442839001E-2</v>
      </c>
    </row>
    <row r="55" spans="2:10" x14ac:dyDescent="0.25">
      <c r="B55" s="253"/>
      <c r="C55" s="29" t="s">
        <v>324</v>
      </c>
      <c r="D55" s="29"/>
      <c r="E55" s="19" t="s">
        <v>365</v>
      </c>
      <c r="F55" s="19">
        <v>1.5125104400563612E-2</v>
      </c>
      <c r="G55" s="19">
        <v>4.9228852388262575E-3</v>
      </c>
      <c r="H55" s="19">
        <v>1.6319891629074025E-2</v>
      </c>
      <c r="I55" s="19">
        <v>4.3700039321279771E-3</v>
      </c>
      <c r="J55" s="19">
        <v>3.068524909453129E-2</v>
      </c>
    </row>
    <row r="56" spans="2:10" x14ac:dyDescent="0.25">
      <c r="B56" s="253"/>
      <c r="C56" s="29" t="s">
        <v>324</v>
      </c>
      <c r="D56" s="29"/>
      <c r="E56" s="19" t="s">
        <v>366</v>
      </c>
      <c r="F56" s="19">
        <v>1.5303179228080187E-2</v>
      </c>
      <c r="G56" s="19">
        <v>4.7860956989521398E-3</v>
      </c>
      <c r="H56" s="19">
        <v>1.6793702503660277E-2</v>
      </c>
      <c r="I56" s="19">
        <v>4.3481282227004429E-3</v>
      </c>
      <c r="J56" s="19">
        <v>3.0584716627113283E-2</v>
      </c>
    </row>
    <row r="57" spans="2:10" x14ac:dyDescent="0.25">
      <c r="B57" s="253"/>
      <c r="C57" s="29" t="s">
        <v>324</v>
      </c>
      <c r="D57" s="29"/>
      <c r="E57" s="19" t="s">
        <v>367</v>
      </c>
      <c r="F57" s="19">
        <v>1.5457201214553936E-2</v>
      </c>
      <c r="G57" s="19">
        <v>4.9165407056822085E-3</v>
      </c>
      <c r="H57" s="19">
        <v>1.853007237414157E-2</v>
      </c>
      <c r="I57" s="19">
        <v>4.3125715340571729E-3</v>
      </c>
      <c r="J57" s="19">
        <v>3.1283478439613877E-2</v>
      </c>
    </row>
    <row r="58" spans="2:10" x14ac:dyDescent="0.25">
      <c r="B58" s="253"/>
      <c r="C58" s="29" t="s">
        <v>324</v>
      </c>
      <c r="D58" s="29"/>
      <c r="E58" s="19" t="s">
        <v>368</v>
      </c>
      <c r="F58" s="19">
        <v>1.5474240012789487E-2</v>
      </c>
      <c r="G58" s="19">
        <v>5.868689552647118E-3</v>
      </c>
      <c r="H58" s="19">
        <v>1.7448112974874218E-2</v>
      </c>
      <c r="I58" s="19">
        <v>4.2357486150093474E-3</v>
      </c>
      <c r="J58" s="19">
        <v>3.2314078711466562E-2</v>
      </c>
    </row>
    <row r="59" spans="2:10" x14ac:dyDescent="0.25">
      <c r="B59" s="253"/>
      <c r="C59" s="29" t="s">
        <v>324</v>
      </c>
      <c r="D59" s="29"/>
      <c r="E59" s="19" t="s">
        <v>369</v>
      </c>
      <c r="F59" s="19">
        <v>1.5303338664050273E-2</v>
      </c>
      <c r="G59" s="19">
        <v>5.9374763495362443E-3</v>
      </c>
      <c r="H59" s="19">
        <v>1.9705081262628731E-2</v>
      </c>
      <c r="I59" s="19">
        <v>4.2359362576395998E-3</v>
      </c>
      <c r="J59" s="19">
        <v>3.0785752316326138E-2</v>
      </c>
    </row>
    <row r="60" spans="2:10" x14ac:dyDescent="0.25">
      <c r="B60" s="253"/>
      <c r="C60" s="29" t="s">
        <v>324</v>
      </c>
      <c r="D60" s="29"/>
      <c r="E60" s="19" t="s">
        <v>370</v>
      </c>
      <c r="F60" s="19">
        <v>1.5417720037562312E-2</v>
      </c>
      <c r="G60" s="19">
        <v>5.9172445261176697E-3</v>
      </c>
      <c r="H60" s="19">
        <v>2.1201212734624185E-2</v>
      </c>
      <c r="I60" s="19">
        <v>4.317418755702314E-3</v>
      </c>
      <c r="J60" s="19">
        <v>3.0039625088820243E-2</v>
      </c>
    </row>
    <row r="61" spans="2:10" x14ac:dyDescent="0.25">
      <c r="B61" s="253" t="str">
        <f>LEFT(E61,4)</f>
        <v>2016</v>
      </c>
      <c r="C61" s="29" t="s">
        <v>324</v>
      </c>
      <c r="D61" s="29"/>
      <c r="E61" s="19" t="s">
        <v>371</v>
      </c>
      <c r="F61" s="19">
        <v>1.531632712860927E-2</v>
      </c>
      <c r="G61" s="19">
        <v>5.7913513831102659E-3</v>
      </c>
      <c r="H61" s="19">
        <v>2.3842197364964731E-2</v>
      </c>
      <c r="I61" s="19">
        <v>4.4126744710624877E-3</v>
      </c>
      <c r="J61" s="19">
        <v>3.014988407027052E-2</v>
      </c>
    </row>
    <row r="62" spans="2:10" x14ac:dyDescent="0.25">
      <c r="B62" s="253"/>
      <c r="C62" s="29" t="s">
        <v>324</v>
      </c>
      <c r="D62" s="29"/>
      <c r="E62" s="19" t="s">
        <v>372</v>
      </c>
      <c r="F62" s="19">
        <v>1.531186504035072E-2</v>
      </c>
      <c r="G62" s="19">
        <v>6.2687025446872754E-3</v>
      </c>
      <c r="H62" s="19">
        <v>2.4797219809904777E-2</v>
      </c>
      <c r="I62" s="19">
        <v>4.4667010733854999E-3</v>
      </c>
      <c r="J62" s="19">
        <v>3.0544391878400568E-2</v>
      </c>
    </row>
    <row r="63" spans="2:10" x14ac:dyDescent="0.25">
      <c r="B63" s="253"/>
      <c r="C63" s="29" t="s">
        <v>332</v>
      </c>
      <c r="D63" s="29"/>
      <c r="E63" s="19" t="s">
        <v>373</v>
      </c>
      <c r="F63" s="19">
        <v>1.4887975399524795E-2</v>
      </c>
      <c r="G63" s="19">
        <v>6.1083173021509382E-3</v>
      </c>
      <c r="H63" s="19">
        <v>2.2942032970936981E-2</v>
      </c>
      <c r="I63" s="19">
        <v>4.3847537504216718E-3</v>
      </c>
      <c r="J63" s="19">
        <v>3.4458447612862736E-2</v>
      </c>
    </row>
    <row r="64" spans="2:10" x14ac:dyDescent="0.25">
      <c r="B64" s="253"/>
      <c r="C64" s="29" t="s">
        <v>332</v>
      </c>
      <c r="D64" s="29"/>
      <c r="E64" s="19" t="s">
        <v>374</v>
      </c>
      <c r="F64" s="19">
        <v>1.5086978080549025E-2</v>
      </c>
      <c r="G64" s="19">
        <v>6.1788758303349617E-3</v>
      </c>
      <c r="H64" s="19">
        <v>1.9755890851384982E-2</v>
      </c>
      <c r="I64" s="19">
        <v>4.4598938577192666E-3</v>
      </c>
      <c r="J64" s="19">
        <v>3.4012648604345254E-2</v>
      </c>
    </row>
    <row r="65" spans="2:10" x14ac:dyDescent="0.25">
      <c r="B65" s="253"/>
      <c r="C65" s="29" t="s">
        <v>324</v>
      </c>
      <c r="D65" s="29"/>
      <c r="E65" s="19" t="s">
        <v>375</v>
      </c>
      <c r="F65" s="19">
        <v>1.5234483413010617E-2</v>
      </c>
      <c r="G65" s="19">
        <v>6.2323151088392618E-3</v>
      </c>
      <c r="H65" s="19">
        <v>1.8538379816384707E-2</v>
      </c>
      <c r="I65" s="19">
        <v>4.5630298687660675E-3</v>
      </c>
      <c r="J65" s="19">
        <v>3.0699984879438265E-2</v>
      </c>
    </row>
    <row r="66" spans="2:10" x14ac:dyDescent="0.25">
      <c r="B66" s="253"/>
      <c r="C66" s="29" t="s">
        <v>324</v>
      </c>
      <c r="D66" s="29"/>
      <c r="E66" s="19" t="s">
        <v>376</v>
      </c>
      <c r="F66" s="19">
        <v>1.5380974985906156E-2</v>
      </c>
      <c r="G66" s="19">
        <v>6.6880218478016021E-3</v>
      </c>
      <c r="H66" s="19">
        <v>1.6261517845998628E-2</v>
      </c>
      <c r="I66" s="19">
        <v>4.5607051283155725E-3</v>
      </c>
      <c r="J66" s="19">
        <v>3.0492325219165613E-2</v>
      </c>
    </row>
    <row r="67" spans="2:10" x14ac:dyDescent="0.25">
      <c r="B67" s="253"/>
      <c r="C67" s="29" t="s">
        <v>324</v>
      </c>
      <c r="D67" s="29"/>
      <c r="E67" s="19" t="s">
        <v>377</v>
      </c>
      <c r="F67" s="19">
        <v>1.5560261887187335E-2</v>
      </c>
      <c r="G67" s="19">
        <v>5.9740200640777102E-3</v>
      </c>
      <c r="H67" s="19">
        <v>1.6523744098539541E-2</v>
      </c>
      <c r="I67" s="19">
        <v>4.5890744961783522E-3</v>
      </c>
      <c r="J67" s="19">
        <v>3.0849731808876051E-2</v>
      </c>
    </row>
    <row r="68" spans="2:10" x14ac:dyDescent="0.25">
      <c r="B68" s="253"/>
      <c r="C68" s="29" t="s">
        <v>324</v>
      </c>
      <c r="D68" s="29"/>
      <c r="E68" s="19" t="s">
        <v>378</v>
      </c>
      <c r="F68" s="19">
        <v>1.5846267828591061E-2</v>
      </c>
      <c r="G68" s="19">
        <v>5.9965776749367579E-3</v>
      </c>
      <c r="H68" s="19">
        <v>1.517209735683586E-2</v>
      </c>
      <c r="I68" s="19">
        <v>4.5716434184708945E-3</v>
      </c>
      <c r="J68" s="19">
        <v>3.0769173024267973E-2</v>
      </c>
    </row>
    <row r="69" spans="2:10" x14ac:dyDescent="0.25">
      <c r="B69" s="253"/>
      <c r="C69" s="29" t="s">
        <v>324</v>
      </c>
      <c r="D69" s="29"/>
      <c r="E69" s="19" t="s">
        <v>379</v>
      </c>
      <c r="F69" s="19">
        <v>1.5821342738720996E-2</v>
      </c>
      <c r="G69" s="19">
        <v>5.4560901342780013E-3</v>
      </c>
      <c r="H69" s="19">
        <v>1.5754658531872124E-2</v>
      </c>
      <c r="I69" s="19">
        <v>4.5156464085444629E-3</v>
      </c>
      <c r="J69" s="19">
        <v>3.1056158154018649E-2</v>
      </c>
    </row>
    <row r="70" spans="2:10" x14ac:dyDescent="0.25">
      <c r="B70" s="253"/>
      <c r="C70" s="29" t="s">
        <v>324</v>
      </c>
      <c r="D70" s="29"/>
      <c r="E70" s="19" t="s">
        <v>380</v>
      </c>
      <c r="F70" s="19">
        <v>1.5657889703345629E-2</v>
      </c>
      <c r="G70" s="19">
        <v>4.8269090229993948E-3</v>
      </c>
      <c r="H70" s="19">
        <v>1.582627710656094E-2</v>
      </c>
      <c r="I70" s="19">
        <v>4.6924277827865611E-3</v>
      </c>
      <c r="J70" s="19">
        <v>3.095894318803406E-2</v>
      </c>
    </row>
    <row r="71" spans="2:10" x14ac:dyDescent="0.25">
      <c r="B71" s="253"/>
      <c r="C71" s="29" t="s">
        <v>324</v>
      </c>
      <c r="D71" s="29"/>
      <c r="E71" s="19" t="s">
        <v>381</v>
      </c>
      <c r="F71" s="19">
        <v>1.5287984574173187E-2</v>
      </c>
      <c r="G71" s="19">
        <v>5.3910132235441667E-3</v>
      </c>
      <c r="H71" s="19">
        <v>1.5584429175823965E-2</v>
      </c>
      <c r="I71" s="19">
        <v>4.5339999575635791E-3</v>
      </c>
      <c r="J71" s="19">
        <v>3.0444416989780357E-2</v>
      </c>
    </row>
    <row r="72" spans="2:10" x14ac:dyDescent="0.25">
      <c r="B72" s="253"/>
      <c r="C72" s="29" t="s">
        <v>324</v>
      </c>
      <c r="D72" s="29"/>
      <c r="E72" s="19" t="s">
        <v>382</v>
      </c>
      <c r="F72" s="19">
        <v>1.4423627003911966E-2</v>
      </c>
      <c r="G72" s="19">
        <v>5.3258576922406162E-3</v>
      </c>
      <c r="H72" s="19">
        <v>1.9966887881439868E-2</v>
      </c>
      <c r="I72" s="19">
        <v>5.0619360067774939E-3</v>
      </c>
      <c r="J72" s="19">
        <v>3.0045654255685676E-2</v>
      </c>
    </row>
    <row r="73" spans="2:10" x14ac:dyDescent="0.25">
      <c r="B73" s="253" t="str">
        <f>LEFT(E73,4)</f>
        <v>2017</v>
      </c>
      <c r="C73" s="29" t="s">
        <v>324</v>
      </c>
      <c r="D73" s="29"/>
      <c r="E73" s="19" t="s">
        <v>383</v>
      </c>
      <c r="F73" s="19">
        <v>1.4261760308752805E-2</v>
      </c>
      <c r="G73" s="19">
        <v>5.3420052960393002E-3</v>
      </c>
      <c r="H73" s="19">
        <v>2.3511557671674822E-2</v>
      </c>
      <c r="I73" s="19">
        <v>5.0002897309293463E-3</v>
      </c>
      <c r="J73" s="19">
        <v>3.0271537083845525E-2</v>
      </c>
    </row>
    <row r="74" spans="2:10" x14ac:dyDescent="0.25">
      <c r="B74" s="253"/>
      <c r="C74" s="29" t="s">
        <v>324</v>
      </c>
      <c r="D74" s="29"/>
      <c r="E74" s="19" t="s">
        <v>384</v>
      </c>
      <c r="F74" s="19">
        <v>1.412093673967312E-2</v>
      </c>
      <c r="G74" s="19">
        <v>5.2176957346477121E-3</v>
      </c>
      <c r="H74" s="19">
        <v>2.4974381215157722E-2</v>
      </c>
      <c r="I74" s="19">
        <v>5.0146323463386979E-3</v>
      </c>
      <c r="J74" s="19">
        <v>3.0305793350630338E-2</v>
      </c>
    </row>
    <row r="75" spans="2:10" x14ac:dyDescent="0.25">
      <c r="B75" s="253"/>
      <c r="C75" s="29" t="s">
        <v>332</v>
      </c>
      <c r="D75" s="29"/>
      <c r="E75" s="19" t="s">
        <v>385</v>
      </c>
      <c r="F75" s="19">
        <v>1.4000183880682361E-2</v>
      </c>
      <c r="G75" s="19">
        <v>7.3237771095683215E-3</v>
      </c>
      <c r="H75" s="19">
        <v>2.0352689146554786E-2</v>
      </c>
      <c r="I75" s="19">
        <v>4.8956788143952419E-3</v>
      </c>
      <c r="J75" s="19">
        <v>2.9925766414684248E-2</v>
      </c>
    </row>
    <row r="76" spans="2:10" x14ac:dyDescent="0.25">
      <c r="B76" s="253"/>
      <c r="C76" s="29" t="s">
        <v>324</v>
      </c>
      <c r="D76" s="29"/>
      <c r="E76" s="19" t="s">
        <v>386</v>
      </c>
      <c r="F76" s="19">
        <v>1.347374971051523E-2</v>
      </c>
      <c r="G76" s="19">
        <v>6.9322892137782212E-3</v>
      </c>
      <c r="H76" s="19">
        <v>1.8366972561163788E-2</v>
      </c>
      <c r="I76" s="19">
        <v>4.7632081463785383E-3</v>
      </c>
      <c r="J76" s="19">
        <v>3.2316921292874917E-2</v>
      </c>
    </row>
    <row r="77" spans="2:10" x14ac:dyDescent="0.25">
      <c r="B77" s="253"/>
      <c r="C77" s="29" t="s">
        <v>324</v>
      </c>
      <c r="D77" s="29"/>
      <c r="E77" s="19" t="s">
        <v>387</v>
      </c>
      <c r="F77" s="19">
        <v>1.382055328727674E-2</v>
      </c>
      <c r="G77" s="19">
        <v>6.9765504561277404E-3</v>
      </c>
      <c r="H77" s="19">
        <v>1.8639311872451533E-2</v>
      </c>
      <c r="I77" s="19">
        <v>4.8228347894973206E-3</v>
      </c>
      <c r="J77" s="19">
        <v>3.2195028688749711E-2</v>
      </c>
    </row>
    <row r="78" spans="2:10" x14ac:dyDescent="0.25">
      <c r="B78" s="253"/>
      <c r="C78" s="29" t="s">
        <v>324</v>
      </c>
      <c r="D78" s="29"/>
      <c r="E78" s="19" t="s">
        <v>388</v>
      </c>
      <c r="F78" s="19">
        <v>1.3810832233692328E-2</v>
      </c>
      <c r="G78" s="19">
        <v>6.9437724850651174E-3</v>
      </c>
      <c r="H78" s="19">
        <v>1.6944668937316578E-2</v>
      </c>
      <c r="I78" s="19">
        <v>4.7992478570535874E-3</v>
      </c>
      <c r="J78" s="19">
        <v>3.2458408447020026E-2</v>
      </c>
    </row>
    <row r="79" spans="2:10" x14ac:dyDescent="0.25">
      <c r="B79" s="253"/>
      <c r="C79" s="29" t="s">
        <v>324</v>
      </c>
      <c r="D79" s="29"/>
      <c r="E79" s="19" t="s">
        <v>389</v>
      </c>
      <c r="F79" s="19">
        <v>1.3933444577074634E-2</v>
      </c>
      <c r="G79" s="19">
        <v>6.765285057762911E-3</v>
      </c>
      <c r="H79" s="19">
        <v>1.6035754989051913E-2</v>
      </c>
      <c r="I79" s="19">
        <v>4.4305983711622563E-3</v>
      </c>
      <c r="J79" s="19">
        <v>3.1410501331140567E-2</v>
      </c>
    </row>
    <row r="80" spans="2:10" x14ac:dyDescent="0.25">
      <c r="B80" s="253"/>
      <c r="C80" s="29" t="s">
        <v>324</v>
      </c>
      <c r="D80" s="29"/>
      <c r="E80" s="19" t="s">
        <v>390</v>
      </c>
      <c r="F80" s="19">
        <v>1.4008473082968712E-2</v>
      </c>
      <c r="G80" s="19">
        <v>6.6428572562595442E-3</v>
      </c>
      <c r="H80" s="19">
        <v>1.5393097767338413E-2</v>
      </c>
      <c r="I80" s="19">
        <v>4.3112040020736684E-3</v>
      </c>
      <c r="J80" s="19">
        <v>3.1244888593640163E-2</v>
      </c>
    </row>
    <row r="81" spans="2:10" x14ac:dyDescent="0.25">
      <c r="B81" s="253"/>
      <c r="C81" s="29" t="s">
        <v>324</v>
      </c>
      <c r="D81" s="29"/>
      <c r="E81" s="19" t="s">
        <v>391</v>
      </c>
      <c r="F81" s="19">
        <v>1.3937744053488707E-2</v>
      </c>
      <c r="G81" s="19">
        <v>6.6934335847954329E-3</v>
      </c>
      <c r="H81" s="19">
        <v>1.6038984767136995E-2</v>
      </c>
      <c r="I81" s="19">
        <v>4.774775901770621E-3</v>
      </c>
      <c r="J81" s="19">
        <v>3.1223180890242674E-2</v>
      </c>
    </row>
    <row r="82" spans="2:10" x14ac:dyDescent="0.25">
      <c r="B82" s="253"/>
      <c r="C82" s="29" t="s">
        <v>324</v>
      </c>
      <c r="D82" s="29"/>
      <c r="E82" s="19" t="s">
        <v>392</v>
      </c>
      <c r="F82" s="19">
        <v>1.364788526245545E-2</v>
      </c>
      <c r="G82" s="19">
        <v>4.2036766593501812E-3</v>
      </c>
      <c r="H82" s="19">
        <v>1.5262585344800244E-2</v>
      </c>
      <c r="I82" s="19">
        <v>4.8036401453005481E-3</v>
      </c>
      <c r="J82" s="19">
        <v>3.1412437500262014E-2</v>
      </c>
    </row>
    <row r="83" spans="2:10" x14ac:dyDescent="0.25">
      <c r="B83" s="253"/>
      <c r="C83" s="29" t="s">
        <v>324</v>
      </c>
      <c r="D83" s="29"/>
      <c r="E83" s="19" t="s">
        <v>393</v>
      </c>
      <c r="F83" s="19">
        <v>1.303721337778509E-2</v>
      </c>
      <c r="G83" s="19">
        <v>3.5942036414578567E-3</v>
      </c>
      <c r="H83" s="19">
        <v>1.2908544143952021E-2</v>
      </c>
      <c r="I83" s="19">
        <v>4.7199180467338122E-3</v>
      </c>
      <c r="J83" s="19">
        <v>3.1387570289764057E-2</v>
      </c>
    </row>
    <row r="84" spans="2:10" x14ac:dyDescent="0.25">
      <c r="B84" s="253"/>
      <c r="C84" s="29" t="s">
        <v>324</v>
      </c>
      <c r="D84" s="29"/>
      <c r="E84" s="19" t="s">
        <v>394</v>
      </c>
      <c r="F84" s="19">
        <v>1.2797519115218191E-2</v>
      </c>
      <c r="G84" s="19">
        <v>3.6516033518287157E-3</v>
      </c>
      <c r="H84" s="19">
        <v>1.5567471589530868E-2</v>
      </c>
      <c r="I84" s="19">
        <v>4.6128199881278103E-3</v>
      </c>
      <c r="J84" s="19">
        <v>3.1586643164669442E-2</v>
      </c>
    </row>
    <row r="85" spans="2:10" x14ac:dyDescent="0.25">
      <c r="B85" s="253" t="str">
        <f>LEFT(E85,4)</f>
        <v>2018</v>
      </c>
      <c r="C85" s="29" t="s">
        <v>324</v>
      </c>
      <c r="D85" s="29"/>
      <c r="E85" s="19" t="s">
        <v>395</v>
      </c>
      <c r="F85" s="19">
        <v>1.2099985700371468E-2</v>
      </c>
      <c r="G85" s="19">
        <v>3.5692126484451608E-3</v>
      </c>
      <c r="H85" s="19">
        <v>1.4759741406198559E-2</v>
      </c>
      <c r="I85" s="19">
        <v>4.5953401782725849E-3</v>
      </c>
      <c r="J85" s="19">
        <v>3.1487290888547702E-2</v>
      </c>
    </row>
    <row r="86" spans="2:10" x14ac:dyDescent="0.25">
      <c r="B86" s="253"/>
      <c r="C86" s="29" t="s">
        <v>324</v>
      </c>
      <c r="D86" s="29"/>
      <c r="E86" s="19" t="s">
        <v>396</v>
      </c>
      <c r="F86" s="19">
        <v>1.2078351469371517E-2</v>
      </c>
      <c r="G86" s="19">
        <v>3.639973752970223E-3</v>
      </c>
      <c r="H86" s="19">
        <v>1.593048807224905E-2</v>
      </c>
      <c r="I86" s="19">
        <v>4.5879719234669459E-3</v>
      </c>
      <c r="J86" s="19">
        <v>3.1418276494430748E-2</v>
      </c>
    </row>
    <row r="87" spans="2:10" x14ac:dyDescent="0.25">
      <c r="B87" s="253"/>
      <c r="C87" s="29" t="s">
        <v>324</v>
      </c>
      <c r="D87" s="29"/>
      <c r="E87" s="19" t="s">
        <v>397</v>
      </c>
      <c r="F87" s="19">
        <v>1.1937964032605842E-2</v>
      </c>
      <c r="G87" s="19">
        <v>3.6006145313785295E-3</v>
      </c>
      <c r="H87" s="19">
        <v>1.5972938943304801E-2</v>
      </c>
      <c r="I87" s="19">
        <v>4.5434548702657316E-3</v>
      </c>
      <c r="J87" s="19">
        <v>3.1136934234469907E-2</v>
      </c>
    </row>
    <row r="88" spans="2:10" x14ac:dyDescent="0.25">
      <c r="B88" s="253"/>
      <c r="C88" s="29" t="s">
        <v>324</v>
      </c>
      <c r="D88" s="29"/>
      <c r="E88" s="19" t="s">
        <v>398</v>
      </c>
      <c r="F88" s="19">
        <v>1.1840929426781804E-2</v>
      </c>
      <c r="G88" s="19">
        <v>3.8043714290357201E-3</v>
      </c>
      <c r="H88" s="19">
        <v>1.5916442087970845E-2</v>
      </c>
      <c r="I88" s="19">
        <v>4.7011652942007586E-3</v>
      </c>
      <c r="J88" s="19">
        <v>3.1387892411529256E-2</v>
      </c>
    </row>
    <row r="89" spans="2:10" x14ac:dyDescent="0.25">
      <c r="B89" s="253"/>
      <c r="C89" s="29" t="s">
        <v>324</v>
      </c>
      <c r="D89" s="29"/>
      <c r="E89" s="19" t="s">
        <v>399</v>
      </c>
      <c r="F89" s="19">
        <v>1.2048122309068156E-2</v>
      </c>
      <c r="G89" s="19">
        <v>3.7702799596080398E-3</v>
      </c>
      <c r="H89" s="19">
        <v>1.7640791509478431E-2</v>
      </c>
      <c r="I89" s="19">
        <v>4.5479119770004085E-3</v>
      </c>
      <c r="J89" s="19">
        <v>3.1372073265939764E-2</v>
      </c>
    </row>
    <row r="90" spans="2:10" x14ac:dyDescent="0.25">
      <c r="B90" s="253"/>
      <c r="C90" s="29" t="s">
        <v>324</v>
      </c>
      <c r="D90" s="29"/>
      <c r="E90" s="19" t="s">
        <v>400</v>
      </c>
      <c r="F90" s="19">
        <v>1.2257481242686292E-2</v>
      </c>
      <c r="G90" s="19">
        <v>3.7673533019601888E-3</v>
      </c>
      <c r="H90" s="19">
        <v>1.6771551207594958E-2</v>
      </c>
      <c r="I90" s="19">
        <v>4.2646551962999E-3</v>
      </c>
      <c r="J90" s="19">
        <v>3.1074414920764775E-2</v>
      </c>
    </row>
    <row r="91" spans="2:10" x14ac:dyDescent="0.25">
      <c r="B91" s="253"/>
      <c r="C91" s="29" t="s">
        <v>324</v>
      </c>
      <c r="D91" s="29"/>
      <c r="E91" s="19" t="s">
        <v>401</v>
      </c>
      <c r="F91" s="19">
        <v>1.2312144967496693E-2</v>
      </c>
      <c r="G91" s="19">
        <v>3.6768475301229026E-3</v>
      </c>
      <c r="H91" s="19">
        <v>1.6087534597049827E-2</v>
      </c>
      <c r="I91" s="19">
        <v>4.2849284587044879E-3</v>
      </c>
      <c r="J91" s="19">
        <v>3.112817292054143E-2</v>
      </c>
    </row>
    <row r="92" spans="2:10" x14ac:dyDescent="0.25">
      <c r="B92" s="253"/>
      <c r="C92" s="29" t="s">
        <v>324</v>
      </c>
      <c r="D92" s="29"/>
      <c r="E92" s="19" t="s">
        <v>402</v>
      </c>
      <c r="F92" s="19">
        <v>1.2364170450467095E-2</v>
      </c>
      <c r="G92" s="19">
        <v>3.4411799317914053E-3</v>
      </c>
      <c r="H92" s="19">
        <v>1.6772426774267241E-2</v>
      </c>
      <c r="I92" s="19">
        <v>4.2195204173457014E-3</v>
      </c>
      <c r="J92" s="19">
        <v>3.1110835331575402E-2</v>
      </c>
    </row>
    <row r="93" spans="2:10" x14ac:dyDescent="0.25">
      <c r="B93" s="253"/>
      <c r="C93" s="29" t="s">
        <v>324</v>
      </c>
      <c r="D93" s="29"/>
      <c r="E93" s="19" t="s">
        <v>403</v>
      </c>
      <c r="F93" s="19">
        <v>1.2426028869587923E-2</v>
      </c>
      <c r="G93" s="19">
        <v>3.4416825528495835E-3</v>
      </c>
      <c r="H93" s="19">
        <v>1.6928494031097051E-2</v>
      </c>
      <c r="I93" s="19">
        <v>4.1874956139999605E-3</v>
      </c>
      <c r="J93" s="19">
        <v>3.1156925268971607E-2</v>
      </c>
    </row>
    <row r="94" spans="2:10" x14ac:dyDescent="0.25">
      <c r="B94" s="253"/>
      <c r="C94" s="29" t="s">
        <v>324</v>
      </c>
      <c r="D94" s="29"/>
      <c r="E94" s="19" t="s">
        <v>404</v>
      </c>
      <c r="F94" s="19">
        <v>1.2116898420288564E-2</v>
      </c>
      <c r="G94" s="19">
        <v>3.7331384672663233E-3</v>
      </c>
      <c r="H94" s="19">
        <v>1.5861091914027264E-2</v>
      </c>
      <c r="I94" s="19">
        <v>4.1570465766949862E-3</v>
      </c>
      <c r="J94" s="19">
        <v>3.0999879324555783E-2</v>
      </c>
    </row>
    <row r="95" spans="2:10" x14ac:dyDescent="0.25">
      <c r="B95" s="253"/>
      <c r="C95" s="29" t="s">
        <v>332</v>
      </c>
      <c r="D95" s="29"/>
      <c r="E95" s="19" t="s">
        <v>405</v>
      </c>
      <c r="F95" s="19">
        <v>1.2214445944940972E-2</v>
      </c>
      <c r="G95" s="19">
        <v>3.6074275816885869E-3</v>
      </c>
      <c r="H95" s="19">
        <v>1.5723801178203187E-2</v>
      </c>
      <c r="I95" s="19">
        <v>4.058334000523009E-3</v>
      </c>
      <c r="J95" s="19">
        <v>3.0761493774448385E-2</v>
      </c>
    </row>
    <row r="96" spans="2:10" x14ac:dyDescent="0.25">
      <c r="B96" s="253"/>
      <c r="C96" s="29" t="s">
        <v>332</v>
      </c>
      <c r="D96" s="29"/>
      <c r="E96" s="19" t="s">
        <v>406</v>
      </c>
      <c r="F96" s="19">
        <v>1.2371701937307654E-2</v>
      </c>
      <c r="G96" s="19">
        <v>3.8158628933573262E-3</v>
      </c>
      <c r="H96" s="19">
        <v>1.9070908359520512E-2</v>
      </c>
      <c r="I96" s="19">
        <v>4.0517712925145178E-3</v>
      </c>
      <c r="J96" s="19">
        <v>3.0785179421071115E-2</v>
      </c>
    </row>
    <row r="97" spans="2:10" x14ac:dyDescent="0.25">
      <c r="B97" s="253" t="str">
        <f>LEFT(E97,4)</f>
        <v>2019</v>
      </c>
      <c r="C97" s="29" t="s">
        <v>324</v>
      </c>
      <c r="D97" s="29"/>
      <c r="E97" s="19" t="s">
        <v>407</v>
      </c>
      <c r="F97" s="19">
        <v>1.2147972611465567E-2</v>
      </c>
      <c r="G97" s="19">
        <v>3.7459099963597768E-3</v>
      </c>
      <c r="H97" s="19">
        <v>1.9658631839329043E-2</v>
      </c>
      <c r="I97" s="19">
        <v>4.0290561693464575E-3</v>
      </c>
      <c r="J97" s="19">
        <v>3.0884300756431161E-2</v>
      </c>
    </row>
    <row r="98" spans="2:10" x14ac:dyDescent="0.25">
      <c r="B98" s="253"/>
      <c r="C98" s="29" t="s">
        <v>324</v>
      </c>
      <c r="D98" s="29"/>
      <c r="E98" s="19" t="s">
        <v>408</v>
      </c>
      <c r="F98" s="19">
        <v>1.2202400322539039E-2</v>
      </c>
      <c r="G98" s="19">
        <v>4.055677276781253E-3</v>
      </c>
      <c r="H98" s="19">
        <v>2.1121430867434416E-2</v>
      </c>
      <c r="I98" s="19">
        <v>4.0431218851236595E-3</v>
      </c>
      <c r="J98" s="19">
        <v>3.0836630725678254E-2</v>
      </c>
    </row>
    <row r="99" spans="2:10" x14ac:dyDescent="0.25">
      <c r="B99" s="253"/>
      <c r="C99" s="29" t="s">
        <v>324</v>
      </c>
      <c r="D99" s="29"/>
      <c r="E99" s="19" t="s">
        <v>409</v>
      </c>
      <c r="F99" s="19">
        <v>1.2161006263791798E-2</v>
      </c>
      <c r="G99" s="19">
        <v>4.0622930384095254E-3</v>
      </c>
      <c r="H99" s="19">
        <v>2.2321305479437652E-2</v>
      </c>
      <c r="I99" s="19">
        <v>3.9764155591932226E-3</v>
      </c>
      <c r="J99" s="19">
        <v>3.0794203746627651E-2</v>
      </c>
    </row>
    <row r="100" spans="2:10" x14ac:dyDescent="0.25">
      <c r="B100" s="253"/>
      <c r="C100" s="29" t="s">
        <v>324</v>
      </c>
      <c r="D100" s="29"/>
      <c r="E100" s="19" t="s">
        <v>410</v>
      </c>
      <c r="F100" s="19">
        <v>1.2136765959093397E-2</v>
      </c>
      <c r="G100" s="19">
        <v>5.8903287785566369E-3</v>
      </c>
      <c r="H100" s="19">
        <v>2.4248620304361038E-2</v>
      </c>
      <c r="I100" s="19">
        <v>3.7944799264932093E-3</v>
      </c>
      <c r="J100" s="19">
        <v>3.0274447692139335E-2</v>
      </c>
    </row>
    <row r="101" spans="2:10" x14ac:dyDescent="0.25">
      <c r="B101" s="253"/>
      <c r="C101" s="29" t="s">
        <v>324</v>
      </c>
      <c r="D101" s="29"/>
      <c r="E101" s="19" t="s">
        <v>411</v>
      </c>
      <c r="F101" s="19">
        <v>1.2330683026301442E-2</v>
      </c>
      <c r="G101" s="19">
        <v>5.5854439392938491E-3</v>
      </c>
      <c r="H101" s="19">
        <v>2.4953184092567356E-2</v>
      </c>
      <c r="I101" s="19">
        <v>3.7179453559098856E-3</v>
      </c>
      <c r="J101" s="19">
        <v>3.0143056114375625E-2</v>
      </c>
    </row>
    <row r="102" spans="2:10" x14ac:dyDescent="0.25">
      <c r="B102" s="253"/>
      <c r="C102" s="29" t="s">
        <v>324</v>
      </c>
      <c r="D102" s="29"/>
      <c r="E102" s="19" t="s">
        <v>412</v>
      </c>
      <c r="F102" s="19">
        <v>1.2252668840130251E-2</v>
      </c>
      <c r="G102" s="19">
        <v>5.7324090259643547E-3</v>
      </c>
      <c r="H102" s="19">
        <v>2.4853702007504263E-2</v>
      </c>
      <c r="I102" s="19">
        <v>3.316191651558211E-3</v>
      </c>
      <c r="J102" s="19">
        <v>2.9265726998878847E-2</v>
      </c>
    </row>
    <row r="103" spans="2:10" x14ac:dyDescent="0.25">
      <c r="B103" s="253"/>
      <c r="C103" s="29" t="s">
        <v>324</v>
      </c>
      <c r="D103" s="29"/>
      <c r="E103" s="19" t="s">
        <v>413</v>
      </c>
      <c r="F103" s="19">
        <v>1.2325403308418782E-2</v>
      </c>
      <c r="G103" s="19">
        <v>6.1863664996013581E-3</v>
      </c>
      <c r="H103" s="19">
        <v>2.4113093056338325E-2</v>
      </c>
      <c r="I103" s="19">
        <v>3.2607797844895849E-3</v>
      </c>
      <c r="J103" s="19">
        <v>2.8866026062199873E-2</v>
      </c>
    </row>
    <row r="104" spans="2:10" x14ac:dyDescent="0.25">
      <c r="B104" s="253"/>
      <c r="C104" s="29" t="s">
        <v>324</v>
      </c>
      <c r="D104" s="29"/>
      <c r="E104" s="19" t="s">
        <v>414</v>
      </c>
      <c r="F104" s="19">
        <v>1.2374117266030776E-2</v>
      </c>
      <c r="G104" s="19">
        <v>6.1014044959664575E-3</v>
      </c>
      <c r="H104" s="19">
        <v>2.4104219827078856E-2</v>
      </c>
      <c r="I104" s="19">
        <v>3.4881048547248019E-3</v>
      </c>
      <c r="J104" s="19">
        <v>2.8982645727298157E-2</v>
      </c>
    </row>
    <row r="105" spans="2:10" x14ac:dyDescent="0.25">
      <c r="B105" s="253"/>
      <c r="C105" s="29" t="s">
        <v>324</v>
      </c>
      <c r="D105" s="29"/>
      <c r="E105" s="19" t="s">
        <v>415</v>
      </c>
      <c r="F105" s="19">
        <v>1.2422211549807636E-2</v>
      </c>
      <c r="G105" s="19">
        <v>8.1916705490124898E-3</v>
      </c>
      <c r="H105" s="19">
        <v>2.3305593731773773E-2</v>
      </c>
      <c r="I105" s="19">
        <v>3.4227452614894668E-3</v>
      </c>
      <c r="J105" s="19">
        <v>2.8807796232067574E-2</v>
      </c>
    </row>
    <row r="106" spans="2:10" x14ac:dyDescent="0.25">
      <c r="B106" s="253"/>
      <c r="C106" s="29" t="s">
        <v>324</v>
      </c>
      <c r="D106" s="29"/>
      <c r="E106" s="19" t="s">
        <v>416</v>
      </c>
      <c r="F106" s="19">
        <v>1.2014574467802269E-2</v>
      </c>
      <c r="G106" s="19">
        <v>7.7992457346585161E-3</v>
      </c>
      <c r="H106" s="19">
        <v>2.2824386894922374E-2</v>
      </c>
      <c r="I106" s="19">
        <v>3.3495775912170448E-3</v>
      </c>
      <c r="J106" s="19">
        <v>3.0152776331915411E-2</v>
      </c>
    </row>
    <row r="107" spans="2:10" x14ac:dyDescent="0.25">
      <c r="B107" s="253"/>
      <c r="C107" s="29" t="s">
        <v>332</v>
      </c>
      <c r="D107" s="29"/>
      <c r="E107" s="19" t="s">
        <v>417</v>
      </c>
      <c r="F107" s="19">
        <v>1.1807577054076977E-2</v>
      </c>
      <c r="G107" s="19">
        <v>7.8970624645674468E-3</v>
      </c>
      <c r="H107" s="19">
        <v>2.4068760456107629E-2</v>
      </c>
      <c r="I107" s="19">
        <v>3.3019854973771502E-3</v>
      </c>
      <c r="J107" s="19">
        <v>3.0707526669924708E-2</v>
      </c>
    </row>
    <row r="108" spans="2:10" x14ac:dyDescent="0.25">
      <c r="B108" s="253"/>
      <c r="C108" s="29" t="s">
        <v>324</v>
      </c>
      <c r="D108" s="29"/>
      <c r="E108" s="19" t="s">
        <v>418</v>
      </c>
      <c r="F108" s="19">
        <v>1.1753051342215643E-2</v>
      </c>
      <c r="G108" s="19">
        <v>8.1230571802994953E-3</v>
      </c>
      <c r="H108" s="19">
        <v>2.6573219120169474E-2</v>
      </c>
      <c r="I108" s="19">
        <v>3.4375074407444082E-3</v>
      </c>
      <c r="J108" s="19">
        <v>3.0627427051900486E-2</v>
      </c>
    </row>
    <row r="109" spans="2:10" x14ac:dyDescent="0.25">
      <c r="B109" s="253" t="str">
        <f>LEFT(E109,4)</f>
        <v>2020</v>
      </c>
      <c r="C109" s="29" t="s">
        <v>324</v>
      </c>
      <c r="D109" s="29"/>
      <c r="E109" s="19" t="s">
        <v>419</v>
      </c>
      <c r="F109" s="19">
        <v>1.1577212791963892E-2</v>
      </c>
      <c r="G109" s="19">
        <v>8.0298183940988171E-3</v>
      </c>
      <c r="H109" s="19">
        <v>2.6956727651277428E-2</v>
      </c>
      <c r="I109" s="19">
        <v>3.183857940695747E-3</v>
      </c>
      <c r="J109" s="19">
        <v>3.032428843239917E-2</v>
      </c>
    </row>
    <row r="110" spans="2:10" x14ac:dyDescent="0.25">
      <c r="B110" s="253"/>
      <c r="C110" s="29" t="s">
        <v>324</v>
      </c>
      <c r="D110" s="29"/>
      <c r="E110" s="19" t="s">
        <v>420</v>
      </c>
      <c r="F110" s="19">
        <v>1.1361148663024394E-2</v>
      </c>
      <c r="G110" s="19">
        <v>7.8260774627088685E-3</v>
      </c>
      <c r="H110" s="19">
        <v>2.7202231447862216E-2</v>
      </c>
      <c r="I110" s="19">
        <v>3.4567857047186437E-3</v>
      </c>
      <c r="J110" s="19">
        <v>3.1458630265137767E-2</v>
      </c>
    </row>
    <row r="111" spans="2:10" x14ac:dyDescent="0.25">
      <c r="B111" s="253"/>
      <c r="C111" s="29" t="s">
        <v>324</v>
      </c>
      <c r="D111" s="29"/>
      <c r="E111" s="19" t="s">
        <v>421</v>
      </c>
      <c r="F111" s="19">
        <v>1.0846979410732507E-2</v>
      </c>
      <c r="G111" s="19">
        <v>8.8826877252706389E-3</v>
      </c>
      <c r="H111" s="19">
        <v>2.7686021841660129E-2</v>
      </c>
      <c r="I111" s="19">
        <v>3.4993998472126046E-3</v>
      </c>
      <c r="J111" s="19">
        <v>3.1057020412377467E-2</v>
      </c>
    </row>
    <row r="112" spans="2:10" x14ac:dyDescent="0.25">
      <c r="B112" s="253"/>
      <c r="C112" s="29" t="s">
        <v>324</v>
      </c>
      <c r="D112" s="29"/>
      <c r="E112" s="19" t="s">
        <v>422</v>
      </c>
      <c r="F112" s="19">
        <v>1.1148495645478948E-2</v>
      </c>
      <c r="G112" s="19">
        <v>6.9921808415283277E-3</v>
      </c>
      <c r="H112" s="19">
        <v>2.7480223838161157E-2</v>
      </c>
      <c r="I112" s="19">
        <v>3.5866650298800535E-3</v>
      </c>
      <c r="J112" s="19">
        <v>3.1594455801355469E-2</v>
      </c>
    </row>
    <row r="113" spans="2:10" x14ac:dyDescent="0.25">
      <c r="B113" s="253"/>
      <c r="C113" s="29" t="s">
        <v>324</v>
      </c>
      <c r="D113" s="29"/>
      <c r="E113" s="19" t="s">
        <v>423</v>
      </c>
      <c r="F113" s="19">
        <v>1.1372313998955738E-2</v>
      </c>
      <c r="G113" s="19">
        <v>7.9477798886624235E-3</v>
      </c>
      <c r="H113" s="19">
        <v>2.7008221707532518E-2</v>
      </c>
      <c r="I113" s="19">
        <v>3.5002885629973252E-3</v>
      </c>
      <c r="J113" s="19">
        <v>3.2119342255387172E-2</v>
      </c>
    </row>
    <row r="114" spans="2:10" x14ac:dyDescent="0.25">
      <c r="B114" s="253"/>
      <c r="C114" s="29" t="s">
        <v>324</v>
      </c>
      <c r="D114" s="29"/>
      <c r="E114" s="19" t="s">
        <v>424</v>
      </c>
      <c r="F114" s="19">
        <v>1.1558266786924806E-2</v>
      </c>
      <c r="G114" s="19">
        <v>7.6679427509394197E-3</v>
      </c>
      <c r="H114" s="19">
        <v>2.7409538888258502E-2</v>
      </c>
      <c r="I114" s="19">
        <v>3.4930382703687347E-3</v>
      </c>
      <c r="J114" s="19">
        <v>3.2313551867253529E-2</v>
      </c>
    </row>
    <row r="115" spans="2:10" x14ac:dyDescent="0.25">
      <c r="B115" s="253"/>
      <c r="C115" s="29" t="s">
        <v>324</v>
      </c>
      <c r="D115" s="29"/>
      <c r="E115" s="19" t="s">
        <v>425</v>
      </c>
      <c r="F115" s="19">
        <v>1.1928838373986396E-2</v>
      </c>
      <c r="G115" s="19">
        <v>7.7213824178436101E-3</v>
      </c>
      <c r="H115" s="19">
        <v>2.6697312348025522E-2</v>
      </c>
      <c r="I115" s="19">
        <v>3.4615679723938165E-3</v>
      </c>
      <c r="J115" s="19">
        <v>3.0854758417396787E-2</v>
      </c>
    </row>
    <row r="116" spans="2:10" x14ac:dyDescent="0.25">
      <c r="B116" s="253"/>
      <c r="C116" s="29" t="s">
        <v>324</v>
      </c>
      <c r="D116" s="29"/>
      <c r="E116" s="19" t="s">
        <v>426</v>
      </c>
      <c r="F116" s="19">
        <v>1.2026422124912409E-2</v>
      </c>
      <c r="G116" s="19">
        <v>8.0119952897966147E-3</v>
      </c>
      <c r="H116" s="19">
        <v>2.8648262977069589E-2</v>
      </c>
      <c r="I116" s="19">
        <v>3.4341570900575497E-3</v>
      </c>
      <c r="J116" s="19">
        <v>3.0081307345568964E-2</v>
      </c>
    </row>
    <row r="117" spans="2:10" x14ac:dyDescent="0.25">
      <c r="B117" s="253"/>
      <c r="C117" s="29" t="s">
        <v>324</v>
      </c>
      <c r="D117" s="29"/>
      <c r="E117" s="19" t="s">
        <v>427</v>
      </c>
      <c r="F117" s="19">
        <v>1.2313353320717108E-2</v>
      </c>
      <c r="G117" s="19">
        <v>5.9081255975795641E-3</v>
      </c>
      <c r="H117" s="19">
        <v>2.7490075846895657E-2</v>
      </c>
      <c r="I117" s="19">
        <v>3.3742859093859189E-3</v>
      </c>
      <c r="J117" s="19">
        <v>3.0204518018132686E-2</v>
      </c>
    </row>
    <row r="118" spans="2:10" x14ac:dyDescent="0.25">
      <c r="B118" s="253"/>
      <c r="C118" s="29" t="s">
        <v>324</v>
      </c>
      <c r="D118" s="29"/>
      <c r="E118" s="19" t="s">
        <v>428</v>
      </c>
      <c r="F118" s="19">
        <v>1.2366250063576861E-2</v>
      </c>
      <c r="G118" s="19">
        <v>6.1285972126021116E-3</v>
      </c>
      <c r="H118" s="19">
        <v>2.7598744882901798E-2</v>
      </c>
      <c r="I118" s="19">
        <v>3.3048193121237124E-3</v>
      </c>
      <c r="J118" s="19">
        <v>3.0576061692247022E-2</v>
      </c>
    </row>
    <row r="119" spans="2:10" x14ac:dyDescent="0.25">
      <c r="B119" s="253"/>
      <c r="C119" s="29" t="s">
        <v>324</v>
      </c>
      <c r="D119" s="29"/>
      <c r="E119" s="19" t="s">
        <v>429</v>
      </c>
      <c r="F119" s="19">
        <v>1.2098943570356353E-2</v>
      </c>
      <c r="G119" s="19">
        <v>5.8208892078977833E-3</v>
      </c>
      <c r="H119" s="19">
        <v>2.9346305246661784E-2</v>
      </c>
      <c r="I119" s="19">
        <v>3.1560272372139495E-3</v>
      </c>
      <c r="J119" s="19">
        <v>3.029446131015302E-2</v>
      </c>
    </row>
    <row r="120" spans="2:10" x14ac:dyDescent="0.25">
      <c r="B120" s="253"/>
      <c r="C120" s="29" t="s">
        <v>324</v>
      </c>
      <c r="D120" s="29"/>
      <c r="E120" s="19" t="s">
        <v>430</v>
      </c>
      <c r="F120" s="19">
        <v>1.1799753559212409E-2</v>
      </c>
      <c r="G120" s="19">
        <v>6.5227386075573466E-3</v>
      </c>
      <c r="H120" s="19">
        <v>3.0566868626678952E-2</v>
      </c>
      <c r="I120" s="19">
        <v>3.2685404619710789E-3</v>
      </c>
      <c r="J120" s="19">
        <v>2.9427539951862518E-2</v>
      </c>
    </row>
    <row r="121" spans="2:10" x14ac:dyDescent="0.25">
      <c r="B121" s="253" t="str">
        <f>LEFT(E121,4)</f>
        <v>2021</v>
      </c>
      <c r="C121" s="29" t="s">
        <v>324</v>
      </c>
      <c r="D121" s="29"/>
      <c r="E121" s="19" t="s">
        <v>431</v>
      </c>
      <c r="F121" s="19">
        <v>1.2293065875088681E-2</v>
      </c>
      <c r="G121" s="19">
        <v>6.6604154677443028E-3</v>
      </c>
      <c r="H121" s="19">
        <v>3.1512338628927439E-2</v>
      </c>
      <c r="I121" s="19">
        <v>3.380007166875856E-3</v>
      </c>
      <c r="J121" s="19">
        <v>3.0223932038665698E-2</v>
      </c>
    </row>
    <row r="122" spans="2:10" x14ac:dyDescent="0.25">
      <c r="B122" s="253"/>
      <c r="C122" s="29" t="s">
        <v>324</v>
      </c>
      <c r="D122" s="29"/>
      <c r="E122" s="19" t="s">
        <v>432</v>
      </c>
      <c r="F122" s="19">
        <v>1.2140469572936276E-2</v>
      </c>
      <c r="G122" s="19">
        <v>6.6064858132001058E-3</v>
      </c>
      <c r="H122" s="19">
        <v>3.1730415719094726E-2</v>
      </c>
      <c r="I122" s="19">
        <v>3.39485163906777E-3</v>
      </c>
      <c r="J122" s="19">
        <v>3.0087290840414255E-2</v>
      </c>
    </row>
    <row r="123" spans="2:10" x14ac:dyDescent="0.25">
      <c r="B123" s="253"/>
      <c r="C123" s="29" t="s">
        <v>324</v>
      </c>
      <c r="D123" s="29"/>
      <c r="E123" s="19" t="s">
        <v>433</v>
      </c>
      <c r="F123" s="19">
        <v>1.2192468262397763E-2</v>
      </c>
      <c r="G123" s="19">
        <v>7.2291953364809966E-3</v>
      </c>
      <c r="H123" s="19">
        <v>3.0913782466024435E-2</v>
      </c>
      <c r="I123" s="19">
        <v>3.1693917604157509E-3</v>
      </c>
      <c r="J123" s="19">
        <v>3.0328104056205271E-2</v>
      </c>
    </row>
    <row r="124" spans="2:10" x14ac:dyDescent="0.25">
      <c r="B124" s="253"/>
      <c r="C124" s="29" t="s">
        <v>324</v>
      </c>
      <c r="D124" s="29"/>
      <c r="E124" s="19" t="s">
        <v>434</v>
      </c>
      <c r="F124" s="19">
        <v>1.2818075978931667E-2</v>
      </c>
      <c r="G124" s="19">
        <v>7.217696809340513E-3</v>
      </c>
      <c r="H124" s="19">
        <v>3.0154231985572346E-2</v>
      </c>
      <c r="I124" s="19">
        <v>3.3114437512283979E-3</v>
      </c>
      <c r="J124" s="19">
        <v>3.0318063006032632E-2</v>
      </c>
    </row>
    <row r="125" spans="2:10" x14ac:dyDescent="0.25">
      <c r="B125" s="253"/>
      <c r="C125" s="29" t="s">
        <v>324</v>
      </c>
      <c r="D125" s="29"/>
      <c r="E125" s="19" t="s">
        <v>435</v>
      </c>
      <c r="F125" s="19">
        <v>1.319181941169058E-2</v>
      </c>
      <c r="G125" s="19">
        <v>6.0180950749737817E-3</v>
      </c>
      <c r="H125" s="19">
        <v>3.0793947428694242E-2</v>
      </c>
      <c r="I125" s="19">
        <v>3.3789701366485703E-3</v>
      </c>
      <c r="J125" s="19">
        <v>2.9376476838965909E-2</v>
      </c>
    </row>
    <row r="126" spans="2:10" x14ac:dyDescent="0.25">
      <c r="B126" s="253"/>
      <c r="C126" s="29" t="s">
        <v>324</v>
      </c>
      <c r="D126" s="29"/>
      <c r="E126" s="19" t="s">
        <v>436</v>
      </c>
      <c r="F126" s="19">
        <v>1.3358002393771704E-2</v>
      </c>
      <c r="G126" s="19">
        <v>6.2904929501225127E-3</v>
      </c>
      <c r="H126" s="19">
        <v>3.1405964664763315E-2</v>
      </c>
      <c r="I126" s="19">
        <v>3.5888363329382397E-3</v>
      </c>
      <c r="J126" s="19">
        <v>2.8966854490281326E-2</v>
      </c>
    </row>
    <row r="127" spans="2:10" x14ac:dyDescent="0.25">
      <c r="B127" s="253"/>
      <c r="C127" s="29" t="s">
        <v>332</v>
      </c>
      <c r="D127" s="29"/>
      <c r="E127" s="19" t="s">
        <v>437</v>
      </c>
      <c r="F127" s="19">
        <v>1.3357286459572902E-2</v>
      </c>
      <c r="G127" s="19">
        <v>6.0948681899440768E-3</v>
      </c>
      <c r="H127" s="19">
        <v>3.2894720679914682E-2</v>
      </c>
      <c r="I127" s="19">
        <v>3.5617265055266157E-3</v>
      </c>
      <c r="J127" s="19">
        <v>2.888770628692534E-2</v>
      </c>
    </row>
    <row r="128" spans="2:10" x14ac:dyDescent="0.25">
      <c r="B128" s="253"/>
      <c r="C128" s="29" t="s">
        <v>332</v>
      </c>
      <c r="D128" s="29"/>
      <c r="E128" s="19" t="s">
        <v>438</v>
      </c>
      <c r="F128" s="19">
        <v>1.3728265402511822E-2</v>
      </c>
      <c r="G128" s="19">
        <v>5.8371423664266443E-3</v>
      </c>
      <c r="H128" s="19">
        <v>3.3194671802326194E-2</v>
      </c>
      <c r="I128" s="19">
        <v>3.4910480431867524E-3</v>
      </c>
      <c r="J128" s="19">
        <v>2.8508614783810411E-2</v>
      </c>
    </row>
    <row r="129" spans="2:10" x14ac:dyDescent="0.25">
      <c r="B129" s="253"/>
      <c r="C129" s="29" t="s">
        <v>324</v>
      </c>
      <c r="D129" s="29"/>
      <c r="E129" s="19" t="s">
        <v>439</v>
      </c>
      <c r="F129" s="19">
        <v>1.3896022548239297E-2</v>
      </c>
      <c r="G129" s="19">
        <v>5.777958612323315E-3</v>
      </c>
      <c r="H129" s="19">
        <v>3.3608151174717354E-2</v>
      </c>
      <c r="I129" s="19">
        <v>3.4271282371862786E-3</v>
      </c>
      <c r="J129" s="19">
        <v>2.9530991351274991E-2</v>
      </c>
    </row>
    <row r="130" spans="2:10" x14ac:dyDescent="0.25">
      <c r="B130" s="253"/>
      <c r="C130" s="29" t="s">
        <v>324</v>
      </c>
      <c r="D130" s="29"/>
      <c r="E130" s="19" t="s">
        <v>440</v>
      </c>
      <c r="F130" s="19">
        <v>1.3844660537705498E-2</v>
      </c>
      <c r="G130" s="19">
        <v>5.3222586944102895E-3</v>
      </c>
      <c r="H130" s="19">
        <v>3.3209579428014516E-2</v>
      </c>
      <c r="I130" s="19">
        <v>3.4172140070762272E-3</v>
      </c>
      <c r="J130" s="19">
        <v>2.8570982137662401E-2</v>
      </c>
    </row>
    <row r="131" spans="2:10" x14ac:dyDescent="0.25">
      <c r="B131" s="253"/>
      <c r="C131" s="29" t="s">
        <v>324</v>
      </c>
      <c r="D131" s="29"/>
      <c r="E131" s="19">
        <v>20211130</v>
      </c>
      <c r="F131" s="19">
        <v>1.3397131767358232E-2</v>
      </c>
      <c r="G131" s="19">
        <v>4.1810291496653159E-3</v>
      </c>
      <c r="H131" s="19">
        <v>3.0812820297483751E-2</v>
      </c>
      <c r="I131" s="19">
        <v>3.3239533061121614E-3</v>
      </c>
      <c r="J131" s="19">
        <v>2.8745801690309561E-2</v>
      </c>
    </row>
    <row r="132" spans="2:10" x14ac:dyDescent="0.25">
      <c r="B132" s="253"/>
      <c r="C132" s="29" t="s">
        <v>324</v>
      </c>
      <c r="D132" s="29"/>
      <c r="E132" s="19">
        <v>20211231</v>
      </c>
      <c r="F132" s="19">
        <v>1.338218187200123E-2</v>
      </c>
      <c r="G132" s="19">
        <v>4.5644666305792525E-3</v>
      </c>
      <c r="H132" s="19">
        <v>3.1044954529715611E-2</v>
      </c>
      <c r="I132" s="19">
        <v>3.3186095682256672E-3</v>
      </c>
      <c r="J132" s="19">
        <v>2.8432217453693807E-2</v>
      </c>
    </row>
    <row r="133" spans="2:10" x14ac:dyDescent="0.25">
      <c r="C133" s="29" t="s">
        <v>324</v>
      </c>
      <c r="D133" s="29"/>
    </row>
    <row r="134" spans="2:10" x14ac:dyDescent="0.25">
      <c r="C134" s="29" t="s">
        <v>324</v>
      </c>
      <c r="D134" s="29"/>
    </row>
    <row r="135" spans="2:10" x14ac:dyDescent="0.25">
      <c r="C135" s="29" t="s">
        <v>324</v>
      </c>
      <c r="D135" s="29"/>
    </row>
    <row r="136" spans="2:10" x14ac:dyDescent="0.25">
      <c r="C136" s="29" t="s">
        <v>324</v>
      </c>
      <c r="D136" s="29"/>
    </row>
    <row r="137" spans="2:10" x14ac:dyDescent="0.25">
      <c r="C137" s="29" t="s">
        <v>324</v>
      </c>
      <c r="D137" s="29"/>
    </row>
    <row r="138" spans="2:10" x14ac:dyDescent="0.25">
      <c r="C138" s="29" t="s">
        <v>324</v>
      </c>
      <c r="D138" s="29"/>
    </row>
    <row r="139" spans="2:10" x14ac:dyDescent="0.25">
      <c r="C139" s="29" t="s">
        <v>332</v>
      </c>
      <c r="D139" s="29"/>
    </row>
    <row r="140" spans="2:10" x14ac:dyDescent="0.25">
      <c r="C140" s="29" t="s">
        <v>324</v>
      </c>
      <c r="D140" s="29"/>
    </row>
    <row r="141" spans="2:10" x14ac:dyDescent="0.25">
      <c r="C141" s="29" t="s">
        <v>324</v>
      </c>
      <c r="D141" s="29"/>
    </row>
    <row r="142" spans="2:10" x14ac:dyDescent="0.25">
      <c r="C142" s="29" t="s">
        <v>324</v>
      </c>
      <c r="D142" s="29"/>
    </row>
    <row r="143" spans="2:10" x14ac:dyDescent="0.25">
      <c r="C143" s="29" t="s">
        <v>324</v>
      </c>
      <c r="D143" s="29"/>
    </row>
    <row r="144" spans="2:10" x14ac:dyDescent="0.25">
      <c r="C144" s="29" t="s">
        <v>324</v>
      </c>
      <c r="D144" s="29"/>
    </row>
    <row r="145" spans="3:4" x14ac:dyDescent="0.25">
      <c r="C145" s="29" t="s">
        <v>324</v>
      </c>
      <c r="D145" s="29"/>
    </row>
    <row r="146" spans="3:4" x14ac:dyDescent="0.25">
      <c r="C146" s="29" t="s">
        <v>324</v>
      </c>
      <c r="D146" s="29"/>
    </row>
    <row r="147" spans="3:4" x14ac:dyDescent="0.25">
      <c r="C147" s="29" t="s">
        <v>324</v>
      </c>
      <c r="D147" s="29"/>
    </row>
    <row r="148" spans="3:4" x14ac:dyDescent="0.25">
      <c r="C148" s="29" t="s">
        <v>324</v>
      </c>
      <c r="D148" s="29"/>
    </row>
    <row r="149" spans="3:4" x14ac:dyDescent="0.25">
      <c r="C149" s="29" t="s">
        <v>324</v>
      </c>
      <c r="D149" s="29"/>
    </row>
    <row r="150" spans="3:4" x14ac:dyDescent="0.25">
      <c r="C150" s="29" t="s">
        <v>324</v>
      </c>
      <c r="D150" s="29"/>
    </row>
    <row r="151" spans="3:4" x14ac:dyDescent="0.25">
      <c r="C151" s="29" t="s">
        <v>324</v>
      </c>
      <c r="D151" s="29"/>
    </row>
  </sheetData>
  <mergeCells count="10">
    <mergeCell ref="B85:B96"/>
    <mergeCell ref="B97:B108"/>
    <mergeCell ref="B109:B120"/>
    <mergeCell ref="B121:B132"/>
    <mergeCell ref="B13:B24"/>
    <mergeCell ref="B25:B36"/>
    <mergeCell ref="B37:B48"/>
    <mergeCell ref="B49:B60"/>
    <mergeCell ref="B61:B72"/>
    <mergeCell ref="B73:B84"/>
  </mergeCells>
  <hyperlinks>
    <hyperlink ref="G1" location="Tartalom!A1" display="Vissza a tartalomjegyzékhez" xr:uid="{C030B9D1-F8A3-4D5C-AEEB-93A8469CEE2E}"/>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37CD8-F80C-4A71-A8D9-A9B6F3AD7C0A}">
  <dimension ref="A1:I151"/>
  <sheetViews>
    <sheetView zoomScale="70" zoomScaleNormal="70" workbookViewId="0">
      <selection activeCell="G1" sqref="G1"/>
    </sheetView>
  </sheetViews>
  <sheetFormatPr defaultRowHeight="15" x14ac:dyDescent="0.25"/>
  <cols>
    <col min="1" max="1" width="14.5703125" style="19" bestFit="1" customWidth="1"/>
    <col min="2" max="4" width="9.140625" style="19"/>
    <col min="5" max="5" width="19.140625" style="19" bestFit="1" customWidth="1"/>
    <col min="6" max="6" width="22.28515625" style="19" bestFit="1" customWidth="1"/>
    <col min="7" max="7" width="20.85546875" style="19" bestFit="1" customWidth="1"/>
    <col min="8" max="8" width="19.42578125" style="19" bestFit="1" customWidth="1"/>
    <col min="9" max="9" width="13.140625" style="19" bestFit="1" customWidth="1"/>
    <col min="10" max="16384" width="9.140625" style="19"/>
  </cols>
  <sheetData>
    <row r="1" spans="1:9" x14ac:dyDescent="0.25">
      <c r="A1" s="19" t="s">
        <v>27</v>
      </c>
      <c r="B1" s="19" t="s">
        <v>441</v>
      </c>
      <c r="G1" s="166" t="s">
        <v>1242</v>
      </c>
    </row>
    <row r="2" spans="1:9" x14ac:dyDescent="0.25">
      <c r="A2" s="19" t="s">
        <v>25</v>
      </c>
      <c r="B2" s="19" t="s">
        <v>442</v>
      </c>
    </row>
    <row r="3" spans="1:9" x14ac:dyDescent="0.25">
      <c r="A3" s="19" t="s">
        <v>23</v>
      </c>
      <c r="B3" s="19" t="s">
        <v>21</v>
      </c>
    </row>
    <row r="4" spans="1:9" x14ac:dyDescent="0.25">
      <c r="A4" s="19" t="s">
        <v>22</v>
      </c>
      <c r="B4" s="19" t="s">
        <v>21</v>
      </c>
    </row>
    <row r="5" spans="1:9" x14ac:dyDescent="0.25">
      <c r="A5" s="19" t="s">
        <v>20</v>
      </c>
    </row>
    <row r="6" spans="1:9" x14ac:dyDescent="0.25">
      <c r="A6" s="19" t="s">
        <v>18</v>
      </c>
    </row>
    <row r="8" spans="1:9" x14ac:dyDescent="0.25">
      <c r="A8" s="19" t="s">
        <v>134</v>
      </c>
      <c r="B8" s="19" t="s">
        <v>441</v>
      </c>
    </row>
    <row r="9" spans="1:9" x14ac:dyDescent="0.25">
      <c r="A9" s="19" t="s">
        <v>136</v>
      </c>
      <c r="B9" s="19" t="s">
        <v>442</v>
      </c>
    </row>
    <row r="11" spans="1:9" x14ac:dyDescent="0.25">
      <c r="E11" s="19" t="s">
        <v>314</v>
      </c>
      <c r="F11" s="19" t="s">
        <v>315</v>
      </c>
      <c r="G11" s="19" t="s">
        <v>316</v>
      </c>
      <c r="H11" s="19" t="s">
        <v>317</v>
      </c>
      <c r="I11" s="19" t="s">
        <v>318</v>
      </c>
    </row>
    <row r="12" spans="1:9" x14ac:dyDescent="0.25">
      <c r="B12" s="19" t="s">
        <v>301</v>
      </c>
      <c r="D12" s="19" t="s">
        <v>319</v>
      </c>
      <c r="E12" s="19" t="s">
        <v>320</v>
      </c>
      <c r="F12" s="19" t="s">
        <v>321</v>
      </c>
      <c r="G12" s="19" t="s">
        <v>322</v>
      </c>
      <c r="H12" s="19" t="s">
        <v>323</v>
      </c>
      <c r="I12" s="19" t="s">
        <v>107</v>
      </c>
    </row>
    <row r="13" spans="1:9" x14ac:dyDescent="0.25">
      <c r="B13" s="253">
        <v>2012</v>
      </c>
      <c r="C13" s="29" t="s">
        <v>324</v>
      </c>
      <c r="D13" s="19">
        <v>20120130</v>
      </c>
    </row>
    <row r="14" spans="1:9" x14ac:dyDescent="0.25">
      <c r="B14" s="253"/>
      <c r="C14" s="29" t="s">
        <v>324</v>
      </c>
      <c r="D14" s="19">
        <v>20120229</v>
      </c>
    </row>
    <row r="15" spans="1:9" x14ac:dyDescent="0.25">
      <c r="B15" s="253"/>
      <c r="C15" s="29" t="s">
        <v>324</v>
      </c>
      <c r="D15" s="19">
        <v>20120331</v>
      </c>
    </row>
    <row r="16" spans="1:9" x14ac:dyDescent="0.25">
      <c r="B16" s="253"/>
      <c r="C16" s="29" t="s">
        <v>324</v>
      </c>
      <c r="D16" s="19" t="s">
        <v>325</v>
      </c>
      <c r="E16" s="19">
        <v>3.0219748729813551E-2</v>
      </c>
      <c r="F16" s="19">
        <v>3.3541511568035793E-3</v>
      </c>
      <c r="G16" s="19">
        <v>3.7519202244206351E-2</v>
      </c>
      <c r="H16" s="19">
        <v>2.0199891747384322E-2</v>
      </c>
      <c r="I16" s="19">
        <v>3.9772761312837412E-2</v>
      </c>
    </row>
    <row r="17" spans="2:9" x14ac:dyDescent="0.25">
      <c r="B17" s="253"/>
      <c r="C17" s="29" t="s">
        <v>324</v>
      </c>
      <c r="D17" s="19" t="s">
        <v>326</v>
      </c>
      <c r="E17" s="19">
        <v>3.0047572817707278E-2</v>
      </c>
      <c r="F17" s="19">
        <v>5.6322036022963306E-3</v>
      </c>
      <c r="G17" s="19">
        <v>3.3205694368293515E-2</v>
      </c>
      <c r="H17" s="19">
        <v>1.6956629339958239E-2</v>
      </c>
      <c r="I17" s="19">
        <v>3.7278622214277725E-2</v>
      </c>
    </row>
    <row r="18" spans="2:9" x14ac:dyDescent="0.25">
      <c r="B18" s="253"/>
      <c r="C18" s="29" t="s">
        <v>324</v>
      </c>
      <c r="D18" s="19" t="s">
        <v>327</v>
      </c>
      <c r="E18" s="19">
        <v>3.2619863831245918E-2</v>
      </c>
      <c r="F18" s="19">
        <v>5.649650129850874E-3</v>
      </c>
      <c r="G18" s="19">
        <v>3.288460392729798E-2</v>
      </c>
      <c r="H18" s="19">
        <v>1.5813039703218637E-2</v>
      </c>
      <c r="I18" s="19">
        <v>3.7605358548649291E-2</v>
      </c>
    </row>
    <row r="19" spans="2:9" x14ac:dyDescent="0.25">
      <c r="B19" s="253"/>
      <c r="C19" s="29" t="s">
        <v>324</v>
      </c>
      <c r="D19" s="19" t="s">
        <v>328</v>
      </c>
      <c r="E19" s="19">
        <v>3.4773931290461663E-2</v>
      </c>
      <c r="F19" s="19">
        <v>5.840750949656158E-3</v>
      </c>
      <c r="G19" s="19">
        <v>3.4709009490863973E-2</v>
      </c>
      <c r="H19" s="19">
        <v>1.5608550080362051E-2</v>
      </c>
      <c r="I19" s="19">
        <v>3.4464496365938631E-2</v>
      </c>
    </row>
    <row r="20" spans="2:9" x14ac:dyDescent="0.25">
      <c r="B20" s="253"/>
      <c r="C20" s="29" t="s">
        <v>324</v>
      </c>
      <c r="D20" s="19" t="s">
        <v>329</v>
      </c>
      <c r="E20" s="19">
        <v>3.4166095253844418E-2</v>
      </c>
      <c r="F20" s="19">
        <v>5.8062274755097468E-3</v>
      </c>
      <c r="G20" s="19">
        <v>3.4250211770960506E-2</v>
      </c>
      <c r="H20" s="19">
        <v>1.8337971027594716E-2</v>
      </c>
      <c r="I20" s="19">
        <v>3.6921250469382862E-2</v>
      </c>
    </row>
    <row r="21" spans="2:9" x14ac:dyDescent="0.25">
      <c r="B21" s="253"/>
      <c r="C21" s="29" t="s">
        <v>324</v>
      </c>
      <c r="D21" s="19" t="s">
        <v>330</v>
      </c>
      <c r="E21" s="19">
        <v>3.5197771512964666E-2</v>
      </c>
      <c r="F21" s="19">
        <v>6.1862442964309193E-3</v>
      </c>
      <c r="G21" s="19">
        <v>3.6029564395974802E-2</v>
      </c>
      <c r="H21" s="19">
        <v>1.8433848725648527E-2</v>
      </c>
      <c r="I21" s="19">
        <v>3.6603727338761306E-2</v>
      </c>
    </row>
    <row r="22" spans="2:9" x14ac:dyDescent="0.25">
      <c r="B22" s="253"/>
      <c r="C22" s="29" t="s">
        <v>324</v>
      </c>
      <c r="D22" s="19" t="s">
        <v>331</v>
      </c>
      <c r="E22" s="19">
        <v>3.6515115427067597E-2</v>
      </c>
      <c r="F22" s="19">
        <v>7.044957424741826E-3</v>
      </c>
      <c r="G22" s="19">
        <v>3.4973912977651442E-2</v>
      </c>
      <c r="H22" s="19">
        <v>1.7774169047945147E-2</v>
      </c>
      <c r="I22" s="19">
        <v>3.7947748626824436E-2</v>
      </c>
    </row>
    <row r="23" spans="2:9" x14ac:dyDescent="0.25">
      <c r="B23" s="253"/>
      <c r="C23" s="29" t="s">
        <v>332</v>
      </c>
      <c r="D23" s="19" t="s">
        <v>333</v>
      </c>
      <c r="E23" s="19">
        <v>3.6464586774365385E-2</v>
      </c>
      <c r="F23" s="19">
        <v>6.922884506831796E-3</v>
      </c>
      <c r="G23" s="19">
        <v>3.4680048307906448E-2</v>
      </c>
      <c r="H23" s="19">
        <v>1.6181806048157481E-2</v>
      </c>
      <c r="I23" s="19">
        <v>3.7586197694204251E-2</v>
      </c>
    </row>
    <row r="24" spans="2:9" x14ac:dyDescent="0.25">
      <c r="B24" s="253"/>
      <c r="C24" s="29" t="s">
        <v>332</v>
      </c>
      <c r="D24" s="19" t="s">
        <v>334</v>
      </c>
      <c r="E24" s="19">
        <v>3.7156284079429412E-2</v>
      </c>
      <c r="F24" s="19">
        <v>8.0225501580375846E-3</v>
      </c>
      <c r="G24" s="19">
        <v>3.3421368080647683E-2</v>
      </c>
      <c r="H24" s="19">
        <v>1.6043229205370324E-2</v>
      </c>
      <c r="I24" s="19">
        <v>3.7806777204544624E-2</v>
      </c>
    </row>
    <row r="25" spans="2:9" x14ac:dyDescent="0.25">
      <c r="B25" s="253" t="str">
        <f>LEFT(D25,4)</f>
        <v>2013</v>
      </c>
      <c r="C25" s="29" t="s">
        <v>324</v>
      </c>
      <c r="D25" s="19" t="s">
        <v>335</v>
      </c>
      <c r="E25" s="19">
        <v>3.7083336608428254E-2</v>
      </c>
      <c r="F25" s="19">
        <v>7.5510154341422199E-3</v>
      </c>
      <c r="G25" s="19">
        <v>3.5790835967857565E-2</v>
      </c>
      <c r="H25" s="19">
        <v>1.697496443372935E-2</v>
      </c>
      <c r="I25" s="19">
        <v>4.6811290556169546E-2</v>
      </c>
    </row>
    <row r="26" spans="2:9" x14ac:dyDescent="0.25">
      <c r="B26" s="253"/>
      <c r="C26" s="29" t="s">
        <v>324</v>
      </c>
      <c r="D26" s="19" t="s">
        <v>336</v>
      </c>
      <c r="E26" s="19">
        <v>3.6809924920615363E-2</v>
      </c>
      <c r="F26" s="19">
        <v>7.6992157623123727E-3</v>
      </c>
      <c r="G26" s="19">
        <v>3.3635730579567466E-2</v>
      </c>
      <c r="H26" s="19">
        <v>1.7676556887486029E-2</v>
      </c>
      <c r="I26" s="19">
        <v>4.7400005385977682E-2</v>
      </c>
    </row>
    <row r="27" spans="2:9" x14ac:dyDescent="0.25">
      <c r="B27" s="253"/>
      <c r="C27" s="29" t="s">
        <v>324</v>
      </c>
      <c r="D27" s="19" t="s">
        <v>337</v>
      </c>
      <c r="E27" s="19">
        <v>3.6783720435801671E-2</v>
      </c>
      <c r="F27" s="19">
        <v>8.0683612893443016E-3</v>
      </c>
      <c r="G27" s="19">
        <v>3.3062477515032267E-2</v>
      </c>
      <c r="H27" s="19">
        <v>1.8920722146678465E-2</v>
      </c>
      <c r="I27" s="19">
        <v>4.7626327091484198E-2</v>
      </c>
    </row>
    <row r="28" spans="2:9" x14ac:dyDescent="0.25">
      <c r="B28" s="253"/>
      <c r="C28" s="29" t="s">
        <v>324</v>
      </c>
      <c r="D28" s="19" t="s">
        <v>338</v>
      </c>
      <c r="E28" s="19">
        <v>3.8418696034560301E-2</v>
      </c>
      <c r="F28" s="19">
        <v>7.998195103106686E-3</v>
      </c>
      <c r="G28" s="19">
        <v>3.2402739012521685E-2</v>
      </c>
      <c r="H28" s="19">
        <v>1.8342614932103027E-2</v>
      </c>
      <c r="I28" s="19">
        <v>4.7584067176890538E-2</v>
      </c>
    </row>
    <row r="29" spans="2:9" x14ac:dyDescent="0.25">
      <c r="B29" s="253"/>
      <c r="C29" s="29" t="s">
        <v>324</v>
      </c>
      <c r="D29" s="19" t="s">
        <v>339</v>
      </c>
      <c r="E29" s="19">
        <v>3.967231305165609E-2</v>
      </c>
      <c r="F29" s="19">
        <v>7.6013190616534172E-3</v>
      </c>
      <c r="G29" s="19">
        <v>3.2083905995137475E-2</v>
      </c>
      <c r="H29" s="19">
        <v>1.7991083096390022E-2</v>
      </c>
      <c r="I29" s="19">
        <v>4.6899375287641841E-2</v>
      </c>
    </row>
    <row r="30" spans="2:9" x14ac:dyDescent="0.25">
      <c r="B30" s="253"/>
      <c r="C30" s="29" t="s">
        <v>324</v>
      </c>
      <c r="D30" s="19" t="s">
        <v>340</v>
      </c>
      <c r="E30" s="19">
        <v>4.0862700466485456E-2</v>
      </c>
      <c r="F30" s="19">
        <v>7.5423536600110674E-3</v>
      </c>
      <c r="G30" s="19">
        <v>3.1249842661273178E-2</v>
      </c>
      <c r="H30" s="19">
        <v>1.7893680448620899E-2</v>
      </c>
      <c r="I30" s="19">
        <v>4.6279175288453683E-2</v>
      </c>
    </row>
    <row r="31" spans="2:9" x14ac:dyDescent="0.25">
      <c r="B31" s="253"/>
      <c r="C31" s="29" t="s">
        <v>324</v>
      </c>
      <c r="D31" s="19" t="s">
        <v>341</v>
      </c>
      <c r="E31" s="19">
        <v>4.2050517240702447E-2</v>
      </c>
      <c r="F31" s="19">
        <v>1.0797071610079211E-2</v>
      </c>
      <c r="G31" s="19">
        <v>2.9624043078357688E-2</v>
      </c>
      <c r="H31" s="19">
        <v>1.7527360892706654E-2</v>
      </c>
      <c r="I31" s="19">
        <v>4.1612620461319465E-2</v>
      </c>
    </row>
    <row r="32" spans="2:9" x14ac:dyDescent="0.25">
      <c r="B32" s="253"/>
      <c r="C32" s="29" t="s">
        <v>324</v>
      </c>
      <c r="D32" s="19" t="s">
        <v>342</v>
      </c>
      <c r="E32" s="19">
        <v>4.3956009092965612E-2</v>
      </c>
      <c r="F32" s="19">
        <v>1.0506443567851268E-2</v>
      </c>
      <c r="G32" s="19">
        <v>2.7990966358206585E-2</v>
      </c>
      <c r="H32" s="19">
        <v>1.7413949766908174E-2</v>
      </c>
      <c r="I32" s="19">
        <v>4.5856445027886404E-2</v>
      </c>
    </row>
    <row r="33" spans="2:9" x14ac:dyDescent="0.25">
      <c r="B33" s="253"/>
      <c r="C33" s="29" t="s">
        <v>324</v>
      </c>
      <c r="D33" s="19" t="s">
        <v>343</v>
      </c>
      <c r="E33" s="19">
        <v>4.5821731272061399E-2</v>
      </c>
      <c r="F33" s="19">
        <v>1.0751310004380326E-2</v>
      </c>
      <c r="G33" s="19">
        <v>2.6964560497323459E-2</v>
      </c>
      <c r="H33" s="19">
        <v>1.6980062555700191E-2</v>
      </c>
      <c r="I33" s="19">
        <v>4.6528308771858623E-2</v>
      </c>
    </row>
    <row r="34" spans="2:9" x14ac:dyDescent="0.25">
      <c r="B34" s="253"/>
      <c r="C34" s="29" t="s">
        <v>324</v>
      </c>
      <c r="D34" s="19" t="s">
        <v>344</v>
      </c>
      <c r="E34" s="19">
        <v>4.6873594169352738E-2</v>
      </c>
      <c r="F34" s="19">
        <v>1.1188415821228904E-2</v>
      </c>
      <c r="G34" s="19">
        <v>2.9519446552129375E-2</v>
      </c>
      <c r="H34" s="19">
        <v>1.671908743580423E-2</v>
      </c>
      <c r="I34" s="19">
        <v>4.7898973337578719E-2</v>
      </c>
    </row>
    <row r="35" spans="2:9" x14ac:dyDescent="0.25">
      <c r="B35" s="253"/>
      <c r="C35" s="29" t="s">
        <v>332</v>
      </c>
      <c r="D35" s="19" t="s">
        <v>345</v>
      </c>
      <c r="E35" s="19">
        <v>4.5933734620900758E-2</v>
      </c>
      <c r="F35" s="19">
        <v>1.1389865964027837E-2</v>
      </c>
      <c r="G35" s="19">
        <v>2.8257983638451663E-2</v>
      </c>
      <c r="H35" s="19">
        <v>1.6950158491330095E-2</v>
      </c>
      <c r="I35" s="19">
        <v>3.9337266931613796E-2</v>
      </c>
    </row>
    <row r="36" spans="2:9" x14ac:dyDescent="0.25">
      <c r="B36" s="253"/>
      <c r="C36" s="29" t="s">
        <v>324</v>
      </c>
      <c r="D36" s="19" t="s">
        <v>346</v>
      </c>
      <c r="E36" s="19">
        <v>4.5733384516684336E-2</v>
      </c>
      <c r="F36" s="19">
        <v>1.1848063648648944E-2</v>
      </c>
      <c r="G36" s="19">
        <v>2.9715837502173881E-2</v>
      </c>
      <c r="H36" s="19">
        <v>1.7153555430576003E-2</v>
      </c>
      <c r="I36" s="19">
        <v>4.0494013784132768E-2</v>
      </c>
    </row>
    <row r="37" spans="2:9" x14ac:dyDescent="0.25">
      <c r="B37" s="253" t="str">
        <f>LEFT(D37,4)</f>
        <v>2014</v>
      </c>
      <c r="C37" s="29" t="s">
        <v>324</v>
      </c>
      <c r="D37" s="19" t="s">
        <v>347</v>
      </c>
      <c r="E37" s="19">
        <v>4.4308493946001427E-2</v>
      </c>
      <c r="F37" s="19">
        <v>1.1975668816924068E-2</v>
      </c>
      <c r="G37" s="19">
        <v>3.0394549183095063E-2</v>
      </c>
      <c r="H37" s="19">
        <v>2.0057756017381564E-2</v>
      </c>
      <c r="I37" s="19">
        <v>4.1100063790253001E-2</v>
      </c>
    </row>
    <row r="38" spans="2:9" x14ac:dyDescent="0.25">
      <c r="B38" s="253"/>
      <c r="C38" s="29" t="s">
        <v>324</v>
      </c>
      <c r="D38" s="19" t="s">
        <v>348</v>
      </c>
      <c r="E38" s="19">
        <v>4.3351290152818266E-2</v>
      </c>
      <c r="F38" s="19">
        <v>1.17137717155128E-2</v>
      </c>
      <c r="G38" s="19">
        <v>2.7837928793336218E-2</v>
      </c>
      <c r="H38" s="19">
        <v>1.9860271055296266E-2</v>
      </c>
      <c r="I38" s="19">
        <v>4.2152639265975948E-2</v>
      </c>
    </row>
    <row r="39" spans="2:9" x14ac:dyDescent="0.25">
      <c r="B39" s="253"/>
      <c r="C39" s="29" t="s">
        <v>324</v>
      </c>
      <c r="D39" s="19" t="s">
        <v>349</v>
      </c>
      <c r="E39" s="19">
        <v>4.201238673332202E-2</v>
      </c>
      <c r="F39" s="19">
        <v>6.367298947680157E-2</v>
      </c>
      <c r="G39" s="19">
        <v>2.5018377870042401E-2</v>
      </c>
      <c r="H39" s="19">
        <v>1.9227494902291958E-2</v>
      </c>
      <c r="I39" s="19">
        <v>3.986022425662681E-2</v>
      </c>
    </row>
    <row r="40" spans="2:9" x14ac:dyDescent="0.25">
      <c r="B40" s="253"/>
      <c r="C40" s="29" t="s">
        <v>324</v>
      </c>
      <c r="D40" s="19" t="s">
        <v>350</v>
      </c>
      <c r="E40" s="19">
        <v>4.2518802766836332E-2</v>
      </c>
      <c r="F40" s="19">
        <v>6.3736716946198105E-2</v>
      </c>
      <c r="G40" s="19">
        <v>2.6136947586030596E-2</v>
      </c>
      <c r="H40" s="19">
        <v>1.8482307245350927E-2</v>
      </c>
      <c r="I40" s="19">
        <v>3.9731719689150832E-2</v>
      </c>
    </row>
    <row r="41" spans="2:9" x14ac:dyDescent="0.25">
      <c r="B41" s="253"/>
      <c r="C41" s="29" t="s">
        <v>324</v>
      </c>
      <c r="D41" s="19" t="s">
        <v>351</v>
      </c>
      <c r="E41" s="19">
        <v>4.4133387249395015E-2</v>
      </c>
      <c r="F41" s="19">
        <v>6.3863719268576785E-2</v>
      </c>
      <c r="G41" s="19">
        <v>2.7439427758144376E-2</v>
      </c>
      <c r="H41" s="19">
        <v>1.8334910339745932E-2</v>
      </c>
      <c r="I41" s="19">
        <v>3.9073589819072108E-2</v>
      </c>
    </row>
    <row r="42" spans="2:9" x14ac:dyDescent="0.25">
      <c r="B42" s="253"/>
      <c r="C42" s="29" t="s">
        <v>324</v>
      </c>
      <c r="D42" s="19" t="s">
        <v>352</v>
      </c>
      <c r="E42" s="19">
        <v>4.5496706875424266E-2</v>
      </c>
      <c r="F42" s="19">
        <v>5.5025631689914221E-2</v>
      </c>
      <c r="G42" s="19">
        <v>2.611706443038242E-2</v>
      </c>
      <c r="H42" s="19">
        <v>1.8238757084394153E-2</v>
      </c>
      <c r="I42" s="19">
        <v>4.0613136879706559E-2</v>
      </c>
    </row>
    <row r="43" spans="2:9" x14ac:dyDescent="0.25">
      <c r="B43" s="253"/>
      <c r="C43" s="29" t="s">
        <v>324</v>
      </c>
      <c r="D43" s="19" t="s">
        <v>353</v>
      </c>
      <c r="E43" s="19">
        <v>4.7142622681504279E-2</v>
      </c>
      <c r="F43" s="19">
        <v>5.1128817727993658E-2</v>
      </c>
      <c r="G43" s="19">
        <v>2.5512782455679724E-2</v>
      </c>
      <c r="H43" s="19">
        <v>1.8188289344549764E-2</v>
      </c>
      <c r="I43" s="19">
        <v>4.0788934825850685E-2</v>
      </c>
    </row>
    <row r="44" spans="2:9" x14ac:dyDescent="0.25">
      <c r="B44" s="253"/>
      <c r="C44" s="29" t="s">
        <v>324</v>
      </c>
      <c r="D44" s="19" t="s">
        <v>354</v>
      </c>
      <c r="E44" s="19">
        <v>4.8127426598908167E-2</v>
      </c>
      <c r="F44" s="19">
        <v>5.2523442050038373E-2</v>
      </c>
      <c r="G44" s="19">
        <v>2.5997894479881035E-2</v>
      </c>
      <c r="H44" s="19">
        <v>1.8115202617447316E-2</v>
      </c>
      <c r="I44" s="19">
        <v>4.1032477770413224E-2</v>
      </c>
    </row>
    <row r="45" spans="2:9" x14ac:dyDescent="0.25">
      <c r="B45" s="253"/>
      <c r="C45" s="29" t="s">
        <v>324</v>
      </c>
      <c r="D45" s="19" t="s">
        <v>355</v>
      </c>
      <c r="E45" s="19">
        <v>4.8947166504202728E-2</v>
      </c>
      <c r="F45" s="19">
        <v>5.248686222867107E-2</v>
      </c>
      <c r="G45" s="19">
        <v>2.3916907158619743E-2</v>
      </c>
      <c r="H45" s="19">
        <v>2.0050647262186919E-2</v>
      </c>
      <c r="I45" s="19">
        <v>4.1317038778688191E-2</v>
      </c>
    </row>
    <row r="46" spans="2:9" x14ac:dyDescent="0.25">
      <c r="B46" s="253"/>
      <c r="C46" s="29" t="s">
        <v>324</v>
      </c>
      <c r="D46" s="19" t="s">
        <v>356</v>
      </c>
      <c r="E46" s="19">
        <v>4.9050871623815974E-2</v>
      </c>
      <c r="F46" s="19">
        <v>4.9218742306776968E-2</v>
      </c>
      <c r="G46" s="19">
        <v>2.4150955014560115E-2</v>
      </c>
      <c r="H46" s="19">
        <v>1.9947332651368516E-2</v>
      </c>
      <c r="I46" s="19">
        <v>4.555326196981014E-2</v>
      </c>
    </row>
    <row r="47" spans="2:9" x14ac:dyDescent="0.25">
      <c r="B47" s="253"/>
      <c r="C47" s="29" t="s">
        <v>324</v>
      </c>
      <c r="D47" s="19" t="s">
        <v>357</v>
      </c>
      <c r="E47" s="19">
        <v>4.8424507736173301E-2</v>
      </c>
      <c r="F47" s="19">
        <v>4.9239632919336883E-2</v>
      </c>
      <c r="G47" s="19">
        <v>2.4160055525459308E-2</v>
      </c>
      <c r="H47" s="19">
        <v>2.006978763253044E-2</v>
      </c>
      <c r="I47" s="19">
        <v>4.3526234752109851E-2</v>
      </c>
    </row>
    <row r="48" spans="2:9" x14ac:dyDescent="0.25">
      <c r="B48" s="253"/>
      <c r="C48" s="29" t="s">
        <v>324</v>
      </c>
      <c r="D48" s="19" t="s">
        <v>358</v>
      </c>
      <c r="E48" s="19">
        <v>4.8205151034541691E-2</v>
      </c>
      <c r="F48" s="19">
        <v>5.6475562150081163E-2</v>
      </c>
      <c r="G48" s="19">
        <v>2.3551076338333244E-2</v>
      </c>
      <c r="H48" s="19">
        <v>1.9826524928583514E-2</v>
      </c>
      <c r="I48" s="19">
        <v>4.4178040187170649E-2</v>
      </c>
    </row>
    <row r="49" spans="2:9" x14ac:dyDescent="0.25">
      <c r="B49" s="253" t="str">
        <f>LEFT(D49,4)</f>
        <v>2015</v>
      </c>
      <c r="C49" s="29" t="s">
        <v>324</v>
      </c>
      <c r="D49" s="19" t="s">
        <v>359</v>
      </c>
      <c r="E49" s="19">
        <v>4.9669995291224386E-2</v>
      </c>
      <c r="F49" s="19">
        <v>1.7324890382394049E-2</v>
      </c>
      <c r="G49" s="19">
        <v>2.3830504122308974E-2</v>
      </c>
      <c r="H49" s="19">
        <v>2.1246384003522283E-2</v>
      </c>
      <c r="I49" s="19">
        <v>4.5341224028253267E-2</v>
      </c>
    </row>
    <row r="50" spans="2:9" x14ac:dyDescent="0.25">
      <c r="B50" s="253"/>
      <c r="C50" s="29" t="s">
        <v>324</v>
      </c>
      <c r="D50" s="19" t="s">
        <v>360</v>
      </c>
      <c r="E50" s="19">
        <v>4.8828644662709801E-2</v>
      </c>
      <c r="F50" s="19">
        <v>1.721177372128091E-2</v>
      </c>
      <c r="G50" s="19">
        <v>2.015108897388955E-2</v>
      </c>
      <c r="H50" s="19">
        <v>2.120937238143961E-2</v>
      </c>
      <c r="I50" s="19">
        <v>4.6039724447088391E-2</v>
      </c>
    </row>
    <row r="51" spans="2:9" x14ac:dyDescent="0.25">
      <c r="B51" s="253"/>
      <c r="C51" s="29" t="s">
        <v>332</v>
      </c>
      <c r="D51" s="19" t="s">
        <v>361</v>
      </c>
      <c r="E51" s="19">
        <v>4.882536964400154E-2</v>
      </c>
      <c r="F51" s="19">
        <v>1.8183343881685278E-2</v>
      </c>
      <c r="G51" s="19">
        <v>1.8545843046126078E-2</v>
      </c>
      <c r="H51" s="19">
        <v>1.8718930997071274E-2</v>
      </c>
      <c r="I51" s="19">
        <v>4.8095924596376842E-2</v>
      </c>
    </row>
    <row r="52" spans="2:9" x14ac:dyDescent="0.25">
      <c r="B52" s="253"/>
      <c r="C52" s="29" t="s">
        <v>324</v>
      </c>
      <c r="D52" s="19" t="s">
        <v>362</v>
      </c>
      <c r="E52" s="19">
        <v>4.8780177107487013E-2</v>
      </c>
      <c r="F52" s="19">
        <v>1.8169424884437541E-2</v>
      </c>
      <c r="G52" s="19">
        <v>2.0692946937676523E-2</v>
      </c>
      <c r="H52" s="19">
        <v>1.9354000726066526E-2</v>
      </c>
      <c r="I52" s="19">
        <v>4.8257486357453631E-2</v>
      </c>
    </row>
    <row r="53" spans="2:9" x14ac:dyDescent="0.25">
      <c r="B53" s="253"/>
      <c r="C53" s="29" t="s">
        <v>324</v>
      </c>
      <c r="D53" s="19" t="s">
        <v>363</v>
      </c>
      <c r="E53" s="19">
        <v>4.9263272337072637E-2</v>
      </c>
      <c r="F53" s="19">
        <v>1.8302661008520217E-2</v>
      </c>
      <c r="G53" s="19">
        <v>1.7256591775025969E-2</v>
      </c>
      <c r="H53" s="19">
        <v>1.9413605920842056E-2</v>
      </c>
      <c r="I53" s="19">
        <v>4.7412434643651157E-2</v>
      </c>
    </row>
    <row r="54" spans="2:9" x14ac:dyDescent="0.25">
      <c r="B54" s="253"/>
      <c r="C54" s="29" t="s">
        <v>324</v>
      </c>
      <c r="D54" s="19" t="s">
        <v>364</v>
      </c>
      <c r="E54" s="19">
        <v>4.9781713836918359E-2</v>
      </c>
      <c r="F54" s="19">
        <v>1.8505751621687664E-2</v>
      </c>
      <c r="G54" s="19">
        <v>1.6518212015464641E-2</v>
      </c>
      <c r="H54" s="19">
        <v>1.9333238863840151E-2</v>
      </c>
      <c r="I54" s="19">
        <v>4.6723036152334987E-2</v>
      </c>
    </row>
    <row r="55" spans="2:9" x14ac:dyDescent="0.25">
      <c r="B55" s="253"/>
      <c r="C55" s="29" t="s">
        <v>324</v>
      </c>
      <c r="D55" s="19" t="s">
        <v>365</v>
      </c>
      <c r="E55" s="19">
        <v>5.2233246250037488E-2</v>
      </c>
      <c r="F55" s="19">
        <v>1.8469030742498522E-2</v>
      </c>
      <c r="G55" s="19">
        <v>1.6319891562681425E-2</v>
      </c>
      <c r="H55" s="19">
        <v>1.6329031205644728E-2</v>
      </c>
      <c r="I55" s="19">
        <v>4.4516013511886429E-2</v>
      </c>
    </row>
    <row r="56" spans="2:9" x14ac:dyDescent="0.25">
      <c r="B56" s="253"/>
      <c r="C56" s="29" t="s">
        <v>324</v>
      </c>
      <c r="D56" s="19" t="s">
        <v>366</v>
      </c>
      <c r="E56" s="19">
        <v>5.2848212340206029E-2</v>
      </c>
      <c r="F56" s="19">
        <v>1.7955841810678139E-2</v>
      </c>
      <c r="G56" s="19">
        <v>1.6793702435340115E-2</v>
      </c>
      <c r="H56" s="19">
        <v>1.6247290056795489E-2</v>
      </c>
      <c r="I56" s="19">
        <v>4.4001669948334411E-2</v>
      </c>
    </row>
    <row r="57" spans="2:9" x14ac:dyDescent="0.25">
      <c r="B57" s="253"/>
      <c r="C57" s="29" t="s">
        <v>324</v>
      </c>
      <c r="D57" s="19" t="s">
        <v>367</v>
      </c>
      <c r="E57" s="19">
        <v>5.338011401402866E-2</v>
      </c>
      <c r="F57" s="19">
        <v>1.8445228160882281E-2</v>
      </c>
      <c r="G57" s="19">
        <v>1.8530072298757506E-2</v>
      </c>
      <c r="H57" s="19">
        <v>1.6114428327734603E-2</v>
      </c>
      <c r="I57" s="19">
        <v>4.6348018987741858E-2</v>
      </c>
    </row>
    <row r="58" spans="2:9" x14ac:dyDescent="0.25">
      <c r="B58" s="253"/>
      <c r="C58" s="29" t="s">
        <v>324</v>
      </c>
      <c r="D58" s="19" t="s">
        <v>368</v>
      </c>
      <c r="E58" s="19">
        <v>5.3438956037228848E-2</v>
      </c>
      <c r="F58" s="19">
        <v>2.2017374467957783E-2</v>
      </c>
      <c r="G58" s="19">
        <v>1.7448112903891783E-2</v>
      </c>
      <c r="H58" s="19">
        <v>1.5827370498514352E-2</v>
      </c>
      <c r="I58" s="19">
        <v>5.2314368044538685E-2</v>
      </c>
    </row>
    <row r="59" spans="2:9" x14ac:dyDescent="0.25">
      <c r="B59" s="253"/>
      <c r="C59" s="29" t="s">
        <v>324</v>
      </c>
      <c r="D59" s="19" t="s">
        <v>369</v>
      </c>
      <c r="E59" s="19">
        <v>5.284876293860629E-2</v>
      </c>
      <c r="F59" s="19">
        <v>2.2275439688817185E-2</v>
      </c>
      <c r="G59" s="19">
        <v>1.9705081182464512E-2</v>
      </c>
      <c r="H59" s="19">
        <v>1.5828071647166049E-2</v>
      </c>
      <c r="I59" s="19">
        <v>4.7293695188505347E-2</v>
      </c>
    </row>
    <row r="60" spans="2:9" x14ac:dyDescent="0.25">
      <c r="B60" s="253"/>
      <c r="C60" s="29" t="s">
        <v>324</v>
      </c>
      <c r="D60" s="19" t="s">
        <v>370</v>
      </c>
      <c r="E60" s="19">
        <v>5.3243769167379794E-2</v>
      </c>
      <c r="F60" s="19">
        <v>2.2199536605449006E-2</v>
      </c>
      <c r="G60" s="19">
        <v>2.1201212648373394E-2</v>
      </c>
      <c r="H60" s="19">
        <v>1.6132540538783734E-2</v>
      </c>
      <c r="I60" s="19">
        <v>4.2275749897526166E-2</v>
      </c>
    </row>
    <row r="61" spans="2:9" x14ac:dyDescent="0.25">
      <c r="B61" s="253" t="str">
        <f>LEFT(D61,4)</f>
        <v>2016</v>
      </c>
      <c r="C61" s="29" t="s">
        <v>324</v>
      </c>
      <c r="D61" s="19" t="s">
        <v>371</v>
      </c>
      <c r="E61" s="19">
        <v>5.2893617483061164E-2</v>
      </c>
      <c r="F61" s="19">
        <v>2.1727227336458637E-2</v>
      </c>
      <c r="G61" s="19">
        <v>2.3842197267969874E-2</v>
      </c>
      <c r="H61" s="19">
        <v>1.6488474669001996E-2</v>
      </c>
      <c r="I61" s="19">
        <v>4.2360289956546164E-2</v>
      </c>
    </row>
    <row r="62" spans="2:9" x14ac:dyDescent="0.25">
      <c r="B62" s="253"/>
      <c r="C62" s="29" t="s">
        <v>324</v>
      </c>
      <c r="D62" s="19" t="s">
        <v>372</v>
      </c>
      <c r="E62" s="19">
        <v>5.2878208045306171E-2</v>
      </c>
      <c r="F62" s="19">
        <v>2.3518090387378603E-2</v>
      </c>
      <c r="G62" s="19">
        <v>2.4797219709024682E-2</v>
      </c>
      <c r="H62" s="19">
        <v>1.6690351392448725E-2</v>
      </c>
      <c r="I62" s="19">
        <v>4.3161114516021143E-2</v>
      </c>
    </row>
    <row r="63" spans="2:9" x14ac:dyDescent="0.25">
      <c r="B63" s="253"/>
      <c r="C63" s="29" t="s">
        <v>332</v>
      </c>
      <c r="D63" s="19" t="s">
        <v>373</v>
      </c>
      <c r="E63" s="19">
        <v>5.1414341654322765E-2</v>
      </c>
      <c r="F63" s="19">
        <v>2.2916378214264267E-2</v>
      </c>
      <c r="G63" s="19">
        <v>2.2942032877604171E-2</v>
      </c>
      <c r="H63" s="19">
        <v>1.6384145628179851E-2</v>
      </c>
      <c r="I63" s="19">
        <v>5.9238876699356041E-2</v>
      </c>
    </row>
    <row r="64" spans="2:9" x14ac:dyDescent="0.25">
      <c r="B64" s="253"/>
      <c r="C64" s="29" t="s">
        <v>332</v>
      </c>
      <c r="D64" s="19" t="s">
        <v>374</v>
      </c>
      <c r="E64" s="19">
        <v>5.2101580285347962E-2</v>
      </c>
      <c r="F64" s="19">
        <v>2.3181090382628125E-2</v>
      </c>
      <c r="G64" s="19">
        <v>1.9755890771014036E-2</v>
      </c>
      <c r="H64" s="19">
        <v>1.6664915434320599E-2</v>
      </c>
      <c r="I64" s="19">
        <v>5.7039855965109111E-2</v>
      </c>
    </row>
    <row r="65" spans="2:9" x14ac:dyDescent="0.25">
      <c r="B65" s="253"/>
      <c r="C65" s="29" t="s">
        <v>324</v>
      </c>
      <c r="D65" s="19" t="s">
        <v>375</v>
      </c>
      <c r="E65" s="19">
        <v>5.2610977255419231E-2</v>
      </c>
      <c r="F65" s="19">
        <v>2.3381576810743241E-2</v>
      </c>
      <c r="G65" s="19">
        <v>1.8538379740966851E-2</v>
      </c>
      <c r="H65" s="19">
        <v>1.7050295211768266E-2</v>
      </c>
      <c r="I65" s="19">
        <v>4.3648872378697856E-2</v>
      </c>
    </row>
    <row r="66" spans="2:9" x14ac:dyDescent="0.25">
      <c r="B66" s="253"/>
      <c r="C66" s="29" t="s">
        <v>324</v>
      </c>
      <c r="D66" s="19" t="s">
        <v>376</v>
      </c>
      <c r="E66" s="19">
        <v>5.3116873294082219E-2</v>
      </c>
      <c r="F66" s="19">
        <v>2.5091237175173375E-2</v>
      </c>
      <c r="G66" s="19">
        <v>1.6261517779843478E-2</v>
      </c>
      <c r="H66" s="19">
        <v>1.7041608546961826E-2</v>
      </c>
      <c r="I66" s="19">
        <v>4.3276219868512253E-2</v>
      </c>
    </row>
    <row r="67" spans="2:9" x14ac:dyDescent="0.25">
      <c r="B67" s="253"/>
      <c r="C67" s="29" t="s">
        <v>324</v>
      </c>
      <c r="D67" s="19" t="s">
        <v>377</v>
      </c>
      <c r="E67" s="19">
        <v>5.3736025176675341E-2</v>
      </c>
      <c r="F67" s="19">
        <v>2.2412539571217097E-2</v>
      </c>
      <c r="G67" s="19">
        <v>1.6523744031317626E-2</v>
      </c>
      <c r="H67" s="19">
        <v>1.7147614010643457E-2</v>
      </c>
      <c r="I67" s="19">
        <v>4.3869183722543809E-2</v>
      </c>
    </row>
    <row r="68" spans="2:9" x14ac:dyDescent="0.25">
      <c r="B68" s="253"/>
      <c r="C68" s="29" t="s">
        <v>324</v>
      </c>
      <c r="D68" s="19" t="s">
        <v>378</v>
      </c>
      <c r="E68" s="19">
        <v>5.472372207916798E-2</v>
      </c>
      <c r="F68" s="19">
        <v>2.2497168236770226E-2</v>
      </c>
      <c r="G68" s="19">
        <v>1.5172097295112699E-2</v>
      </c>
      <c r="H68" s="19">
        <v>1.7082480748464794E-2</v>
      </c>
      <c r="I68" s="19">
        <v>4.3330574425450012E-2</v>
      </c>
    </row>
    <row r="69" spans="2:9" x14ac:dyDescent="0.25">
      <c r="B69" s="253"/>
      <c r="C69" s="29" t="s">
        <v>324</v>
      </c>
      <c r="D69" s="19" t="s">
        <v>379</v>
      </c>
      <c r="E69" s="19">
        <v>5.4637645426570493E-2</v>
      </c>
      <c r="F69" s="19">
        <v>2.0469438456349028E-2</v>
      </c>
      <c r="G69" s="19">
        <v>1.5754658467778983E-2</v>
      </c>
      <c r="H69" s="19">
        <v>1.6873241366369713E-2</v>
      </c>
      <c r="I69" s="19">
        <v>4.3851608134068021E-2</v>
      </c>
    </row>
    <row r="70" spans="2:9" x14ac:dyDescent="0.25">
      <c r="B70" s="253"/>
      <c r="C70" s="29" t="s">
        <v>324</v>
      </c>
      <c r="D70" s="19" t="s">
        <v>380</v>
      </c>
      <c r="E70" s="19">
        <v>5.4073174437083649E-2</v>
      </c>
      <c r="F70" s="19">
        <v>1.810895985019435E-2</v>
      </c>
      <c r="G70" s="19">
        <v>1.582627704217646E-2</v>
      </c>
      <c r="H70" s="19">
        <v>1.7533805663658645E-2</v>
      </c>
      <c r="I70" s="19">
        <v>4.3055268110025739E-2</v>
      </c>
    </row>
    <row r="71" spans="2:9" x14ac:dyDescent="0.25">
      <c r="B71" s="253"/>
      <c r="C71" s="29" t="s">
        <v>324</v>
      </c>
      <c r="D71" s="19" t="s">
        <v>381</v>
      </c>
      <c r="E71" s="19">
        <v>5.2795738910721576E-2</v>
      </c>
      <c r="F71" s="19">
        <v>2.0225291496454283E-2</v>
      </c>
      <c r="G71" s="19">
        <v>1.558442911242337E-2</v>
      </c>
      <c r="H71" s="19">
        <v>1.6941821550580587E-2</v>
      </c>
      <c r="I71" s="19">
        <v>4.2519885529806574E-2</v>
      </c>
    </row>
    <row r="72" spans="2:9" x14ac:dyDescent="0.25">
      <c r="B72" s="253"/>
      <c r="C72" s="29" t="s">
        <v>324</v>
      </c>
      <c r="D72" s="19" t="s">
        <v>382</v>
      </c>
      <c r="E72" s="19">
        <v>4.9810754435913096E-2</v>
      </c>
      <c r="F72" s="19">
        <v>1.9980849578288426E-2</v>
      </c>
      <c r="G72" s="19">
        <v>1.9966887800210546E-2</v>
      </c>
      <c r="H72" s="19">
        <v>1.8914516393900981E-2</v>
      </c>
      <c r="I72" s="19">
        <v>4.2270383774417108E-2</v>
      </c>
    </row>
    <row r="73" spans="2:9" x14ac:dyDescent="0.25">
      <c r="B73" s="253" t="str">
        <f>LEFT(D73,4)</f>
        <v>2017</v>
      </c>
      <c r="C73" s="29" t="s">
        <v>324</v>
      </c>
      <c r="D73" s="19" t="s">
        <v>383</v>
      </c>
      <c r="E73" s="19">
        <v>4.925176173582882E-2</v>
      </c>
      <c r="F73" s="19">
        <v>2.004143002583237E-2</v>
      </c>
      <c r="G73" s="19">
        <v>2.351155757602507E-2</v>
      </c>
      <c r="H73" s="19">
        <v>1.8684167868437299E-2</v>
      </c>
      <c r="I73" s="19">
        <v>4.2616977333142812E-2</v>
      </c>
    </row>
    <row r="74" spans="2:9" x14ac:dyDescent="0.25">
      <c r="B74" s="253"/>
      <c r="C74" s="29" t="s">
        <v>324</v>
      </c>
      <c r="D74" s="19" t="s">
        <v>384</v>
      </c>
      <c r="E74" s="19">
        <v>4.8765439660506532E-2</v>
      </c>
      <c r="F74" s="19">
        <v>1.9575061829226782E-2</v>
      </c>
      <c r="G74" s="19">
        <v>2.4974381113556918E-2</v>
      </c>
      <c r="H74" s="19">
        <v>1.8737760729731538E-2</v>
      </c>
      <c r="I74" s="19">
        <v>4.2676002388480683E-2</v>
      </c>
    </row>
    <row r="75" spans="2:9" x14ac:dyDescent="0.25">
      <c r="B75" s="253"/>
      <c r="C75" s="29" t="s">
        <v>332</v>
      </c>
      <c r="D75" s="19" t="s">
        <v>385</v>
      </c>
      <c r="E75" s="19">
        <v>4.8348430055017495E-2</v>
      </c>
      <c r="F75" s="19">
        <v>2.7476379810973287E-2</v>
      </c>
      <c r="G75" s="19">
        <v>2.0352689063755945E-2</v>
      </c>
      <c r="H75" s="19">
        <v>1.82932769339972E-2</v>
      </c>
      <c r="I75" s="19">
        <v>4.2053438961218631E-2</v>
      </c>
    </row>
    <row r="76" spans="2:9" x14ac:dyDescent="0.25">
      <c r="B76" s="253"/>
      <c r="C76" s="29" t="s">
        <v>324</v>
      </c>
      <c r="D76" s="19" t="s">
        <v>386</v>
      </c>
      <c r="E76" s="19">
        <v>4.653043495782333E-2</v>
      </c>
      <c r="F76" s="19">
        <v>2.600764722187331E-2</v>
      </c>
      <c r="G76" s="19">
        <v>1.8366972486443225E-2</v>
      </c>
      <c r="H76" s="19">
        <v>1.7798284777131097E-2</v>
      </c>
      <c r="I76" s="19">
        <v>5.1516978353062924E-2</v>
      </c>
    </row>
    <row r="77" spans="2:9" x14ac:dyDescent="0.25">
      <c r="B77" s="253"/>
      <c r="C77" s="29" t="s">
        <v>324</v>
      </c>
      <c r="D77" s="19" t="s">
        <v>387</v>
      </c>
      <c r="E77" s="19">
        <v>4.7728091261253783E-2</v>
      </c>
      <c r="F77" s="19">
        <v>2.6173700705957623E-2</v>
      </c>
      <c r="G77" s="19">
        <v>1.8639311796623068E-2</v>
      </c>
      <c r="H77" s="19">
        <v>1.8021086708501506E-2</v>
      </c>
      <c r="I77" s="19">
        <v>5.1136276111704966E-2</v>
      </c>
    </row>
    <row r="78" spans="2:9" x14ac:dyDescent="0.25">
      <c r="B78" s="253"/>
      <c r="C78" s="29" t="s">
        <v>324</v>
      </c>
      <c r="D78" s="19" t="s">
        <v>388</v>
      </c>
      <c r="E78" s="19">
        <v>4.7694520439377941E-2</v>
      </c>
      <c r="F78" s="19">
        <v>2.60507286426526E-2</v>
      </c>
      <c r="G78" s="19">
        <v>1.6944668868382244E-2</v>
      </c>
      <c r="H78" s="19">
        <v>1.7932951374551916E-2</v>
      </c>
      <c r="I78" s="19">
        <v>5.1596853657303141E-2</v>
      </c>
    </row>
    <row r="79" spans="2:9" x14ac:dyDescent="0.25">
      <c r="B79" s="253"/>
      <c r="C79" s="29" t="s">
        <v>324</v>
      </c>
      <c r="D79" s="19" t="s">
        <v>389</v>
      </c>
      <c r="E79" s="19">
        <v>4.8117951614169867E-2</v>
      </c>
      <c r="F79" s="19">
        <v>2.5381103083235771E-2</v>
      </c>
      <c r="G79" s="19">
        <v>1.6035754923815228E-2</v>
      </c>
      <c r="H79" s="19">
        <v>1.6555449419734879E-2</v>
      </c>
      <c r="I79" s="19">
        <v>4.6564122301490297E-2</v>
      </c>
    </row>
    <row r="80" spans="2:9" x14ac:dyDescent="0.25">
      <c r="B80" s="253"/>
      <c r="C80" s="29" t="s">
        <v>324</v>
      </c>
      <c r="D80" s="19" t="s">
        <v>390</v>
      </c>
      <c r="E80" s="19">
        <v>4.8377056101672963E-2</v>
      </c>
      <c r="F80" s="19">
        <v>2.4921794624881134E-2</v>
      </c>
      <c r="G80" s="19">
        <v>1.5393097704716202E-2</v>
      </c>
      <c r="H80" s="19">
        <v>1.6109318384407312E-2</v>
      </c>
      <c r="I80" s="19">
        <v>4.5495288750869452E-2</v>
      </c>
    </row>
    <row r="81" spans="2:9" x14ac:dyDescent="0.25">
      <c r="B81" s="253"/>
      <c r="C81" s="29" t="s">
        <v>324</v>
      </c>
      <c r="D81" s="19" t="s">
        <v>391</v>
      </c>
      <c r="E81" s="19">
        <v>4.8132799485915839E-2</v>
      </c>
      <c r="F81" s="19">
        <v>2.5111540215374463E-2</v>
      </c>
      <c r="G81" s="19">
        <v>1.603898470188718E-2</v>
      </c>
      <c r="H81" s="19">
        <v>1.7841509049170725E-2</v>
      </c>
      <c r="I81" s="19">
        <v>4.5763224255758905E-2</v>
      </c>
    </row>
    <row r="82" spans="2:9" x14ac:dyDescent="0.25">
      <c r="B82" s="253"/>
      <c r="C82" s="29" t="s">
        <v>324</v>
      </c>
      <c r="D82" s="19" t="s">
        <v>392</v>
      </c>
      <c r="E82" s="19">
        <v>4.7131797098837115E-2</v>
      </c>
      <c r="F82" s="19">
        <v>1.5770798969827846E-2</v>
      </c>
      <c r="G82" s="19">
        <v>1.5262585282708985E-2</v>
      </c>
      <c r="H82" s="19">
        <v>1.7949363673708311E-2</v>
      </c>
      <c r="I82" s="19">
        <v>4.5735604599995573E-2</v>
      </c>
    </row>
    <row r="83" spans="2:9" x14ac:dyDescent="0.25">
      <c r="B83" s="253"/>
      <c r="C83" s="29" t="s">
        <v>324</v>
      </c>
      <c r="D83" s="19" t="s">
        <v>393</v>
      </c>
      <c r="E83" s="19">
        <v>4.5022894304832403E-2</v>
      </c>
      <c r="F83" s="19">
        <v>1.3484258585867876E-2</v>
      </c>
      <c r="G83" s="19">
        <v>1.2908544091437477E-2</v>
      </c>
      <c r="H83" s="19">
        <v>1.7636526252659913E-2</v>
      </c>
      <c r="I83" s="19">
        <v>4.5466666273168053E-2</v>
      </c>
    </row>
    <row r="84" spans="2:9" x14ac:dyDescent="0.25">
      <c r="B84" s="253"/>
      <c r="C84" s="29" t="s">
        <v>324</v>
      </c>
      <c r="D84" s="19" t="s">
        <v>394</v>
      </c>
      <c r="E84" s="19">
        <v>4.4195130799219114E-2</v>
      </c>
      <c r="F84" s="19">
        <v>1.3699603239261166E-2</v>
      </c>
      <c r="G84" s="19">
        <v>1.5567471526199247E-2</v>
      </c>
      <c r="H84" s="19">
        <v>1.7236341820745744E-2</v>
      </c>
      <c r="I84" s="19">
        <v>4.5625306802984308E-2</v>
      </c>
    </row>
    <row r="85" spans="2:9" x14ac:dyDescent="0.25">
      <c r="B85" s="253" t="str">
        <f>LEFT(D85,4)</f>
        <v>2018</v>
      </c>
      <c r="C85" s="29" t="s">
        <v>324</v>
      </c>
      <c r="D85" s="19" t="s">
        <v>395</v>
      </c>
      <c r="E85" s="19">
        <v>4.1786259186804946E-2</v>
      </c>
      <c r="F85" s="19">
        <v>1.3390500678493405E-2</v>
      </c>
      <c r="G85" s="19">
        <v>1.4759741346152955E-2</v>
      </c>
      <c r="H85" s="19">
        <v>1.7171026465192803E-2</v>
      </c>
      <c r="I85" s="19">
        <v>4.5447301866490694E-2</v>
      </c>
    </row>
    <row r="86" spans="2:9" x14ac:dyDescent="0.25">
      <c r="B86" s="253"/>
      <c r="C86" s="29" t="s">
        <v>324</v>
      </c>
      <c r="D86" s="19" t="s">
        <v>396</v>
      </c>
      <c r="E86" s="19">
        <v>4.1711547232075624E-2</v>
      </c>
      <c r="F86" s="19">
        <v>1.3655972846022154E-2</v>
      </c>
      <c r="G86" s="19">
        <v>1.5930488007440628E-2</v>
      </c>
      <c r="H86" s="19">
        <v>1.7143494118650061E-2</v>
      </c>
      <c r="I86" s="19">
        <v>4.5454532936266633E-2</v>
      </c>
    </row>
    <row r="87" spans="2:9" x14ac:dyDescent="0.25">
      <c r="B87" s="253"/>
      <c r="C87" s="29" t="s">
        <v>324</v>
      </c>
      <c r="D87" s="19" t="s">
        <v>397</v>
      </c>
      <c r="E87" s="19">
        <v>4.1226731302162499E-2</v>
      </c>
      <c r="F87" s="19">
        <v>1.3508310116075789E-2</v>
      </c>
      <c r="G87" s="19">
        <v>1.5972938878323673E-2</v>
      </c>
      <c r="H87" s="19">
        <v>1.6977150938598962E-2</v>
      </c>
      <c r="I87" s="19">
        <v>4.452088625441164E-2</v>
      </c>
    </row>
    <row r="88" spans="2:9" x14ac:dyDescent="0.25">
      <c r="B88" s="253"/>
      <c r="C88" s="29" t="s">
        <v>324</v>
      </c>
      <c r="D88" s="19" t="s">
        <v>398</v>
      </c>
      <c r="E88" s="19">
        <v>4.0891630642586586E-2</v>
      </c>
      <c r="F88" s="19">
        <v>1.4272738337385283E-2</v>
      </c>
      <c r="G88" s="19">
        <v>1.5916442023219551E-2</v>
      </c>
      <c r="H88" s="19">
        <v>1.7566454397792083E-2</v>
      </c>
      <c r="I88" s="19">
        <v>4.480176744961066E-2</v>
      </c>
    </row>
    <row r="89" spans="2:9" x14ac:dyDescent="0.25">
      <c r="B89" s="253"/>
      <c r="C89" s="29" t="s">
        <v>324</v>
      </c>
      <c r="D89" s="19" t="s">
        <v>399</v>
      </c>
      <c r="E89" s="19">
        <v>4.1607153428750959E-2</v>
      </c>
      <c r="F89" s="19">
        <v>1.4144838464369581E-2</v>
      </c>
      <c r="G89" s="19">
        <v>1.7640791437712144E-2</v>
      </c>
      <c r="H89" s="19">
        <v>1.6993805439621805E-2</v>
      </c>
      <c r="I89" s="19">
        <v>4.4732357871420506E-2</v>
      </c>
    </row>
    <row r="90" spans="2:9" x14ac:dyDescent="0.25">
      <c r="B90" s="253"/>
      <c r="C90" s="29" t="s">
        <v>324</v>
      </c>
      <c r="D90" s="19" t="s">
        <v>400</v>
      </c>
      <c r="E90" s="19">
        <v>4.2330156486760501E-2</v>
      </c>
      <c r="F90" s="19">
        <v>1.4133858616689079E-2</v>
      </c>
      <c r="G90" s="19">
        <v>1.6771551139364887E-2</v>
      </c>
      <c r="H90" s="19">
        <v>1.5935383323050212E-2</v>
      </c>
      <c r="I90" s="19">
        <v>4.3968529135558279E-2</v>
      </c>
    </row>
    <row r="91" spans="2:9" x14ac:dyDescent="0.25">
      <c r="B91" s="253"/>
      <c r="C91" s="29" t="s">
        <v>324</v>
      </c>
      <c r="D91" s="19" t="s">
        <v>401</v>
      </c>
      <c r="E91" s="19">
        <v>4.2518932955560258E-2</v>
      </c>
      <c r="F91" s="19">
        <v>1.3794311013740094E-2</v>
      </c>
      <c r="G91" s="19">
        <v>1.6087534531602499E-2</v>
      </c>
      <c r="H91" s="19">
        <v>1.6011136741030219E-2</v>
      </c>
      <c r="I91" s="19">
        <v>4.3973694940428673E-2</v>
      </c>
    </row>
    <row r="92" spans="2:9" x14ac:dyDescent="0.25">
      <c r="B92" s="253"/>
      <c r="C92" s="29" t="s">
        <v>324</v>
      </c>
      <c r="D92" s="19" t="s">
        <v>402</v>
      </c>
      <c r="E92" s="19">
        <v>4.2698598483235511E-2</v>
      </c>
      <c r="F92" s="19">
        <v>1.2910164439640178E-2</v>
      </c>
      <c r="G92" s="19">
        <v>1.6772426706033638E-2</v>
      </c>
      <c r="H92" s="19">
        <v>1.5766731938417697E-2</v>
      </c>
      <c r="I92" s="19">
        <v>4.3801360193217231E-2</v>
      </c>
    </row>
    <row r="93" spans="2:9" x14ac:dyDescent="0.25">
      <c r="B93" s="253"/>
      <c r="C93" s="29" t="s">
        <v>324</v>
      </c>
      <c r="D93" s="19" t="s">
        <v>403</v>
      </c>
      <c r="E93" s="19">
        <v>4.2912221209598707E-2</v>
      </c>
      <c r="F93" s="19">
        <v>1.2912050106952132E-2</v>
      </c>
      <c r="G93" s="19">
        <v>1.6928493962228518E-2</v>
      </c>
      <c r="H93" s="19">
        <v>1.5647067512181638E-2</v>
      </c>
      <c r="I93" s="19">
        <v>4.3631173748231548E-2</v>
      </c>
    </row>
    <row r="94" spans="2:9" x14ac:dyDescent="0.25">
      <c r="B94" s="253"/>
      <c r="C94" s="29" t="s">
        <v>324</v>
      </c>
      <c r="D94" s="19" t="s">
        <v>404</v>
      </c>
      <c r="E94" s="19">
        <v>4.1844665809383653E-2</v>
      </c>
      <c r="F94" s="19">
        <v>1.4005495918158825E-2</v>
      </c>
      <c r="G94" s="19">
        <v>1.5861091849501158E-2</v>
      </c>
      <c r="H94" s="19">
        <v>1.5533291120201931E-2</v>
      </c>
      <c r="I94" s="19">
        <v>4.2653671317405807E-2</v>
      </c>
    </row>
    <row r="95" spans="2:9" x14ac:dyDescent="0.25">
      <c r="B95" s="253"/>
      <c r="C95" s="29" t="s">
        <v>332</v>
      </c>
      <c r="D95" s="19" t="s">
        <v>405</v>
      </c>
      <c r="E95" s="19">
        <v>4.2181537789987046E-2</v>
      </c>
      <c r="F95" s="19">
        <v>1.3533870418524885E-2</v>
      </c>
      <c r="G95" s="19">
        <v>1.5723801114235596E-2</v>
      </c>
      <c r="H95" s="19">
        <v>1.5164440024931435E-2</v>
      </c>
      <c r="I95" s="19">
        <v>4.2547477560209407E-2</v>
      </c>
    </row>
    <row r="96" spans="2:9" x14ac:dyDescent="0.25">
      <c r="B96" s="253"/>
      <c r="C96" s="29" t="s">
        <v>332</v>
      </c>
      <c r="D96" s="19" t="s">
        <v>406</v>
      </c>
      <c r="E96" s="19">
        <v>4.2724607824814471E-2</v>
      </c>
      <c r="F96" s="19">
        <v>1.4315850495710287E-2</v>
      </c>
      <c r="G96" s="19">
        <v>1.9070908281936225E-2</v>
      </c>
      <c r="H96" s="19">
        <v>1.5139917698286298E-2</v>
      </c>
      <c r="I96" s="19">
        <v>4.3202010162697521E-2</v>
      </c>
    </row>
    <row r="97" spans="2:9" x14ac:dyDescent="0.25">
      <c r="B97" s="253" t="str">
        <f>LEFT(D97,4)</f>
        <v>2019</v>
      </c>
      <c r="C97" s="29" t="s">
        <v>324</v>
      </c>
      <c r="D97" s="19" t="s">
        <v>407</v>
      </c>
      <c r="E97" s="19">
        <v>4.1951977854099744E-2</v>
      </c>
      <c r="F97" s="19">
        <v>1.405341045445461E-2</v>
      </c>
      <c r="G97" s="19">
        <v>1.9658631759353777E-2</v>
      </c>
      <c r="H97" s="19">
        <v>1.5055039981741384E-2</v>
      </c>
      <c r="I97" s="19">
        <v>4.3945999640765586E-2</v>
      </c>
    </row>
    <row r="98" spans="2:9" x14ac:dyDescent="0.25">
      <c r="B98" s="253"/>
      <c r="C98" s="29" t="s">
        <v>324</v>
      </c>
      <c r="D98" s="19" t="s">
        <v>408</v>
      </c>
      <c r="E98" s="19">
        <v>4.2139939269772407E-2</v>
      </c>
      <c r="F98" s="19">
        <v>1.521555443051212E-2</v>
      </c>
      <c r="G98" s="19">
        <v>2.1121430781508181E-2</v>
      </c>
      <c r="H98" s="19">
        <v>1.5107598175148704E-2</v>
      </c>
      <c r="I98" s="19">
        <v>4.3857688703045711E-2</v>
      </c>
    </row>
    <row r="99" spans="2:9" x14ac:dyDescent="0.25">
      <c r="B99" s="253"/>
      <c r="C99" s="29" t="s">
        <v>324</v>
      </c>
      <c r="D99" s="19" t="s">
        <v>409</v>
      </c>
      <c r="E99" s="19">
        <v>4.1996988450619555E-2</v>
      </c>
      <c r="F99" s="19">
        <v>1.5240374571338044E-2</v>
      </c>
      <c r="G99" s="19">
        <v>2.232130538863009E-2</v>
      </c>
      <c r="H99" s="19">
        <v>1.4858342180268744E-2</v>
      </c>
      <c r="I99" s="19">
        <v>4.3412230140825132E-2</v>
      </c>
    </row>
    <row r="100" spans="2:9" x14ac:dyDescent="0.25">
      <c r="B100" s="253"/>
      <c r="C100" s="29" t="s">
        <v>324</v>
      </c>
      <c r="D100" s="19" t="s">
        <v>410</v>
      </c>
      <c r="E100" s="19">
        <v>4.191327664467389E-2</v>
      </c>
      <c r="F100" s="19">
        <v>2.2098557658135485E-2</v>
      </c>
      <c r="G100" s="19">
        <v>2.4248620205712779E-2</v>
      </c>
      <c r="H100" s="19">
        <v>1.4178518392940802E-2</v>
      </c>
      <c r="I100" s="19">
        <v>4.2703516378210488E-2</v>
      </c>
    </row>
    <row r="101" spans="2:9" x14ac:dyDescent="0.25">
      <c r="B101" s="253"/>
      <c r="C101" s="29" t="s">
        <v>324</v>
      </c>
      <c r="D101" s="19" t="s">
        <v>411</v>
      </c>
      <c r="E101" s="19">
        <v>4.2582952546096765E-2</v>
      </c>
      <c r="F101" s="19">
        <v>2.0954730980061516E-2</v>
      </c>
      <c r="G101" s="19">
        <v>2.4953183991052782E-2</v>
      </c>
      <c r="H101" s="19">
        <v>1.3892538011509626E-2</v>
      </c>
      <c r="I101" s="19">
        <v>4.2358683465832894E-2</v>
      </c>
    </row>
    <row r="102" spans="2:9" x14ac:dyDescent="0.25">
      <c r="B102" s="253"/>
      <c r="C102" s="29" t="s">
        <v>324</v>
      </c>
      <c r="D102" s="19" t="s">
        <v>412</v>
      </c>
      <c r="E102" s="19">
        <v>4.2313537268730217E-2</v>
      </c>
      <c r="F102" s="19">
        <v>2.1506095184610489E-2</v>
      </c>
      <c r="G102" s="19">
        <v>2.4853701906394406E-2</v>
      </c>
      <c r="H102" s="19">
        <v>1.2391338269534253E-2</v>
      </c>
      <c r="I102" s="19">
        <v>4.0326319530259051E-2</v>
      </c>
    </row>
    <row r="103" spans="2:9" x14ac:dyDescent="0.25">
      <c r="B103" s="253"/>
      <c r="C103" s="29" t="s">
        <v>324</v>
      </c>
      <c r="D103" s="19" t="s">
        <v>413</v>
      </c>
      <c r="E103" s="19">
        <v>4.2564719494807217E-2</v>
      </c>
      <c r="F103" s="19">
        <v>2.3209192886393976E-2</v>
      </c>
      <c r="G103" s="19">
        <v>2.4113092958241416E-2</v>
      </c>
      <c r="H103" s="19">
        <v>1.2184285342218916E-2</v>
      </c>
      <c r="I103" s="19">
        <v>3.9321814879864421E-2</v>
      </c>
    </row>
    <row r="104" spans="2:9" x14ac:dyDescent="0.25">
      <c r="B104" s="253"/>
      <c r="C104" s="29" t="s">
        <v>324</v>
      </c>
      <c r="D104" s="19" t="s">
        <v>414</v>
      </c>
      <c r="E104" s="19">
        <v>4.2732948954675706E-2</v>
      </c>
      <c r="F104" s="19">
        <v>2.2890443660898849E-2</v>
      </c>
      <c r="G104" s="19">
        <v>2.410421972901804E-2</v>
      </c>
      <c r="H104" s="19">
        <v>1.3033712075775344E-2</v>
      </c>
      <c r="I104" s="19">
        <v>3.9163225393169347E-2</v>
      </c>
    </row>
    <row r="105" spans="2:9" x14ac:dyDescent="0.25">
      <c r="B105" s="253"/>
      <c r="C105" s="29" t="s">
        <v>324</v>
      </c>
      <c r="D105" s="19" t="s">
        <v>415</v>
      </c>
      <c r="E105" s="19">
        <v>4.2899038424289056E-2</v>
      </c>
      <c r="F105" s="19">
        <v>3.073242780654439E-2</v>
      </c>
      <c r="G105" s="19">
        <v>2.3305593636961941E-2</v>
      </c>
      <c r="H105" s="19">
        <v>1.2789488305247006E-2</v>
      </c>
      <c r="I105" s="19">
        <v>3.892569606152424E-2</v>
      </c>
    </row>
    <row r="106" spans="2:9" x14ac:dyDescent="0.25">
      <c r="B106" s="253"/>
      <c r="C106" s="29" t="s">
        <v>324</v>
      </c>
      <c r="D106" s="19" t="s">
        <v>416</v>
      </c>
      <c r="E106" s="19">
        <v>4.1491298846356627E-2</v>
      </c>
      <c r="F106" s="19">
        <v>2.9260180210102255E-2</v>
      </c>
      <c r="G106" s="19">
        <v>2.2824386802068192E-2</v>
      </c>
      <c r="H106" s="19">
        <v>1.2516088740926483E-2</v>
      </c>
      <c r="I106" s="19">
        <v>4.3694382493476853E-2</v>
      </c>
    </row>
    <row r="107" spans="2:9" x14ac:dyDescent="0.25">
      <c r="B107" s="253"/>
      <c r="C107" s="29" t="s">
        <v>332</v>
      </c>
      <c r="D107" s="19" t="s">
        <v>417</v>
      </c>
      <c r="E107" s="19">
        <v>4.077645109404418E-2</v>
      </c>
      <c r="F107" s="19">
        <v>2.9627156100088523E-2</v>
      </c>
      <c r="G107" s="19">
        <v>2.4068760358191076E-2</v>
      </c>
      <c r="H107" s="19">
        <v>1.2338255311592439E-2</v>
      </c>
      <c r="I107" s="19">
        <v>4.592481974203904E-2</v>
      </c>
    </row>
    <row r="108" spans="2:9" x14ac:dyDescent="0.25">
      <c r="B108" s="253"/>
      <c r="C108" s="29" t="s">
        <v>324</v>
      </c>
      <c r="D108" s="19" t="s">
        <v>418</v>
      </c>
      <c r="E108" s="19">
        <v>4.0588151241085453E-2</v>
      </c>
      <c r="F108" s="19">
        <v>3.0475013230614016E-2</v>
      </c>
      <c r="G108" s="19">
        <v>2.6573219012064279E-2</v>
      </c>
      <c r="H108" s="19">
        <v>1.2844648915960658E-2</v>
      </c>
      <c r="I108" s="19">
        <v>4.6524790873924637E-2</v>
      </c>
    </row>
    <row r="109" spans="2:9" x14ac:dyDescent="0.25">
      <c r="B109" s="253" t="str">
        <f>LEFT(D109,4)</f>
        <v>2020</v>
      </c>
      <c r="C109" s="29" t="s">
        <v>324</v>
      </c>
      <c r="D109" s="19" t="s">
        <v>419</v>
      </c>
      <c r="E109" s="19">
        <v>3.9980907941977527E-2</v>
      </c>
      <c r="F109" s="19">
        <v>3.0125212265287374E-2</v>
      </c>
      <c r="G109" s="19">
        <v>2.695672754161205E-2</v>
      </c>
      <c r="H109" s="19">
        <v>1.1896857869105932E-2</v>
      </c>
      <c r="I109" s="19">
        <v>4.5524750455810808E-2</v>
      </c>
    </row>
    <row r="110" spans="2:9" x14ac:dyDescent="0.25">
      <c r="B110" s="253"/>
      <c r="C110" s="29" t="s">
        <v>324</v>
      </c>
      <c r="D110" s="19" t="s">
        <v>420</v>
      </c>
      <c r="E110" s="19">
        <v>3.9234749069032772E-2</v>
      </c>
      <c r="F110" s="19">
        <v>2.9360843944110881E-2</v>
      </c>
      <c r="G110" s="19">
        <v>2.7202231337198061E-2</v>
      </c>
      <c r="H110" s="19">
        <v>1.2916684405840081E-2</v>
      </c>
      <c r="I110" s="19">
        <v>5.0564468681312487E-2</v>
      </c>
    </row>
    <row r="111" spans="2:9" x14ac:dyDescent="0.25">
      <c r="B111" s="253"/>
      <c r="C111" s="29" t="s">
        <v>324</v>
      </c>
      <c r="D111" s="19" t="s">
        <v>421</v>
      </c>
      <c r="E111" s="19">
        <v>3.7459109810095877E-2</v>
      </c>
      <c r="F111" s="19">
        <v>3.3324894795465992E-2</v>
      </c>
      <c r="G111" s="19">
        <v>2.7686021729027826E-2</v>
      </c>
      <c r="H111" s="19">
        <v>1.3075917137295983E-2</v>
      </c>
      <c r="I111" s="19">
        <v>5.0337098419533946E-2</v>
      </c>
    </row>
    <row r="112" spans="2:9" x14ac:dyDescent="0.25">
      <c r="B112" s="253"/>
      <c r="C112" s="29" t="s">
        <v>324</v>
      </c>
      <c r="D112" s="19" t="s">
        <v>422</v>
      </c>
      <c r="E112" s="19">
        <v>3.8500370175697539E-2</v>
      </c>
      <c r="F112" s="19">
        <v>2.6232340721817352E-2</v>
      </c>
      <c r="G112" s="19">
        <v>2.748022372636608E-2</v>
      </c>
      <c r="H112" s="19">
        <v>1.3401993706808172E-2</v>
      </c>
      <c r="I112" s="19">
        <v>5.2473680533752211E-2</v>
      </c>
    </row>
    <row r="113" spans="2:9" x14ac:dyDescent="0.25">
      <c r="B113" s="253"/>
      <c r="C113" s="29" t="s">
        <v>324</v>
      </c>
      <c r="D113" s="19" t="s">
        <v>423</v>
      </c>
      <c r="E113" s="19">
        <v>3.9273307595686258E-2</v>
      </c>
      <c r="F113" s="19">
        <v>2.9817431034267938E-2</v>
      </c>
      <c r="G113" s="19">
        <v>2.7008221597657651E-2</v>
      </c>
      <c r="H113" s="19">
        <v>1.3079237927850635E-2</v>
      </c>
      <c r="I113" s="19">
        <v>5.4857988955995467E-2</v>
      </c>
    </row>
    <row r="114" spans="2:9" x14ac:dyDescent="0.25">
      <c r="B114" s="253"/>
      <c r="C114" s="29" t="s">
        <v>324</v>
      </c>
      <c r="D114" s="19" t="s">
        <v>424</v>
      </c>
      <c r="E114" s="19">
        <v>3.9915479544232156E-2</v>
      </c>
      <c r="F114" s="19">
        <v>2.8767575015131636E-2</v>
      </c>
      <c r="G114" s="19">
        <v>2.7409538776750998E-2</v>
      </c>
      <c r="H114" s="19">
        <v>1.3052146360790051E-2</v>
      </c>
      <c r="I114" s="19">
        <v>5.5106713422781277E-2</v>
      </c>
    </row>
    <row r="115" spans="2:9" x14ac:dyDescent="0.25">
      <c r="B115" s="253"/>
      <c r="C115" s="29" t="s">
        <v>324</v>
      </c>
      <c r="D115" s="19" t="s">
        <v>425</v>
      </c>
      <c r="E115" s="19">
        <v>4.1195216625553283E-2</v>
      </c>
      <c r="F115" s="19">
        <v>2.8968062900394189E-2</v>
      </c>
      <c r="G115" s="19">
        <v>2.6697312239415478E-2</v>
      </c>
      <c r="H115" s="19">
        <v>1.2934553908777504E-2</v>
      </c>
      <c r="I115" s="19">
        <v>4.9716032007688482E-2</v>
      </c>
    </row>
    <row r="116" spans="2:9" x14ac:dyDescent="0.25">
      <c r="B116" s="253"/>
      <c r="C116" s="29" t="s">
        <v>324</v>
      </c>
      <c r="D116" s="19" t="s">
        <v>426</v>
      </c>
      <c r="E116" s="19">
        <v>4.1532213710474615E-2</v>
      </c>
      <c r="F116" s="19">
        <v>3.0058345896214204E-2</v>
      </c>
      <c r="G116" s="19">
        <v>2.8648262860522695E-2</v>
      </c>
      <c r="H116" s="19">
        <v>1.2832129938457365E-2</v>
      </c>
      <c r="I116" s="19">
        <v>4.6409271015978346E-2</v>
      </c>
    </row>
    <row r="117" spans="2:9" x14ac:dyDescent="0.25">
      <c r="B117" s="253"/>
      <c r="C117" s="29" t="s">
        <v>324</v>
      </c>
      <c r="D117" s="19" t="s">
        <v>427</v>
      </c>
      <c r="E117" s="19">
        <v>4.2523105899405639E-2</v>
      </c>
      <c r="F117" s="19">
        <v>2.2165325413568988E-2</v>
      </c>
      <c r="G117" s="19">
        <v>2.7490075735060515E-2</v>
      </c>
      <c r="H117" s="19">
        <v>1.2608414263897369E-2</v>
      </c>
      <c r="I117" s="19">
        <v>4.6444246114942293E-2</v>
      </c>
    </row>
    <row r="118" spans="2:9" x14ac:dyDescent="0.25">
      <c r="B118" s="253"/>
      <c r="C118" s="29" t="s">
        <v>324</v>
      </c>
      <c r="D118" s="19" t="s">
        <v>428</v>
      </c>
      <c r="E118" s="19">
        <v>4.2705780248120599E-2</v>
      </c>
      <c r="F118" s="19">
        <v>2.2992461704211143E-2</v>
      </c>
      <c r="G118" s="19">
        <v>2.7598744770624552E-2</v>
      </c>
      <c r="H118" s="19">
        <v>1.234884419209376E-2</v>
      </c>
      <c r="I118" s="19">
        <v>4.7104089725673731E-2</v>
      </c>
    </row>
    <row r="119" spans="2:9" x14ac:dyDescent="0.25">
      <c r="B119" s="253"/>
      <c r="C119" s="29" t="s">
        <v>324</v>
      </c>
      <c r="D119" s="19" t="s">
        <v>429</v>
      </c>
      <c r="E119" s="19">
        <v>4.1782660280492441E-2</v>
      </c>
      <c r="F119" s="19">
        <v>2.1838043446849517E-2</v>
      </c>
      <c r="G119" s="19">
        <v>2.9346305127275117E-2</v>
      </c>
      <c r="H119" s="19">
        <v>1.1792865187935051E-2</v>
      </c>
      <c r="I119" s="19">
        <v>4.5616228592357567E-2</v>
      </c>
    </row>
    <row r="120" spans="2:9" x14ac:dyDescent="0.25">
      <c r="B120" s="253"/>
      <c r="C120" s="29" t="s">
        <v>324</v>
      </c>
      <c r="D120" s="19" t="s">
        <v>430</v>
      </c>
      <c r="E120" s="19">
        <v>4.074943332788699E-2</v>
      </c>
      <c r="F120" s="19">
        <v>2.4471149341068366E-2</v>
      </c>
      <c r="G120" s="19">
        <v>3.0566868502326785E-2</v>
      </c>
      <c r="H120" s="19">
        <v>1.2213284022023431E-2</v>
      </c>
      <c r="I120" s="19">
        <v>4.3008525645375981E-2</v>
      </c>
    </row>
    <row r="121" spans="2:9" x14ac:dyDescent="0.25">
      <c r="B121" s="253" t="str">
        <f>LEFT(D121,4)</f>
        <v>2021</v>
      </c>
      <c r="C121" s="29" t="s">
        <v>324</v>
      </c>
      <c r="D121" s="19" t="s">
        <v>431</v>
      </c>
      <c r="E121" s="19">
        <v>4.2453044952040934E-2</v>
      </c>
      <c r="F121" s="19">
        <v>2.4987667204062473E-2</v>
      </c>
      <c r="G121" s="19">
        <v>3.1512338500728911E-2</v>
      </c>
      <c r="H121" s="19">
        <v>1.2629792412187311E-2</v>
      </c>
      <c r="I121" s="19">
        <v>4.4524883508509167E-2</v>
      </c>
    </row>
    <row r="122" spans="2:9" x14ac:dyDescent="0.25">
      <c r="B122" s="253"/>
      <c r="C122" s="29" t="s">
        <v>324</v>
      </c>
      <c r="D122" s="19" t="s">
        <v>432</v>
      </c>
      <c r="E122" s="19">
        <v>4.192606675631521E-2</v>
      </c>
      <c r="F122" s="19">
        <v>2.4785341047877971E-2</v>
      </c>
      <c r="G122" s="19">
        <v>3.1730415590008984E-2</v>
      </c>
      <c r="H122" s="19">
        <v>1.2685260520092452E-2</v>
      </c>
      <c r="I122" s="19">
        <v>4.3979520760840857E-2</v>
      </c>
    </row>
    <row r="123" spans="2:9" x14ac:dyDescent="0.25">
      <c r="B123" s="253"/>
      <c r="C123" s="29" t="s">
        <v>324</v>
      </c>
      <c r="D123" s="19" t="s">
        <v>433</v>
      </c>
      <c r="E123" s="19">
        <v>4.2105639754913521E-2</v>
      </c>
      <c r="F123" s="19">
        <v>2.7121540404794833E-2</v>
      </c>
      <c r="G123" s="19">
        <v>3.0913782340260931E-2</v>
      </c>
      <c r="H123" s="19">
        <v>1.1842803293209138E-2</v>
      </c>
      <c r="I123" s="19">
        <v>4.4001746393215704E-2</v>
      </c>
    </row>
    <row r="124" spans="2:9" x14ac:dyDescent="0.25">
      <c r="B124" s="253"/>
      <c r="C124" s="29" t="s">
        <v>324</v>
      </c>
      <c r="D124" s="19" t="s">
        <v>434</v>
      </c>
      <c r="E124" s="19">
        <v>4.4266122158752044E-2</v>
      </c>
      <c r="F124" s="19">
        <v>2.707840174911862E-2</v>
      </c>
      <c r="G124" s="19">
        <v>3.0154231862898853E-2</v>
      </c>
      <c r="H124" s="19">
        <v>1.2373597184205505E-2</v>
      </c>
      <c r="I124" s="19">
        <v>4.3298465417502048E-2</v>
      </c>
    </row>
    <row r="125" spans="2:9" x14ac:dyDescent="0.25">
      <c r="B125" s="253"/>
      <c r="C125" s="29" t="s">
        <v>324</v>
      </c>
      <c r="D125" s="19" t="s">
        <v>435</v>
      </c>
      <c r="E125" s="19">
        <v>4.555681293619248E-2</v>
      </c>
      <c r="F125" s="19">
        <v>2.257789437672739E-2</v>
      </c>
      <c r="G125" s="19">
        <v>3.0793947303418261E-2</v>
      </c>
      <c r="H125" s="19">
        <v>1.2625917427357651E-2</v>
      </c>
      <c r="I125" s="19">
        <v>3.9616442680933311E-2</v>
      </c>
    </row>
    <row r="126" spans="2:9" x14ac:dyDescent="0.25">
      <c r="B126" s="253"/>
      <c r="C126" s="29" t="s">
        <v>324</v>
      </c>
      <c r="D126" s="19" t="s">
        <v>436</v>
      </c>
      <c r="E126" s="19">
        <v>4.6130711561664768E-2</v>
      </c>
      <c r="F126" s="19">
        <v>2.3599840752936762E-2</v>
      </c>
      <c r="G126" s="19">
        <v>3.1405964536997524E-2</v>
      </c>
      <c r="H126" s="19">
        <v>1.3410107034838218E-2</v>
      </c>
      <c r="I126" s="19">
        <v>3.821130961662908E-2</v>
      </c>
    </row>
    <row r="127" spans="2:9" x14ac:dyDescent="0.25">
      <c r="B127" s="253"/>
      <c r="C127" s="29" t="s">
        <v>332</v>
      </c>
      <c r="D127" s="19" t="s">
        <v>437</v>
      </c>
      <c r="E127" s="19">
        <v>4.6128239144528738E-2</v>
      </c>
      <c r="F127" s="19">
        <v>2.2865921611122497E-2</v>
      </c>
      <c r="G127" s="19">
        <v>3.289472054609234E-2</v>
      </c>
      <c r="H127" s="19">
        <v>1.3308807991482796E-2</v>
      </c>
      <c r="I127" s="19">
        <v>3.829139071584374E-2</v>
      </c>
    </row>
    <row r="128" spans="2:9" x14ac:dyDescent="0.25">
      <c r="B128" s="253"/>
      <c r="C128" s="29" t="s">
        <v>332</v>
      </c>
      <c r="D128" s="19" t="s">
        <v>438</v>
      </c>
      <c r="E128" s="19">
        <v>4.7409382994311688E-2</v>
      </c>
      <c r="F128" s="19">
        <v>2.1899019900691003E-2</v>
      </c>
      <c r="G128" s="19">
        <v>3.3194671667283578E-2</v>
      </c>
      <c r="H128" s="19">
        <v>1.3044709643966529E-2</v>
      </c>
      <c r="I128" s="19">
        <v>3.7276020452827678E-2</v>
      </c>
    </row>
    <row r="129" spans="2:9" x14ac:dyDescent="0.25">
      <c r="B129" s="253"/>
      <c r="C129" s="29" t="s">
        <v>324</v>
      </c>
      <c r="D129" s="19" t="s">
        <v>439</v>
      </c>
      <c r="E129" s="19">
        <v>4.7988717858450547E-2</v>
      </c>
      <c r="F129" s="19">
        <v>2.16769821076159E-2</v>
      </c>
      <c r="G129" s="19">
        <v>3.3608151037992626E-2</v>
      </c>
      <c r="H129" s="19">
        <v>1.280586580696973E-2</v>
      </c>
      <c r="I129" s="19">
        <v>4.16185260740135E-2</v>
      </c>
    </row>
    <row r="130" spans="2:9" x14ac:dyDescent="0.25">
      <c r="B130" s="253"/>
      <c r="C130" s="29" t="s">
        <v>324</v>
      </c>
      <c r="D130" s="19" t="s">
        <v>440</v>
      </c>
      <c r="E130" s="19">
        <v>4.7811343575730969E-2</v>
      </c>
      <c r="F130" s="19">
        <v>1.9967347333497903E-2</v>
      </c>
      <c r="G130" s="19">
        <v>3.3209579292911261E-2</v>
      </c>
      <c r="H130" s="19">
        <v>1.2768820125693173E-2</v>
      </c>
      <c r="I130" s="19">
        <v>3.805497897953735E-2</v>
      </c>
    </row>
    <row r="131" spans="2:9" x14ac:dyDescent="0.25">
      <c r="B131" s="253"/>
      <c r="C131" s="29" t="s">
        <v>324</v>
      </c>
      <c r="D131" s="19">
        <v>20211130</v>
      </c>
      <c r="E131" s="19">
        <v>4.6265841485533511E-2</v>
      </c>
      <c r="F131" s="19">
        <v>1.5685833033731705E-2</v>
      </c>
      <c r="G131" s="19">
        <v>3.0812820172130988E-2</v>
      </c>
      <c r="H131" s="19">
        <v>1.2420340600284376E-2</v>
      </c>
      <c r="I131" s="19">
        <v>3.8391147368204405E-2</v>
      </c>
    </row>
    <row r="132" spans="2:9" x14ac:dyDescent="0.25">
      <c r="B132" s="253"/>
      <c r="C132" s="29" t="s">
        <v>324</v>
      </c>
      <c r="D132" s="19">
        <v>20211231</v>
      </c>
      <c r="E132" s="19">
        <v>4.6214213308635434E-2</v>
      </c>
      <c r="F132" s="19">
        <v>1.7124363139404884E-2</v>
      </c>
      <c r="G132" s="19">
        <v>3.1044954403418489E-2</v>
      </c>
      <c r="H132" s="19">
        <v>1.2400373098181726E-2</v>
      </c>
      <c r="I132" s="19">
        <v>3.856892566311014E-2</v>
      </c>
    </row>
    <row r="133" spans="2:9" x14ac:dyDescent="0.25">
      <c r="C133" s="29" t="s">
        <v>324</v>
      </c>
    </row>
    <row r="134" spans="2:9" x14ac:dyDescent="0.25">
      <c r="C134" s="29" t="s">
        <v>324</v>
      </c>
    </row>
    <row r="135" spans="2:9" x14ac:dyDescent="0.25">
      <c r="C135" s="29" t="s">
        <v>324</v>
      </c>
    </row>
    <row r="136" spans="2:9" x14ac:dyDescent="0.25">
      <c r="C136" s="29" t="s">
        <v>324</v>
      </c>
    </row>
    <row r="137" spans="2:9" x14ac:dyDescent="0.25">
      <c r="C137" s="29" t="s">
        <v>324</v>
      </c>
    </row>
    <row r="138" spans="2:9" x14ac:dyDescent="0.25">
      <c r="C138" s="29" t="s">
        <v>324</v>
      </c>
    </row>
    <row r="139" spans="2:9" x14ac:dyDescent="0.25">
      <c r="C139" s="29" t="s">
        <v>332</v>
      </c>
    </row>
    <row r="140" spans="2:9" x14ac:dyDescent="0.25">
      <c r="C140" s="29" t="s">
        <v>324</v>
      </c>
    </row>
    <row r="141" spans="2:9" x14ac:dyDescent="0.25">
      <c r="C141" s="29" t="s">
        <v>324</v>
      </c>
    </row>
    <row r="142" spans="2:9" x14ac:dyDescent="0.25">
      <c r="C142" s="29" t="s">
        <v>324</v>
      </c>
    </row>
    <row r="143" spans="2:9" x14ac:dyDescent="0.25">
      <c r="C143" s="29" t="s">
        <v>324</v>
      </c>
    </row>
    <row r="144" spans="2:9" x14ac:dyDescent="0.25">
      <c r="C144" s="29" t="s">
        <v>324</v>
      </c>
    </row>
    <row r="145" spans="3:3" x14ac:dyDescent="0.25">
      <c r="C145" s="29" t="s">
        <v>324</v>
      </c>
    </row>
    <row r="146" spans="3:3" x14ac:dyDescent="0.25">
      <c r="C146" s="29" t="s">
        <v>324</v>
      </c>
    </row>
    <row r="147" spans="3:3" x14ac:dyDescent="0.25">
      <c r="C147" s="29" t="s">
        <v>324</v>
      </c>
    </row>
    <row r="148" spans="3:3" x14ac:dyDescent="0.25">
      <c r="C148" s="29" t="s">
        <v>324</v>
      </c>
    </row>
    <row r="149" spans="3:3" x14ac:dyDescent="0.25">
      <c r="C149" s="29" t="s">
        <v>324</v>
      </c>
    </row>
    <row r="150" spans="3:3" x14ac:dyDescent="0.25">
      <c r="C150" s="29" t="s">
        <v>324</v>
      </c>
    </row>
    <row r="151" spans="3:3" x14ac:dyDescent="0.25">
      <c r="C151" s="29" t="s">
        <v>324</v>
      </c>
    </row>
  </sheetData>
  <mergeCells count="10">
    <mergeCell ref="B85:B96"/>
    <mergeCell ref="B97:B108"/>
    <mergeCell ref="B109:B120"/>
    <mergeCell ref="B121:B132"/>
    <mergeCell ref="B13:B24"/>
    <mergeCell ref="B25:B36"/>
    <mergeCell ref="B37:B48"/>
    <mergeCell ref="B49:B60"/>
    <mergeCell ref="B61:B72"/>
    <mergeCell ref="B73:B84"/>
  </mergeCells>
  <hyperlinks>
    <hyperlink ref="G1" location="Tartalom!A1" display="Vissza a tartalomjegyzékhez" xr:uid="{FD3A501D-4612-4CD2-82D8-842ACCC17B35}"/>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AEA30-39A1-432C-A0F9-7382B50D9417}">
  <dimension ref="A1:P133"/>
  <sheetViews>
    <sheetView zoomScale="85" zoomScaleNormal="85" workbookViewId="0">
      <selection activeCell="P1" sqref="P1"/>
    </sheetView>
  </sheetViews>
  <sheetFormatPr defaultRowHeight="15" x14ac:dyDescent="0.25"/>
  <cols>
    <col min="1" max="1" width="15.140625" style="19" bestFit="1" customWidth="1"/>
    <col min="2" max="16384" width="9.140625" style="19"/>
  </cols>
  <sheetData>
    <row r="1" spans="1:16" x14ac:dyDescent="0.25">
      <c r="A1" s="19" t="s">
        <v>27</v>
      </c>
      <c r="B1" s="19" t="s">
        <v>443</v>
      </c>
      <c r="P1" s="166" t="s">
        <v>1242</v>
      </c>
    </row>
    <row r="2" spans="1:16" x14ac:dyDescent="0.25">
      <c r="A2" s="19" t="s">
        <v>25</v>
      </c>
      <c r="B2" s="19" t="s">
        <v>444</v>
      </c>
    </row>
    <row r="3" spans="1:16" x14ac:dyDescent="0.25">
      <c r="A3" s="19" t="s">
        <v>23</v>
      </c>
      <c r="B3" s="19" t="s">
        <v>21</v>
      </c>
    </row>
    <row r="4" spans="1:16" x14ac:dyDescent="0.25">
      <c r="A4" s="19" t="s">
        <v>22</v>
      </c>
      <c r="B4" s="19" t="s">
        <v>21</v>
      </c>
    </row>
    <row r="5" spans="1:16" x14ac:dyDescent="0.25">
      <c r="A5" s="19" t="s">
        <v>20</v>
      </c>
    </row>
    <row r="6" spans="1:16" x14ac:dyDescent="0.25">
      <c r="A6" s="19" t="s">
        <v>18</v>
      </c>
    </row>
    <row r="8" spans="1:16" x14ac:dyDescent="0.25">
      <c r="A8" s="19" t="s">
        <v>134</v>
      </c>
      <c r="B8" s="19" t="s">
        <v>290</v>
      </c>
    </row>
    <row r="9" spans="1:16" x14ac:dyDescent="0.25">
      <c r="A9" s="19" t="s">
        <v>136</v>
      </c>
      <c r="B9" s="19" t="s">
        <v>291</v>
      </c>
    </row>
    <row r="11" spans="1:16" x14ac:dyDescent="0.25">
      <c r="C11" s="253" t="s">
        <v>445</v>
      </c>
      <c r="D11" s="253"/>
      <c r="E11" s="253"/>
      <c r="F11" s="253"/>
      <c r="G11" s="253" t="s">
        <v>446</v>
      </c>
      <c r="H11" s="253"/>
      <c r="I11" s="253"/>
      <c r="J11" s="253"/>
    </row>
    <row r="12" spans="1:16" x14ac:dyDescent="0.25">
      <c r="C12" s="19" t="s">
        <v>447</v>
      </c>
      <c r="D12" s="19" t="s">
        <v>448</v>
      </c>
      <c r="E12" s="19" t="s">
        <v>449</v>
      </c>
      <c r="F12" s="19" t="s">
        <v>450</v>
      </c>
      <c r="G12" s="19" t="s">
        <v>451</v>
      </c>
      <c r="H12" s="19" t="s">
        <v>452</v>
      </c>
      <c r="I12" s="19" t="s">
        <v>453</v>
      </c>
      <c r="J12" s="19" t="s">
        <v>454</v>
      </c>
    </row>
    <row r="13" spans="1:16" x14ac:dyDescent="0.25">
      <c r="C13" s="19" t="s">
        <v>455</v>
      </c>
      <c r="D13" s="19" t="s">
        <v>456</v>
      </c>
      <c r="E13" s="19" t="s">
        <v>457</v>
      </c>
      <c r="F13" s="19" t="s">
        <v>458</v>
      </c>
      <c r="G13" s="19" t="s">
        <v>459</v>
      </c>
      <c r="H13" s="19" t="s">
        <v>460</v>
      </c>
      <c r="I13" s="19" t="s">
        <v>461</v>
      </c>
      <c r="J13" s="19" t="s">
        <v>462</v>
      </c>
    </row>
    <row r="14" spans="1:16" x14ac:dyDescent="0.25">
      <c r="B14" s="19" t="s">
        <v>302</v>
      </c>
    </row>
    <row r="15" spans="1:16" x14ac:dyDescent="0.25">
      <c r="B15" s="19" t="s">
        <v>302</v>
      </c>
    </row>
    <row r="16" spans="1:16" x14ac:dyDescent="0.25">
      <c r="B16" s="19" t="s">
        <v>302</v>
      </c>
    </row>
    <row r="17" spans="2:10" x14ac:dyDescent="0.25">
      <c r="B17" s="19" t="s">
        <v>302</v>
      </c>
      <c r="C17" s="19">
        <v>8.1916140394177009E-2</v>
      </c>
      <c r="E17" s="19">
        <v>0.11929394604093387</v>
      </c>
      <c r="G17" s="19">
        <v>8.1997179973718151E-2</v>
      </c>
      <c r="I17" s="19">
        <v>0.13106575519104521</v>
      </c>
    </row>
    <row r="18" spans="2:10" x14ac:dyDescent="0.25">
      <c r="B18" s="19" t="s">
        <v>302</v>
      </c>
      <c r="C18" s="19">
        <v>7.7470534798087187E-2</v>
      </c>
      <c r="E18" s="19">
        <v>0.11389010099642474</v>
      </c>
      <c r="G18" s="19">
        <v>7.6711211787864539E-2</v>
      </c>
      <c r="I18" s="19">
        <v>0.12312072234253309</v>
      </c>
    </row>
    <row r="19" spans="2:10" x14ac:dyDescent="0.25">
      <c r="B19" s="19" t="s">
        <v>302</v>
      </c>
      <c r="C19" s="19">
        <v>7.8153760614100828E-2</v>
      </c>
      <c r="E19" s="19">
        <v>0.11568542569462416</v>
      </c>
      <c r="G19" s="19">
        <v>7.6982395265638867E-2</v>
      </c>
      <c r="I19" s="19">
        <v>0.1245725161402627</v>
      </c>
    </row>
    <row r="20" spans="2:10" x14ac:dyDescent="0.25">
      <c r="B20" s="19" t="s">
        <v>302</v>
      </c>
      <c r="C20" s="19">
        <v>7.9201292080360988E-2</v>
      </c>
      <c r="E20" s="19">
        <v>0.11676181641075473</v>
      </c>
      <c r="G20" s="19">
        <v>7.8204132402744833E-2</v>
      </c>
      <c r="I20" s="19">
        <v>0.12539673817728247</v>
      </c>
    </row>
    <row r="21" spans="2:10" x14ac:dyDescent="0.25">
      <c r="B21" s="19" t="s">
        <v>302</v>
      </c>
      <c r="C21" s="19">
        <v>7.9303478492075391E-2</v>
      </c>
      <c r="E21" s="19">
        <v>0.11782148111708236</v>
      </c>
      <c r="G21" s="19">
        <v>7.8991988973504762E-2</v>
      </c>
      <c r="I21" s="19">
        <v>0.12948175599729225</v>
      </c>
    </row>
    <row r="22" spans="2:10" x14ac:dyDescent="0.25">
      <c r="B22" s="19" t="s">
        <v>302</v>
      </c>
      <c r="C22" s="19">
        <v>8.0942368479944155E-2</v>
      </c>
      <c r="E22" s="19">
        <v>0.12076095583184882</v>
      </c>
      <c r="G22" s="19">
        <v>8.0669375943143648E-2</v>
      </c>
      <c r="I22" s="19">
        <v>0.13245115626978021</v>
      </c>
    </row>
    <row r="23" spans="2:10" x14ac:dyDescent="0.25">
      <c r="B23" s="19" t="s">
        <v>302</v>
      </c>
      <c r="C23" s="19">
        <v>8.1780343403358324E-2</v>
      </c>
      <c r="E23" s="19">
        <v>0.12342448653129666</v>
      </c>
      <c r="G23" s="19">
        <v>8.0877115153546397E-2</v>
      </c>
      <c r="I23" s="19">
        <v>0.13425590350423044</v>
      </c>
    </row>
    <row r="24" spans="2:10" x14ac:dyDescent="0.25">
      <c r="B24" s="19" t="s">
        <v>302</v>
      </c>
      <c r="C24" s="19">
        <v>8.1311975388093191E-2</v>
      </c>
      <c r="E24" s="19">
        <v>0.12255712387565081</v>
      </c>
      <c r="G24" s="19">
        <v>8.0113753383729946E-2</v>
      </c>
      <c r="I24" s="19">
        <v>0.13183552333146537</v>
      </c>
    </row>
    <row r="25" spans="2:10" x14ac:dyDescent="0.25">
      <c r="B25" s="19" t="s">
        <v>302</v>
      </c>
      <c r="C25" s="19">
        <v>8.0741158993215018E-2</v>
      </c>
      <c r="E25" s="19">
        <v>0.12384172522536854</v>
      </c>
      <c r="G25" s="19">
        <v>7.9205140413122627E-2</v>
      </c>
      <c r="I25" s="19">
        <v>0.13245020872802965</v>
      </c>
    </row>
    <row r="26" spans="2:10" x14ac:dyDescent="0.25">
      <c r="B26" s="19" t="s">
        <v>303</v>
      </c>
      <c r="C26" s="19">
        <v>8.6084733369886021E-2</v>
      </c>
      <c r="E26" s="19">
        <v>0.13526529059313627</v>
      </c>
      <c r="G26" s="19">
        <v>8.4043746124276758E-2</v>
      </c>
      <c r="I26" s="19">
        <v>0.14421144300032693</v>
      </c>
    </row>
    <row r="27" spans="2:10" x14ac:dyDescent="0.25">
      <c r="B27" s="19" t="s">
        <v>303</v>
      </c>
      <c r="C27" s="19">
        <v>8.4278601806010794E-2</v>
      </c>
      <c r="E27" s="19">
        <v>0.13394342374758417</v>
      </c>
      <c r="G27" s="19">
        <v>8.2108228545654152E-2</v>
      </c>
      <c r="I27" s="19">
        <v>0.14322143353595893</v>
      </c>
    </row>
    <row r="28" spans="2:10" x14ac:dyDescent="0.25">
      <c r="B28" s="19" t="s">
        <v>303</v>
      </c>
      <c r="C28" s="19">
        <v>8.3999157673234709E-2</v>
      </c>
      <c r="D28" s="19">
        <v>8.1295144422465743E-2</v>
      </c>
      <c r="E28" s="19">
        <v>0.13395736190663754</v>
      </c>
      <c r="F28" s="19">
        <v>0.12330897266964022</v>
      </c>
      <c r="G28" s="19">
        <v>8.1965072141715542E-2</v>
      </c>
      <c r="H28" s="19">
        <v>8.0153118481969474E-2</v>
      </c>
      <c r="I28" s="19">
        <v>0.14446160847834091</v>
      </c>
      <c r="J28" s="19">
        <v>0.13321724098600726</v>
      </c>
    </row>
    <row r="29" spans="2:10" x14ac:dyDescent="0.25">
      <c r="B29" s="19" t="s">
        <v>303</v>
      </c>
      <c r="C29" s="19">
        <v>8.3792601001484807E-2</v>
      </c>
      <c r="D29" s="19">
        <v>8.1462361501137504E-2</v>
      </c>
      <c r="E29" s="19">
        <v>0.13460896171138573</v>
      </c>
      <c r="F29" s="19">
        <v>0.12446442476559334</v>
      </c>
      <c r="G29" s="19">
        <v>8.1828783911834957E-2</v>
      </c>
      <c r="H29" s="19">
        <v>8.0181890528460031E-2</v>
      </c>
      <c r="I29" s="19">
        <v>0.14474631225918222</v>
      </c>
      <c r="J29" s="19">
        <v>0.13428244908722944</v>
      </c>
    </row>
    <row r="30" spans="2:10" x14ac:dyDescent="0.25">
      <c r="B30" s="19" t="s">
        <v>303</v>
      </c>
      <c r="C30" s="19">
        <v>8.2873513390889747E-2</v>
      </c>
      <c r="D30" s="19">
        <v>8.1868571504117207E-2</v>
      </c>
      <c r="E30" s="19">
        <v>0.13438058615093509</v>
      </c>
      <c r="F30" s="19">
        <v>0.12603974630168427</v>
      </c>
      <c r="G30" s="19">
        <v>8.0891837085727988E-2</v>
      </c>
      <c r="H30" s="19">
        <v>8.0493289326112508E-2</v>
      </c>
      <c r="I30" s="19">
        <v>0.14424799649247885</v>
      </c>
      <c r="J30" s="19">
        <v>0.13590475474873398</v>
      </c>
    </row>
    <row r="31" spans="2:10" x14ac:dyDescent="0.25">
      <c r="B31" s="19" t="s">
        <v>303</v>
      </c>
      <c r="C31" s="19">
        <v>8.2150252035953927E-2</v>
      </c>
      <c r="D31" s="19">
        <v>8.2187275970549103E-2</v>
      </c>
      <c r="E31" s="19">
        <v>0.13413503728209009</v>
      </c>
      <c r="F31" s="19">
        <v>0.12751620845960882</v>
      </c>
      <c r="G31" s="19">
        <v>7.9820249167609214E-2</v>
      </c>
      <c r="H31" s="19">
        <v>8.0718931676023134E-2</v>
      </c>
      <c r="I31" s="19">
        <v>0.14382775252484428</v>
      </c>
      <c r="J31" s="19">
        <v>0.13744528774256928</v>
      </c>
    </row>
    <row r="32" spans="2:10" x14ac:dyDescent="0.25">
      <c r="B32" s="19" t="s">
        <v>303</v>
      </c>
      <c r="C32" s="19">
        <v>8.0668469453348532E-2</v>
      </c>
      <c r="D32" s="19">
        <v>8.2305601092795042E-2</v>
      </c>
      <c r="E32" s="19">
        <v>0.13253584912190366</v>
      </c>
      <c r="F32" s="19">
        <v>0.12877627822493334</v>
      </c>
      <c r="G32" s="19">
        <v>7.8063282197089842E-2</v>
      </c>
      <c r="H32" s="19">
        <v>8.0709157100722642E-2</v>
      </c>
      <c r="I32" s="19">
        <v>0.14161161328316546</v>
      </c>
      <c r="J32" s="19">
        <v>0.13874113517858874</v>
      </c>
    </row>
    <row r="33" spans="2:10" x14ac:dyDescent="0.25">
      <c r="B33" s="19" t="s">
        <v>303</v>
      </c>
      <c r="C33" s="19">
        <v>8.1308155628945639E-2</v>
      </c>
      <c r="D33" s="19">
        <v>8.2481336747687123E-2</v>
      </c>
      <c r="E33" s="19">
        <v>0.13710291210960462</v>
      </c>
      <c r="F33" s="19">
        <v>0.1303731290137749</v>
      </c>
      <c r="G33" s="19">
        <v>7.8161219680855015E-2</v>
      </c>
      <c r="H33" s="19">
        <v>8.065176598876575E-2</v>
      </c>
      <c r="I33" s="19">
        <v>0.14572381381381808</v>
      </c>
      <c r="J33" s="19">
        <v>0.14008643469785431</v>
      </c>
    </row>
    <row r="34" spans="2:10" x14ac:dyDescent="0.25">
      <c r="B34" s="19" t="s">
        <v>303</v>
      </c>
      <c r="C34" s="19">
        <v>8.1446118526122616E-2</v>
      </c>
      <c r="D34" s="19">
        <v>8.2526694277296697E-2</v>
      </c>
      <c r="E34" s="19">
        <v>0.13896808064256633</v>
      </c>
      <c r="F34" s="19">
        <v>0.13188423503511371</v>
      </c>
      <c r="G34" s="19">
        <v>7.7904161590941545E-2</v>
      </c>
      <c r="H34" s="19">
        <v>8.0426286512262607E-2</v>
      </c>
      <c r="I34" s="19">
        <v>0.147045973101324</v>
      </c>
      <c r="J34" s="19">
        <v>0.14129754142642154</v>
      </c>
    </row>
    <row r="35" spans="2:10" x14ac:dyDescent="0.25">
      <c r="B35" s="19" t="s">
        <v>303</v>
      </c>
      <c r="C35" s="19">
        <v>8.4804442026595497E-2</v>
      </c>
      <c r="D35" s="19">
        <v>8.2782334048851616E-2</v>
      </c>
      <c r="E35" s="19">
        <v>0.14457000735118475</v>
      </c>
      <c r="F35" s="19">
        <v>0.13368883629871967</v>
      </c>
      <c r="G35" s="19">
        <v>8.1082025744565647E-2</v>
      </c>
      <c r="H35" s="19">
        <v>8.0440965874160941E-2</v>
      </c>
      <c r="I35" s="19">
        <v>0.15219951731609396</v>
      </c>
      <c r="J35" s="19">
        <v>0.14282816285687752</v>
      </c>
    </row>
    <row r="36" spans="2:10" x14ac:dyDescent="0.25">
      <c r="B36" s="19" t="s">
        <v>303</v>
      </c>
      <c r="C36" s="19">
        <v>8.0577603731391084E-2</v>
      </c>
      <c r="D36" s="19">
        <v>8.2732252879645751E-2</v>
      </c>
      <c r="E36" s="19">
        <v>0.13422505593953382</v>
      </c>
      <c r="F36" s="19">
        <v>0.13472601473649704</v>
      </c>
      <c r="G36" s="19">
        <v>7.7406151062581863E-2</v>
      </c>
      <c r="H36" s="19">
        <v>8.0220657772636997E-2</v>
      </c>
      <c r="I36" s="19">
        <v>0.14186900964632415</v>
      </c>
      <c r="J36" s="19">
        <v>0.14372999581790721</v>
      </c>
    </row>
    <row r="37" spans="2:10" x14ac:dyDescent="0.25">
      <c r="B37" s="19" t="s">
        <v>303</v>
      </c>
      <c r="C37" s="19">
        <v>8.2728147948913922E-2</v>
      </c>
      <c r="D37" s="19">
        <v>8.2912679870490266E-2</v>
      </c>
      <c r="E37" s="19">
        <v>0.1375084738643203</v>
      </c>
      <c r="F37" s="19">
        <v>0.13593830785846428</v>
      </c>
      <c r="G37" s="19">
        <v>7.9468459822092871E-2</v>
      </c>
      <c r="H37" s="19">
        <v>8.0252244869301548E-2</v>
      </c>
      <c r="I37" s="19">
        <v>0.14494485488221592</v>
      </c>
      <c r="J37" s="19">
        <v>0.14485189158759004</v>
      </c>
    </row>
    <row r="38" spans="2:10" x14ac:dyDescent="0.25">
      <c r="B38" s="19" t="s">
        <v>304</v>
      </c>
      <c r="C38" s="19">
        <v>8.3310066981153619E-2</v>
      </c>
      <c r="D38" s="19">
        <v>8.2670548661500032E-2</v>
      </c>
      <c r="E38" s="19">
        <v>0.13736809220697146</v>
      </c>
      <c r="F38" s="19">
        <v>0.13610969798593592</v>
      </c>
      <c r="G38" s="19">
        <v>8.0638543207945904E-2</v>
      </c>
      <c r="H38" s="19">
        <v>7.9955799320265267E-2</v>
      </c>
      <c r="I38" s="19">
        <v>0.14783653175365513</v>
      </c>
      <c r="J38" s="19">
        <v>0.14514371988677557</v>
      </c>
    </row>
    <row r="39" spans="2:10" x14ac:dyDescent="0.25">
      <c r="B39" s="19" t="s">
        <v>304</v>
      </c>
      <c r="C39" s="19">
        <v>8.0945218837560812E-2</v>
      </c>
      <c r="D39" s="19">
        <v>8.2393836169217402E-2</v>
      </c>
      <c r="E39" s="19">
        <v>0.13502015257462621</v>
      </c>
      <c r="F39" s="19">
        <v>0.1362097920380223</v>
      </c>
      <c r="G39" s="19">
        <v>7.8068776298117606E-2</v>
      </c>
      <c r="H39" s="19">
        <v>7.9619148855202548E-2</v>
      </c>
      <c r="I39" s="19">
        <v>0.14491590098293949</v>
      </c>
      <c r="J39" s="19">
        <v>0.14529156854830891</v>
      </c>
    </row>
    <row r="40" spans="2:10" x14ac:dyDescent="0.25">
      <c r="B40" s="19" t="s">
        <v>304</v>
      </c>
      <c r="C40" s="19">
        <v>9.5461423244167051E-2</v>
      </c>
      <c r="D40" s="19">
        <v>8.3351192875390626E-2</v>
      </c>
      <c r="E40" s="19">
        <v>0.18135233914515175</v>
      </c>
      <c r="F40" s="19">
        <v>0.14018185902255664</v>
      </c>
      <c r="G40" s="19">
        <v>8.7025419693555275E-2</v>
      </c>
      <c r="H40" s="19">
        <v>8.0039311470230301E-2</v>
      </c>
      <c r="I40" s="19">
        <v>0.18979147323908474</v>
      </c>
      <c r="J40" s="19">
        <v>0.14908854885227069</v>
      </c>
    </row>
    <row r="41" spans="2:10" x14ac:dyDescent="0.25">
      <c r="B41" s="19" t="s">
        <v>304</v>
      </c>
      <c r="C41" s="19">
        <v>9.6675968152343209E-2</v>
      </c>
      <c r="D41" s="19">
        <v>8.4440688843718595E-2</v>
      </c>
      <c r="E41" s="19">
        <v>0.18292956209198571</v>
      </c>
      <c r="F41" s="19">
        <v>0.14426840894963106</v>
      </c>
      <c r="G41" s="19">
        <v>8.8050633403314732E-2</v>
      </c>
      <c r="H41" s="19">
        <v>8.0565410993380937E-2</v>
      </c>
      <c r="I41" s="19">
        <v>0.19060649423356679</v>
      </c>
      <c r="J41" s="19">
        <v>0.1529669824741085</v>
      </c>
    </row>
    <row r="42" spans="2:10" x14ac:dyDescent="0.25">
      <c r="B42" s="19" t="s">
        <v>304</v>
      </c>
      <c r="C42" s="19">
        <v>9.8309503862795425E-2</v>
      </c>
      <c r="D42" s="19">
        <v>8.5746300596118985E-2</v>
      </c>
      <c r="E42" s="19">
        <v>0.18544188609051543</v>
      </c>
      <c r="F42" s="19">
        <v>0.14858710723426194</v>
      </c>
      <c r="G42" s="19">
        <v>8.9651842783204108E-2</v>
      </c>
      <c r="H42" s="19">
        <v>8.1306400208513152E-2</v>
      </c>
      <c r="I42" s="19">
        <v>0.19284503443493423</v>
      </c>
      <c r="J42" s="19">
        <v>0.15707728381381084</v>
      </c>
    </row>
    <row r="43" spans="2:10" x14ac:dyDescent="0.25">
      <c r="B43" s="19" t="s">
        <v>304</v>
      </c>
      <c r="C43" s="19">
        <v>9.5396920992689024E-2</v>
      </c>
      <c r="D43" s="19">
        <v>8.6865751803498412E-2</v>
      </c>
      <c r="E43" s="19">
        <v>0.17822493332717024</v>
      </c>
      <c r="F43" s="19">
        <v>0.15231200787543647</v>
      </c>
      <c r="G43" s="19">
        <v>8.7300039640743343E-2</v>
      </c>
      <c r="H43" s="19">
        <v>8.1938734373503297E-2</v>
      </c>
      <c r="I43" s="19">
        <v>0.18549129695982161</v>
      </c>
      <c r="J43" s="19">
        <v>0.16059736887070686</v>
      </c>
    </row>
    <row r="44" spans="2:10" x14ac:dyDescent="0.25">
      <c r="B44" s="19" t="s">
        <v>304</v>
      </c>
      <c r="C44" s="19">
        <v>9.4037846831884819E-2</v>
      </c>
      <c r="D44" s="19">
        <v>8.7980911458429595E-2</v>
      </c>
      <c r="E44" s="19">
        <v>0.17551662113634228</v>
      </c>
      <c r="F44" s="19">
        <v>0.1558971830503417</v>
      </c>
      <c r="G44" s="19">
        <v>8.6188677755579507E-2</v>
      </c>
      <c r="H44" s="19">
        <v>8.2616422774752507E-2</v>
      </c>
      <c r="I44" s="19">
        <v>0.18276144703557812</v>
      </c>
      <c r="J44" s="19">
        <v>0.16402978908823668</v>
      </c>
    </row>
    <row r="45" spans="2:10" x14ac:dyDescent="0.25">
      <c r="B45" s="19" t="s">
        <v>304</v>
      </c>
      <c r="C45" s="19">
        <v>9.5495672088839578E-2</v>
      </c>
      <c r="D45" s="19">
        <v>8.9163701556334782E-2</v>
      </c>
      <c r="E45" s="19">
        <v>0.17863689006634867</v>
      </c>
      <c r="F45" s="19">
        <v>0.15936033947131598</v>
      </c>
      <c r="G45" s="19">
        <v>8.7424991104123329E-2</v>
      </c>
      <c r="H45" s="19">
        <v>8.3388657108510053E-2</v>
      </c>
      <c r="I45" s="19">
        <v>0.18579644351668814</v>
      </c>
      <c r="J45" s="19">
        <v>0.16737097106365348</v>
      </c>
    </row>
    <row r="46" spans="2:10" x14ac:dyDescent="0.25">
      <c r="B46" s="19" t="s">
        <v>304</v>
      </c>
      <c r="C46" s="19">
        <v>9.3804489253996592E-2</v>
      </c>
      <c r="D46" s="19">
        <v>9.0207554449499322E-2</v>
      </c>
      <c r="E46" s="19">
        <v>0.17748924802832236</v>
      </c>
      <c r="F46" s="19">
        <v>0.1626138344158625</v>
      </c>
      <c r="G46" s="19">
        <v>8.5909210991381865E-2</v>
      </c>
      <c r="H46" s="19">
        <v>8.4064832806689929E-2</v>
      </c>
      <c r="I46" s="19">
        <v>0.18671862193236866</v>
      </c>
      <c r="J46" s="19">
        <v>0.17072168214443051</v>
      </c>
    </row>
    <row r="47" spans="2:10" x14ac:dyDescent="0.25">
      <c r="B47" s="19" t="s">
        <v>304</v>
      </c>
      <c r="C47" s="19">
        <v>9.4422908109158515E-2</v>
      </c>
      <c r="D47" s="19">
        <v>9.10304882886456E-2</v>
      </c>
      <c r="E47" s="19">
        <v>0.17901317056949509</v>
      </c>
      <c r="F47" s="19">
        <v>0.16555979336863921</v>
      </c>
      <c r="G47" s="19">
        <v>8.6520559877621223E-2</v>
      </c>
      <c r="H47" s="19">
        <v>8.4530090380449507E-2</v>
      </c>
      <c r="I47" s="19">
        <v>0.18792116356633173</v>
      </c>
      <c r="J47" s="19">
        <v>0.17377685620871222</v>
      </c>
    </row>
    <row r="48" spans="2:10" x14ac:dyDescent="0.25">
      <c r="B48" s="19" t="s">
        <v>304</v>
      </c>
      <c r="C48" s="19">
        <v>9.3661645554700135E-2</v>
      </c>
      <c r="D48" s="19">
        <v>9.2133568257768417E-2</v>
      </c>
      <c r="E48" s="19">
        <v>0.17624684294508264</v>
      </c>
      <c r="F48" s="19">
        <v>0.16910413787668518</v>
      </c>
      <c r="G48" s="19">
        <v>8.5936636244397166E-2</v>
      </c>
      <c r="H48" s="19">
        <v>8.5249051123393177E-2</v>
      </c>
      <c r="I48" s="19">
        <v>0.18542021856560978</v>
      </c>
      <c r="J48" s="19">
        <v>0.17745060678567728</v>
      </c>
    </row>
    <row r="49" spans="2:10" x14ac:dyDescent="0.25">
      <c r="B49" s="19" t="s">
        <v>304</v>
      </c>
      <c r="C49" s="19">
        <v>9.5920075983726302E-2</v>
      </c>
      <c r="D49" s="19">
        <v>9.3218445143531212E-2</v>
      </c>
      <c r="E49" s="19">
        <v>0.18373622433748951</v>
      </c>
      <c r="F49" s="19">
        <v>0.17290972746243075</v>
      </c>
      <c r="G49" s="19">
        <v>8.7189440590189252E-2</v>
      </c>
      <c r="H49" s="19">
        <v>8.5883216625566708E-2</v>
      </c>
      <c r="I49" s="19">
        <v>0.19223635463871025</v>
      </c>
      <c r="J49" s="19">
        <v>0.18134324134706731</v>
      </c>
    </row>
    <row r="50" spans="2:10" x14ac:dyDescent="0.25">
      <c r="B50" s="19" t="s">
        <v>305</v>
      </c>
      <c r="C50" s="19">
        <v>8.3392675370487696E-2</v>
      </c>
      <c r="D50" s="19">
        <v>9.3217018064189791E-2</v>
      </c>
      <c r="E50" s="19">
        <v>0.14691529103925252</v>
      </c>
      <c r="F50" s="19">
        <v>0.1736473455279301</v>
      </c>
      <c r="G50" s="19">
        <v>7.8943631553638094E-2</v>
      </c>
      <c r="H50" s="19">
        <v>8.5742869060135785E-2</v>
      </c>
      <c r="I50" s="19">
        <v>0.15741299782770293</v>
      </c>
      <c r="J50" s="19">
        <v>0.18208486445500144</v>
      </c>
    </row>
    <row r="51" spans="2:10" x14ac:dyDescent="0.25">
      <c r="B51" s="19" t="s">
        <v>305</v>
      </c>
      <c r="C51" s="19">
        <v>7.9999620067483013E-2</v>
      </c>
      <c r="D51" s="19">
        <v>9.31328900401594E-2</v>
      </c>
      <c r="E51" s="19">
        <v>0.14376705205202708</v>
      </c>
      <c r="F51" s="19">
        <v>0.17432263058611402</v>
      </c>
      <c r="G51" s="19">
        <v>7.5141162169986092E-2</v>
      </c>
      <c r="H51" s="19">
        <v>8.5502913434804886E-2</v>
      </c>
      <c r="I51" s="19">
        <v>0.15344060418640823</v>
      </c>
      <c r="J51" s="19">
        <v>0.18274331797430979</v>
      </c>
    </row>
    <row r="52" spans="2:10" x14ac:dyDescent="0.25">
      <c r="B52" s="19" t="s">
        <v>305</v>
      </c>
      <c r="C52" s="19">
        <v>8.0029116810921216E-2</v>
      </c>
      <c r="D52" s="19">
        <v>9.1933974695801057E-2</v>
      </c>
      <c r="E52" s="19">
        <v>0.14563568164546245</v>
      </c>
      <c r="F52" s="19">
        <v>0.17153598091340647</v>
      </c>
      <c r="G52" s="19">
        <v>7.4268781904991282E-2</v>
      </c>
      <c r="H52" s="19">
        <v>8.4514778099266774E-2</v>
      </c>
      <c r="I52" s="19">
        <v>0.15236941216526101</v>
      </c>
      <c r="J52" s="19">
        <v>0.17982590616184427</v>
      </c>
    </row>
    <row r="53" spans="2:10" x14ac:dyDescent="0.25">
      <c r="B53" s="19" t="s">
        <v>305</v>
      </c>
      <c r="C53" s="19">
        <v>8.2176466386120653E-2</v>
      </c>
      <c r="D53" s="19">
        <v>9.0778078564729026E-2</v>
      </c>
      <c r="E53" s="19">
        <v>0.14785651553268678</v>
      </c>
      <c r="F53" s="19">
        <v>0.16874061368170704</v>
      </c>
      <c r="G53" s="19">
        <v>7.6628793702150977E-2</v>
      </c>
      <c r="H53" s="19">
        <v>8.3605909242303184E-2</v>
      </c>
      <c r="I53" s="19">
        <v>0.15525403601312124</v>
      </c>
      <c r="J53" s="19">
        <v>0.17701418199132543</v>
      </c>
    </row>
    <row r="54" spans="2:10" x14ac:dyDescent="0.25">
      <c r="B54" s="19" t="s">
        <v>305</v>
      </c>
      <c r="C54" s="19">
        <v>7.8597770841721773E-2</v>
      </c>
      <c r="D54" s="19">
        <v>8.9175847322048765E-2</v>
      </c>
      <c r="E54" s="19">
        <v>0.14414092315327834</v>
      </c>
      <c r="F54" s="19">
        <v>0.16537642879914485</v>
      </c>
      <c r="G54" s="19">
        <v>7.2982921968327091E-2</v>
      </c>
      <c r="H54" s="19">
        <v>8.2253501086506156E-2</v>
      </c>
      <c r="I54" s="19">
        <v>0.15164856568511201</v>
      </c>
      <c r="J54" s="19">
        <v>0.17366490477327662</v>
      </c>
    </row>
    <row r="55" spans="2:10" x14ac:dyDescent="0.25">
      <c r="B55" s="19" t="s">
        <v>305</v>
      </c>
      <c r="C55" s="19">
        <v>7.739419448383289E-2</v>
      </c>
      <c r="D55" s="19">
        <v>8.7708753712128718E-2</v>
      </c>
      <c r="E55" s="19">
        <v>0.1420243398092767</v>
      </c>
      <c r="F55" s="19">
        <v>0.16242357372711239</v>
      </c>
      <c r="G55" s="19">
        <v>7.2090319653179788E-2</v>
      </c>
      <c r="H55" s="19">
        <v>8.1015725863187338E-2</v>
      </c>
      <c r="I55" s="19">
        <v>0.15086195249024581</v>
      </c>
      <c r="J55" s="19">
        <v>0.17084400465709673</v>
      </c>
    </row>
    <row r="56" spans="2:10" x14ac:dyDescent="0.25">
      <c r="B56" s="19" t="s">
        <v>305</v>
      </c>
      <c r="C56" s="19">
        <v>7.7444075444577015E-2</v>
      </c>
      <c r="D56" s="19">
        <v>8.636812813912817E-2</v>
      </c>
      <c r="E56" s="19">
        <v>0.14258089805608365</v>
      </c>
      <c r="F56" s="19">
        <v>0.15975756198135663</v>
      </c>
      <c r="G56" s="19">
        <v>7.1423134295123161E-2</v>
      </c>
      <c r="H56" s="19">
        <v>7.9827216664570183E-2</v>
      </c>
      <c r="I56" s="19">
        <v>0.1478672132727486</v>
      </c>
      <c r="J56" s="19">
        <v>0.16803825131948405</v>
      </c>
    </row>
    <row r="57" spans="2:10" x14ac:dyDescent="0.25">
      <c r="B57" s="19" t="s">
        <v>305</v>
      </c>
      <c r="C57" s="19">
        <v>7.7776276153510501E-2</v>
      </c>
      <c r="D57" s="19">
        <v>8.4894945354815107E-2</v>
      </c>
      <c r="E57" s="19">
        <v>0.14263710548372446</v>
      </c>
      <c r="F57" s="19">
        <v>0.1567614444971413</v>
      </c>
      <c r="G57" s="19">
        <v>7.1815822280506328E-2</v>
      </c>
      <c r="H57" s="19">
        <v>7.8533585999544575E-2</v>
      </c>
      <c r="I57" s="19">
        <v>0.14784671659135418</v>
      </c>
      <c r="J57" s="19">
        <v>0.1648997417606701</v>
      </c>
    </row>
    <row r="58" spans="2:10" x14ac:dyDescent="0.25">
      <c r="B58" s="19" t="s">
        <v>305</v>
      </c>
      <c r="C58" s="19">
        <v>8.0641861814656463E-2</v>
      </c>
      <c r="D58" s="19">
        <v>8.3763012608860474E-2</v>
      </c>
      <c r="E58" s="19">
        <v>0.14778139363395768</v>
      </c>
      <c r="F58" s="19">
        <v>0.15420037689964633</v>
      </c>
      <c r="G58" s="19">
        <v>7.4499864268048777E-2</v>
      </c>
      <c r="H58" s="19">
        <v>7.7555967857231123E-2</v>
      </c>
      <c r="I58" s="19">
        <v>0.15281786178914492</v>
      </c>
      <c r="J58" s="19">
        <v>0.16199591367845517</v>
      </c>
    </row>
    <row r="59" spans="2:10" x14ac:dyDescent="0.25">
      <c r="B59" s="19" t="s">
        <v>305</v>
      </c>
      <c r="C59" s="19">
        <v>8.2312171886851859E-2</v>
      </c>
      <c r="D59" s="19">
        <v>8.2676521101439207E-2</v>
      </c>
      <c r="E59" s="19">
        <v>0.15607843537940574</v>
      </c>
      <c r="F59" s="19">
        <v>0.15209815978050903</v>
      </c>
      <c r="G59" s="19">
        <v>7.534086986678673E-2</v>
      </c>
      <c r="H59" s="19">
        <v>7.6561461293063029E-2</v>
      </c>
      <c r="I59" s="19">
        <v>0.16104618195213144</v>
      </c>
      <c r="J59" s="19">
        <v>0.15956295542811133</v>
      </c>
    </row>
    <row r="60" spans="2:10" x14ac:dyDescent="0.25">
      <c r="B60" s="19" t="s">
        <v>305</v>
      </c>
      <c r="C60" s="19">
        <v>8.2512887326972331E-2</v>
      </c>
      <c r="D60" s="19">
        <v>8.1657434718689761E-2</v>
      </c>
      <c r="E60" s="19">
        <v>0.15310235049011275</v>
      </c>
      <c r="F60" s="19">
        <v>0.14996886264920017</v>
      </c>
      <c r="G60" s="19">
        <v>7.5967584850181E-2</v>
      </c>
      <c r="H60" s="19">
        <v>7.5654773466650421E-2</v>
      </c>
      <c r="I60" s="19">
        <v>0.15795105064555939</v>
      </c>
      <c r="J60" s="19">
        <v>0.15706437771824805</v>
      </c>
    </row>
    <row r="61" spans="2:10" x14ac:dyDescent="0.25">
      <c r="B61" s="19" t="s">
        <v>305</v>
      </c>
      <c r="C61" s="19">
        <v>8.3132097260360652E-2</v>
      </c>
      <c r="D61" s="19">
        <v>8.0454808378503745E-2</v>
      </c>
      <c r="E61" s="19">
        <v>0.15090977420508678</v>
      </c>
      <c r="F61" s="19">
        <v>0.14692121021164414</v>
      </c>
      <c r="G61" s="19">
        <v>7.689322114282672E-2</v>
      </c>
      <c r="H61" s="19">
        <v>7.4685771635548667E-2</v>
      </c>
      <c r="I61" s="19">
        <v>0.1550528088575121</v>
      </c>
      <c r="J61" s="19">
        <v>0.15365489896481635</v>
      </c>
    </row>
    <row r="62" spans="2:10" x14ac:dyDescent="0.25">
      <c r="B62" s="19" t="s">
        <v>306</v>
      </c>
      <c r="C62" s="19">
        <v>8.5502133185514556E-2</v>
      </c>
      <c r="D62" s="19">
        <v>8.0592173417299365E-2</v>
      </c>
      <c r="E62" s="19">
        <v>0.15289063134154443</v>
      </c>
      <c r="F62" s="19">
        <v>0.14739347499717081</v>
      </c>
      <c r="G62" s="19">
        <v>7.951243441801728E-2</v>
      </c>
      <c r="H62" s="19">
        <v>7.4688204332089669E-2</v>
      </c>
      <c r="I62" s="19">
        <v>0.15731180671303785</v>
      </c>
      <c r="J62" s="19">
        <v>0.15360937531633759</v>
      </c>
    </row>
    <row r="63" spans="2:10" x14ac:dyDescent="0.25">
      <c r="B63" s="19" t="s">
        <v>306</v>
      </c>
      <c r="C63" s="19">
        <v>8.7624544931739268E-2</v>
      </c>
      <c r="D63" s="19">
        <v>8.1202903595229442E-2</v>
      </c>
      <c r="E63" s="19">
        <v>0.15686883978937535</v>
      </c>
      <c r="F63" s="19">
        <v>0.14847063252445419</v>
      </c>
      <c r="G63" s="19">
        <v>8.1388880346728837E-2</v>
      </c>
      <c r="H63" s="19">
        <v>7.5178640330120478E-2</v>
      </c>
      <c r="I63" s="19">
        <v>0.16104498405017931</v>
      </c>
      <c r="J63" s="19">
        <v>0.15421396821679084</v>
      </c>
    </row>
    <row r="64" spans="2:10" x14ac:dyDescent="0.25">
      <c r="B64" s="19" t="s">
        <v>306</v>
      </c>
      <c r="C64" s="19">
        <v>9.0072216923384366E-2</v>
      </c>
      <c r="D64" s="19">
        <v>8.2013203563331513E-2</v>
      </c>
      <c r="E64" s="19">
        <v>0.16878625442245693</v>
      </c>
      <c r="F64" s="19">
        <v>0.1503392149861148</v>
      </c>
      <c r="G64" s="19">
        <v>8.2781527035897112E-2</v>
      </c>
      <c r="H64" s="19">
        <v>7.5864979342461322E-2</v>
      </c>
      <c r="I64" s="19">
        <v>0.17289577507372711</v>
      </c>
      <c r="J64" s="19">
        <v>0.15586689773552434</v>
      </c>
    </row>
    <row r="65" spans="2:10" x14ac:dyDescent="0.25">
      <c r="B65" s="19" t="s">
        <v>306</v>
      </c>
      <c r="C65" s="19">
        <v>8.6460806053569941E-2</v>
      </c>
      <c r="D65" s="19">
        <v>8.2357419276788371E-2</v>
      </c>
      <c r="E65" s="19">
        <v>0.1631955892252098</v>
      </c>
      <c r="F65" s="19">
        <v>0.15158805920254165</v>
      </c>
      <c r="G65" s="19">
        <v>7.9494287224333493E-2</v>
      </c>
      <c r="H65" s="19">
        <v>7.6091687948366335E-2</v>
      </c>
      <c r="I65" s="19">
        <v>0.16874333283841983</v>
      </c>
      <c r="J65" s="19">
        <v>0.15695671280046353</v>
      </c>
    </row>
    <row r="66" spans="2:10" x14ac:dyDescent="0.25">
      <c r="B66" s="19" t="s">
        <v>306</v>
      </c>
      <c r="C66" s="19">
        <v>8.139869096981274E-2</v>
      </c>
      <c r="D66" s="19">
        <v>8.2608650577616502E-2</v>
      </c>
      <c r="E66" s="19">
        <v>0.1496403884764711</v>
      </c>
      <c r="F66" s="19">
        <v>0.15208178542704859</v>
      </c>
      <c r="G66" s="19">
        <v>7.5268193086438909E-2</v>
      </c>
      <c r="H66" s="19">
        <v>7.6296949808287454E-2</v>
      </c>
      <c r="I66" s="19">
        <v>0.15523010139759547</v>
      </c>
      <c r="J66" s="19">
        <v>0.15728138605146311</v>
      </c>
    </row>
    <row r="67" spans="2:10" x14ac:dyDescent="0.25">
      <c r="B67" s="19" t="s">
        <v>306</v>
      </c>
      <c r="C67" s="19">
        <v>8.0011578400055114E-2</v>
      </c>
      <c r="D67" s="19">
        <v>8.285613406310105E-2</v>
      </c>
      <c r="E67" s="19">
        <v>0.14931254415898135</v>
      </c>
      <c r="F67" s="19">
        <v>0.1527397863418582</v>
      </c>
      <c r="G67" s="19">
        <v>7.3383545027187566E-2</v>
      </c>
      <c r="H67" s="19">
        <v>7.6430600217004707E-2</v>
      </c>
      <c r="I67" s="19">
        <v>0.15478745666457314</v>
      </c>
      <c r="J67" s="19">
        <v>0.15764278417906882</v>
      </c>
    </row>
    <row r="68" spans="2:10" x14ac:dyDescent="0.25">
      <c r="B68" s="19" t="s">
        <v>306</v>
      </c>
      <c r="C68" s="19">
        <v>7.9781575267723365E-2</v>
      </c>
      <c r="D68" s="19">
        <v>8.3072148244140553E-2</v>
      </c>
      <c r="E68" s="19">
        <v>0.14740909202473032</v>
      </c>
      <c r="F68" s="19">
        <v>0.15318063705966189</v>
      </c>
      <c r="G68" s="19">
        <v>7.3496832354858987E-2</v>
      </c>
      <c r="H68" s="19">
        <v>7.6623314312060042E-2</v>
      </c>
      <c r="I68" s="19">
        <v>0.15368910651239734</v>
      </c>
      <c r="J68" s="19">
        <v>0.15816142618643242</v>
      </c>
    </row>
    <row r="69" spans="2:10" x14ac:dyDescent="0.25">
      <c r="B69" s="19" t="s">
        <v>306</v>
      </c>
      <c r="C69" s="19">
        <v>7.8932544535694496E-2</v>
      </c>
      <c r="D69" s="19">
        <v>8.3193888074845554E-2</v>
      </c>
      <c r="E69" s="19">
        <v>0.14696164233751746</v>
      </c>
      <c r="F69" s="19">
        <v>0.1535874864290179</v>
      </c>
      <c r="G69" s="19">
        <v>7.2355759303102549E-2</v>
      </c>
      <c r="H69" s="19">
        <v>7.6692376946679228E-2</v>
      </c>
      <c r="I69" s="19">
        <v>0.15280604278496571</v>
      </c>
      <c r="J69" s="19">
        <v>0.15861870133274161</v>
      </c>
    </row>
    <row r="70" spans="2:10" x14ac:dyDescent="0.25">
      <c r="B70" s="19" t="s">
        <v>306</v>
      </c>
      <c r="C70" s="19">
        <v>7.8971510581101342E-2</v>
      </c>
      <c r="D70" s="19">
        <v>8.3068163062917019E-2</v>
      </c>
      <c r="E70" s="19">
        <v>0.14589980540960862</v>
      </c>
      <c r="F70" s="19">
        <v>0.15345933000316089</v>
      </c>
      <c r="G70" s="19">
        <v>7.2603895967434232E-2</v>
      </c>
      <c r="H70" s="19">
        <v>7.6546434489272827E-2</v>
      </c>
      <c r="I70" s="19">
        <v>0.15158659185113624</v>
      </c>
      <c r="J70" s="19">
        <v>0.15854403436536441</v>
      </c>
    </row>
    <row r="71" spans="2:10" x14ac:dyDescent="0.25">
      <c r="B71" s="19" t="s">
        <v>306</v>
      </c>
      <c r="C71" s="19">
        <v>7.7903196187535342E-2</v>
      </c>
      <c r="D71" s="19">
        <v>8.2709144742070959E-2</v>
      </c>
      <c r="E71" s="19">
        <v>0.14203028892576383</v>
      </c>
      <c r="F71" s="19">
        <v>0.15228324731492213</v>
      </c>
      <c r="G71" s="19">
        <v>7.1962446803726585E-2</v>
      </c>
      <c r="H71" s="19">
        <v>7.6275338467164749E-2</v>
      </c>
      <c r="I71" s="19">
        <v>0.14859748510313883</v>
      </c>
      <c r="J71" s="19">
        <v>0.15750069524490598</v>
      </c>
    </row>
    <row r="72" spans="2:10" x14ac:dyDescent="0.25">
      <c r="B72" s="19" t="s">
        <v>306</v>
      </c>
      <c r="C72" s="19">
        <v>7.7365860280143764E-2</v>
      </c>
      <c r="D72" s="19">
        <v>8.2276408181930716E-2</v>
      </c>
      <c r="E72" s="19">
        <v>0.14204306863968111</v>
      </c>
      <c r="F72" s="19">
        <v>0.15134807064514835</v>
      </c>
      <c r="G72" s="19">
        <v>7.1241843920885256E-2</v>
      </c>
      <c r="H72" s="19">
        <v>7.5878573311310829E-2</v>
      </c>
      <c r="I72" s="19">
        <v>0.14806716659998639</v>
      </c>
      <c r="J72" s="19">
        <v>0.15666612905904759</v>
      </c>
    </row>
    <row r="73" spans="2:10" x14ac:dyDescent="0.25">
      <c r="B73" s="19" t="s">
        <v>306</v>
      </c>
      <c r="C73" s="19">
        <v>8.0077060994059118E-2</v>
      </c>
      <c r="D73" s="19">
        <v>8.2017329342310846E-2</v>
      </c>
      <c r="E73" s="19">
        <v>0.14303516494066265</v>
      </c>
      <c r="F73" s="19">
        <v>0.15067841974418617</v>
      </c>
      <c r="G73" s="19">
        <v>7.482396284005563E-2</v>
      </c>
      <c r="H73" s="19">
        <v>7.5703397275629039E-2</v>
      </c>
      <c r="I73" s="19">
        <v>0.15094339198273016</v>
      </c>
      <c r="J73" s="19">
        <v>0.15631569653768251</v>
      </c>
    </row>
    <row r="74" spans="2:10" x14ac:dyDescent="0.25">
      <c r="B74" s="19" t="s">
        <v>307</v>
      </c>
      <c r="C74" s="19">
        <v>8.3526193094436346E-2</v>
      </c>
      <c r="D74" s="19">
        <v>8.1852885138212372E-2</v>
      </c>
      <c r="E74" s="19">
        <v>0.1465602994567122</v>
      </c>
      <c r="F74" s="19">
        <v>0.1501439232764003</v>
      </c>
      <c r="G74" s="19">
        <v>7.8387150091241795E-2</v>
      </c>
      <c r="H74" s="19">
        <v>7.5611309690146233E-2</v>
      </c>
      <c r="I74" s="19">
        <v>0.15410589453926637</v>
      </c>
      <c r="J74" s="19">
        <v>0.15604490154823841</v>
      </c>
    </row>
    <row r="75" spans="2:10" x14ac:dyDescent="0.25">
      <c r="B75" s="19" t="s">
        <v>307</v>
      </c>
      <c r="C75" s="19">
        <v>8.4657164540360166E-2</v>
      </c>
      <c r="D75" s="19">
        <v>8.1612988665400898E-2</v>
      </c>
      <c r="E75" s="19">
        <v>0.14716376689108959</v>
      </c>
      <c r="F75" s="19">
        <v>0.14933088942617032</v>
      </c>
      <c r="G75" s="19">
        <v>7.9633439386447583E-2</v>
      </c>
      <c r="H75" s="19">
        <v>7.5474921060832409E-2</v>
      </c>
      <c r="I75" s="19">
        <v>0.15472864572150247</v>
      </c>
      <c r="J75" s="19">
        <v>0.155517214305089</v>
      </c>
    </row>
    <row r="76" spans="2:10" x14ac:dyDescent="0.25">
      <c r="B76" s="19" t="s">
        <v>307</v>
      </c>
      <c r="C76" s="19">
        <v>8.2623878001860954E-2</v>
      </c>
      <c r="D76" s="19">
        <v>8.0997307827620213E-2</v>
      </c>
      <c r="E76" s="19">
        <v>0.14963209838380009</v>
      </c>
      <c r="F76" s="19">
        <v>0.14774032621194344</v>
      </c>
      <c r="G76" s="19">
        <v>7.6498095365884963E-2</v>
      </c>
      <c r="H76" s="19">
        <v>7.4956071153730056E-2</v>
      </c>
      <c r="I76" s="19">
        <v>0.15652421482496257</v>
      </c>
      <c r="J76" s="19">
        <v>0.15416009155531854</v>
      </c>
    </row>
    <row r="77" spans="2:10" x14ac:dyDescent="0.25">
      <c r="B77" s="19" t="s">
        <v>307</v>
      </c>
      <c r="C77" s="19">
        <v>8.2585106098974667E-2</v>
      </c>
      <c r="D77" s="19">
        <v>8.0685249704574719E-2</v>
      </c>
      <c r="E77" s="19">
        <v>0.15364248024929672</v>
      </c>
      <c r="F77" s="19">
        <v>0.14698196883404774</v>
      </c>
      <c r="G77" s="19">
        <v>7.585314092471071E-2</v>
      </c>
      <c r="H77" s="19">
        <v>7.4659660899765931E-2</v>
      </c>
      <c r="I77" s="19">
        <v>0.16022031779633389</v>
      </c>
      <c r="J77" s="19">
        <v>0.15348783216600922</v>
      </c>
    </row>
    <row r="78" spans="2:10" x14ac:dyDescent="0.25">
      <c r="B78" s="19" t="s">
        <v>307</v>
      </c>
      <c r="C78" s="19">
        <v>8.3233001622709607E-2</v>
      </c>
      <c r="D78" s="19">
        <v>8.0851188091683596E-2</v>
      </c>
      <c r="E78" s="19">
        <v>0.1552121555059984</v>
      </c>
      <c r="F78" s="19">
        <v>0.14748913522403548</v>
      </c>
      <c r="G78" s="19">
        <v>7.6454279094103045E-2</v>
      </c>
      <c r="H78" s="19">
        <v>7.4767894615366745E-2</v>
      </c>
      <c r="I78" s="19">
        <v>0.16169846658404097</v>
      </c>
      <c r="J78" s="19">
        <v>0.1540680651524178</v>
      </c>
    </row>
    <row r="79" spans="2:10" x14ac:dyDescent="0.25">
      <c r="B79" s="19" t="s">
        <v>307</v>
      </c>
      <c r="C79" s="19">
        <v>8.1853666626887062E-2</v>
      </c>
      <c r="D79" s="19">
        <v>8.1005782838931173E-2</v>
      </c>
      <c r="E79" s="19">
        <v>0.15402150837903397</v>
      </c>
      <c r="F79" s="19">
        <v>0.14790761366984587</v>
      </c>
      <c r="G79" s="19">
        <v>7.4956929960147634E-2</v>
      </c>
      <c r="H79" s="19">
        <v>7.4896025158879775E-2</v>
      </c>
      <c r="I79" s="19">
        <v>0.16021972298226786</v>
      </c>
      <c r="J79" s="19">
        <v>0.15454270371373913</v>
      </c>
    </row>
    <row r="80" spans="2:10" x14ac:dyDescent="0.25">
      <c r="B80" s="19" t="s">
        <v>307</v>
      </c>
      <c r="C80" s="19">
        <v>7.9452768604023838E-2</v>
      </c>
      <c r="D80" s="19">
        <v>8.0969595641101622E-2</v>
      </c>
      <c r="E80" s="19">
        <v>0.14808547372529182</v>
      </c>
      <c r="F80" s="19">
        <v>0.14796249793912689</v>
      </c>
      <c r="G80" s="19">
        <v>7.257558432619228E-2</v>
      </c>
      <c r="H80" s="19">
        <v>7.4807800150905518E-2</v>
      </c>
      <c r="I80" s="19">
        <v>0.15265438134244605</v>
      </c>
      <c r="J80" s="19">
        <v>0.15444826524590696</v>
      </c>
    </row>
    <row r="81" spans="2:10" x14ac:dyDescent="0.25">
      <c r="B81" s="19" t="s">
        <v>307</v>
      </c>
      <c r="C81" s="19">
        <v>7.8460761410547017E-2</v>
      </c>
      <c r="D81" s="19">
        <v>8.0915513030356434E-2</v>
      </c>
      <c r="E81" s="19">
        <v>0.1458304734896857</v>
      </c>
      <c r="F81" s="19">
        <v>0.14785848243972724</v>
      </c>
      <c r="G81" s="19">
        <v>7.1600520702280498E-2</v>
      </c>
      <c r="H81" s="19">
        <v>7.4726567935046673E-2</v>
      </c>
      <c r="I81" s="19">
        <v>0.15029655556654706</v>
      </c>
      <c r="J81" s="19">
        <v>0.15422132760566637</v>
      </c>
    </row>
    <row r="82" spans="2:10" x14ac:dyDescent="0.25">
      <c r="B82" s="19" t="s">
        <v>307</v>
      </c>
      <c r="C82" s="19">
        <v>7.9165035044750601E-2</v>
      </c>
      <c r="D82" s="19">
        <v>8.0919748408648989E-2</v>
      </c>
      <c r="E82" s="19">
        <v>0.14663250286800536</v>
      </c>
      <c r="F82" s="19">
        <v>0.14790896283998789</v>
      </c>
      <c r="G82" s="19">
        <v>7.2668119197434419E-2</v>
      </c>
      <c r="H82" s="19">
        <v>7.4718551296499125E-2</v>
      </c>
      <c r="I82" s="19">
        <v>0.15288805770810709</v>
      </c>
      <c r="J82" s="19">
        <v>0.15431637893938133</v>
      </c>
    </row>
    <row r="83" spans="2:10" x14ac:dyDescent="0.25">
      <c r="B83" s="19" t="s">
        <v>307</v>
      </c>
      <c r="C83" s="19">
        <v>7.4823341964889517E-2</v>
      </c>
      <c r="D83" s="19">
        <v>8.0636145015267877E-2</v>
      </c>
      <c r="E83" s="19">
        <v>0.13532548865716487</v>
      </c>
      <c r="F83" s="19">
        <v>0.14729619675571648</v>
      </c>
      <c r="G83" s="19">
        <v>6.9330224912168434E-2</v>
      </c>
      <c r="H83" s="19">
        <v>7.4474968995759144E-2</v>
      </c>
      <c r="I83" s="19">
        <v>0.14185014962507783</v>
      </c>
      <c r="J83" s="19">
        <v>0.15370105241582699</v>
      </c>
    </row>
    <row r="84" spans="2:10" x14ac:dyDescent="0.25">
      <c r="B84" s="19" t="s">
        <v>307</v>
      </c>
      <c r="C84" s="19">
        <v>7.093268761795718E-2</v>
      </c>
      <c r="D84" s="19">
        <v>8.00598686677228E-2</v>
      </c>
      <c r="E84" s="19">
        <v>0.12833664309141732</v>
      </c>
      <c r="F84" s="19">
        <v>0.14607983462485111</v>
      </c>
      <c r="G84" s="19">
        <v>6.5647449499692839E-2</v>
      </c>
      <c r="H84" s="19">
        <v>7.3971231395821624E-2</v>
      </c>
      <c r="I84" s="19">
        <v>0.13451888950796573</v>
      </c>
      <c r="J84" s="19">
        <v>0.15249577892084898</v>
      </c>
    </row>
    <row r="85" spans="2:10" x14ac:dyDescent="0.25">
      <c r="B85" s="19" t="s">
        <v>307</v>
      </c>
      <c r="C85" s="19">
        <v>7.3591438120810024E-2</v>
      </c>
      <c r="D85" s="19">
        <v>7.9498184749817777E-2</v>
      </c>
      <c r="E85" s="19">
        <v>0.13124932444874388</v>
      </c>
      <c r="F85" s="19">
        <v>0.14503793123595113</v>
      </c>
      <c r="G85" s="19">
        <v>6.8216057209375028E-2</v>
      </c>
      <c r="H85" s="19">
        <v>7.3404712937748987E-2</v>
      </c>
      <c r="I85" s="19">
        <v>0.13632385418840959</v>
      </c>
      <c r="J85" s="19">
        <v>0.15121869664529505</v>
      </c>
    </row>
    <row r="86" spans="2:10" x14ac:dyDescent="0.25">
      <c r="B86" s="19" t="s">
        <v>308</v>
      </c>
      <c r="C86" s="19">
        <v>7.172282144653018E-2</v>
      </c>
      <c r="D86" s="19">
        <v>7.8504432094716886E-2</v>
      </c>
      <c r="E86" s="19">
        <v>0.12750882555509582</v>
      </c>
      <c r="F86" s="19">
        <v>0.14339403047359117</v>
      </c>
      <c r="G86" s="19">
        <v>6.6511570821835481E-2</v>
      </c>
      <c r="H86" s="19">
        <v>7.2412334374635567E-2</v>
      </c>
      <c r="I86" s="19">
        <v>0.1325548295431348</v>
      </c>
      <c r="J86" s="19">
        <v>0.14936845252679989</v>
      </c>
    </row>
    <row r="87" spans="2:10" x14ac:dyDescent="0.25">
      <c r="B87" s="19" t="s">
        <v>308</v>
      </c>
      <c r="C87" s="19">
        <v>7.2862408584222965E-2</v>
      </c>
      <c r="D87" s="19">
        <v>7.7531464086373292E-2</v>
      </c>
      <c r="E87" s="19">
        <v>0.12910955471364904</v>
      </c>
      <c r="F87" s="19">
        <v>0.14186536325014767</v>
      </c>
      <c r="G87" s="19">
        <v>6.7655061712488487E-2</v>
      </c>
      <c r="H87" s="19">
        <v>7.1430994358182287E-2</v>
      </c>
      <c r="I87" s="19">
        <v>0.13389603514045509</v>
      </c>
      <c r="J87" s="19">
        <v>0.14761157381158554</v>
      </c>
    </row>
    <row r="88" spans="2:10" x14ac:dyDescent="0.25">
      <c r="B88" s="19" t="s">
        <v>308</v>
      </c>
      <c r="C88" s="19">
        <v>7.231767254983712E-2</v>
      </c>
      <c r="D88" s="19">
        <v>7.6673127448539283E-2</v>
      </c>
      <c r="E88" s="19">
        <v>0.12734991930819609</v>
      </c>
      <c r="F88" s="19">
        <v>0.1399862202080287</v>
      </c>
      <c r="G88" s="19">
        <v>6.7191906612024802E-2</v>
      </c>
      <c r="H88" s="19">
        <v>7.0659325952353844E-2</v>
      </c>
      <c r="I88" s="19">
        <v>0.13220601748957256</v>
      </c>
      <c r="J88" s="19">
        <v>0.1455638736395192</v>
      </c>
    </row>
    <row r="89" spans="2:10" x14ac:dyDescent="0.25">
      <c r="B89" s="19" t="s">
        <v>308</v>
      </c>
      <c r="C89" s="19">
        <v>7.2767464674506566E-2</v>
      </c>
      <c r="D89" s="19">
        <v>7.5852209196956261E-2</v>
      </c>
      <c r="E89" s="19">
        <v>0.1280462385675486</v>
      </c>
      <c r="F89" s="19">
        <v>0.13783620643504815</v>
      </c>
      <c r="G89" s="19">
        <v>6.7650800649518381E-2</v>
      </c>
      <c r="H89" s="19">
        <v>6.9974884863765019E-2</v>
      </c>
      <c r="I89" s="19">
        <v>0.13344903285059415</v>
      </c>
      <c r="J89" s="19">
        <v>0.14331722878744096</v>
      </c>
    </row>
    <row r="90" spans="2:10" x14ac:dyDescent="0.25">
      <c r="B90" s="19" t="s">
        <v>308</v>
      </c>
      <c r="C90" s="19">
        <v>7.4562304855189249E-2</v>
      </c>
      <c r="D90" s="19">
        <v>7.5139728855771915E-2</v>
      </c>
      <c r="E90" s="19">
        <v>0.13077745216334211</v>
      </c>
      <c r="F90" s="19">
        <v>0.13580662339863664</v>
      </c>
      <c r="G90" s="19">
        <v>6.9379179021094792E-2</v>
      </c>
      <c r="H90" s="19">
        <v>6.9396419528057321E-2</v>
      </c>
      <c r="I90" s="19">
        <v>0.13511894664187502</v>
      </c>
      <c r="J90" s="19">
        <v>0.14110618993880178</v>
      </c>
    </row>
    <row r="91" spans="2:10" x14ac:dyDescent="0.25">
      <c r="B91" s="19" t="s">
        <v>308</v>
      </c>
      <c r="C91" s="19">
        <v>7.3534156537247028E-2</v>
      </c>
      <c r="D91" s="19">
        <v>7.4463304792999424E-2</v>
      </c>
      <c r="E91" s="19">
        <v>0.12941658173220158</v>
      </c>
      <c r="F91" s="19">
        <v>0.13379305615882989</v>
      </c>
      <c r="G91" s="19">
        <v>6.8135455869306111E-2</v>
      </c>
      <c r="H91" s="19">
        <v>6.8842235494024601E-2</v>
      </c>
      <c r="I91" s="19">
        <v>0.13313947870142295</v>
      </c>
      <c r="J91" s="19">
        <v>0.1388826319945505</v>
      </c>
    </row>
    <row r="92" spans="2:10" x14ac:dyDescent="0.25">
      <c r="B92" s="19" t="s">
        <v>308</v>
      </c>
      <c r="C92" s="19">
        <v>7.2794209254617923E-2</v>
      </c>
      <c r="D92" s="19">
        <v>7.3921439463671426E-2</v>
      </c>
      <c r="E92" s="19">
        <v>0.12836132523214178</v>
      </c>
      <c r="F92" s="19">
        <v>0.13218304725185498</v>
      </c>
      <c r="G92" s="19">
        <v>6.7489628473915347E-2</v>
      </c>
      <c r="H92" s="19">
        <v>6.8427568409357029E-2</v>
      </c>
      <c r="I92" s="19">
        <v>0.13238561018236175</v>
      </c>
      <c r="J92" s="19">
        <v>0.13721900107046434</v>
      </c>
    </row>
    <row r="93" spans="2:10" x14ac:dyDescent="0.25">
      <c r="B93" s="19" t="s">
        <v>308</v>
      </c>
      <c r="C93" s="19">
        <v>7.3172498588826226E-2</v>
      </c>
      <c r="D93" s="19">
        <v>7.3497291777902013E-2</v>
      </c>
      <c r="E93" s="19">
        <v>0.1280943421351621</v>
      </c>
      <c r="F93" s="19">
        <v>0.13074425214763841</v>
      </c>
      <c r="G93" s="19">
        <v>6.7908132905446852E-2</v>
      </c>
      <c r="H93" s="19">
        <v>6.8131454666872426E-2</v>
      </c>
      <c r="I93" s="19">
        <v>0.13194928176054424</v>
      </c>
      <c r="J93" s="19">
        <v>0.13571990321806696</v>
      </c>
    </row>
    <row r="94" spans="2:10" x14ac:dyDescent="0.25">
      <c r="B94" s="19" t="s">
        <v>308</v>
      </c>
      <c r="C94" s="19">
        <v>7.3418619493534329E-2</v>
      </c>
      <c r="D94" s="19">
        <v>7.3046908466727567E-2</v>
      </c>
      <c r="E94" s="19">
        <v>0.12827878187863256</v>
      </c>
      <c r="F94" s="19">
        <v>0.12928129206569716</v>
      </c>
      <c r="G94" s="19">
        <v>6.8140626336506138E-2</v>
      </c>
      <c r="H94" s="19">
        <v>6.777739222488316E-2</v>
      </c>
      <c r="I94" s="19">
        <v>0.13203100653919253</v>
      </c>
      <c r="J94" s="19">
        <v>0.13404760378465871</v>
      </c>
    </row>
    <row r="95" spans="2:10" x14ac:dyDescent="0.25">
      <c r="B95" s="19" t="s">
        <v>308</v>
      </c>
      <c r="C95" s="19">
        <v>7.2264420399034621E-2</v>
      </c>
      <c r="D95" s="19">
        <v>7.2839458345632407E-2</v>
      </c>
      <c r="E95" s="19">
        <v>0.12628326183381025</v>
      </c>
      <c r="F95" s="19">
        <v>0.12854544649222377</v>
      </c>
      <c r="G95" s="19">
        <v>6.6868054702832913E-2</v>
      </c>
      <c r="H95" s="19">
        <v>6.7575907253193415E-2</v>
      </c>
      <c r="I95" s="19">
        <v>0.12989821601465137</v>
      </c>
      <c r="J95" s="19">
        <v>0.13307272890635155</v>
      </c>
    </row>
    <row r="96" spans="2:10" x14ac:dyDescent="0.25">
      <c r="B96" s="19" t="s">
        <v>308</v>
      </c>
      <c r="C96" s="19">
        <v>7.1812394342348068E-2</v>
      </c>
      <c r="D96" s="19">
        <v>7.289579435407896E-2</v>
      </c>
      <c r="E96" s="19">
        <v>0.12603964147941799</v>
      </c>
      <c r="F96" s="19">
        <v>0.12833792516133768</v>
      </c>
      <c r="G96" s="19">
        <v>6.6365502479804134E-2</v>
      </c>
      <c r="H96" s="19">
        <v>6.7617557301330497E-2</v>
      </c>
      <c r="I96" s="19">
        <v>0.12915112690788838</v>
      </c>
      <c r="J96" s="19">
        <v>0.13261030893142381</v>
      </c>
    </row>
    <row r="97" spans="2:10" x14ac:dyDescent="0.25">
      <c r="B97" s="19" t="s">
        <v>308</v>
      </c>
      <c r="C97" s="19">
        <v>7.5584815298418831E-2</v>
      </c>
      <c r="D97" s="19">
        <v>7.3076594420640115E-2</v>
      </c>
      <c r="E97" s="19">
        <v>0.13174757941465462</v>
      </c>
      <c r="F97" s="19">
        <v>0.12840924910749418</v>
      </c>
      <c r="G97" s="19">
        <v>7.0095423903771117E-2</v>
      </c>
      <c r="H97" s="19">
        <v>6.7787469053010377E-2</v>
      </c>
      <c r="I97" s="19">
        <v>0.13445329446344481</v>
      </c>
      <c r="J97" s="19">
        <v>0.13248232890041525</v>
      </c>
    </row>
    <row r="98" spans="2:10" x14ac:dyDescent="0.25">
      <c r="B98" s="19" t="s">
        <v>309</v>
      </c>
      <c r="C98" s="19">
        <v>7.593721960843898E-2</v>
      </c>
      <c r="D98" s="19">
        <v>7.3432529147968217E-2</v>
      </c>
      <c r="E98" s="19">
        <v>0.13225984695776902</v>
      </c>
      <c r="F98" s="19">
        <v>0.12881647886422848</v>
      </c>
      <c r="G98" s="19">
        <v>7.0465871372932004E-2</v>
      </c>
      <c r="H98" s="19">
        <v>6.8121382446032372E-2</v>
      </c>
      <c r="I98" s="19">
        <v>0.13466505969041509</v>
      </c>
      <c r="J98" s="19">
        <v>0.13266771549978332</v>
      </c>
    </row>
    <row r="99" spans="2:10" x14ac:dyDescent="0.25">
      <c r="B99" s="19" t="s">
        <v>309</v>
      </c>
      <c r="C99" s="19">
        <v>7.7722875204368588E-2</v>
      </c>
      <c r="D99" s="19">
        <v>7.3848414018379396E-2</v>
      </c>
      <c r="E99" s="19">
        <v>0.13491331344388793</v>
      </c>
      <c r="F99" s="19">
        <v>0.12932247199297806</v>
      </c>
      <c r="G99" s="19">
        <v>7.2259261077556633E-2</v>
      </c>
      <c r="H99" s="19">
        <v>6.8516051122904972E-2</v>
      </c>
      <c r="I99" s="19">
        <v>0.13744221135998713</v>
      </c>
      <c r="J99" s="19">
        <v>0.13298700717066811</v>
      </c>
    </row>
    <row r="100" spans="2:10" x14ac:dyDescent="0.25">
      <c r="B100" s="19" t="s">
        <v>309</v>
      </c>
      <c r="C100" s="19">
        <v>7.8645641096017779E-2</v>
      </c>
      <c r="D100" s="19">
        <v>7.4384419239444055E-2</v>
      </c>
      <c r="E100" s="19">
        <v>0.13534516511776604</v>
      </c>
      <c r="F100" s="19">
        <v>0.12999933768193878</v>
      </c>
      <c r="G100" s="19">
        <v>7.3315224087459843E-2</v>
      </c>
      <c r="H100" s="19">
        <v>6.9036210224167227E-2</v>
      </c>
      <c r="I100" s="19">
        <v>0.13782924073168157</v>
      </c>
      <c r="J100" s="19">
        <v>0.13346880745977288</v>
      </c>
    </row>
    <row r="101" spans="2:10" x14ac:dyDescent="0.25">
      <c r="B101" s="19" t="s">
        <v>309</v>
      </c>
      <c r="C101" s="19">
        <v>8.2364879209022926E-2</v>
      </c>
      <c r="D101" s="19">
        <v>7.5209780803106169E-2</v>
      </c>
      <c r="E101" s="19">
        <v>0.1435924915598617</v>
      </c>
      <c r="F101" s="19">
        <v>0.13134331950145189</v>
      </c>
      <c r="G101" s="19">
        <v>7.6344642660643613E-2</v>
      </c>
      <c r="H101" s="19">
        <v>6.9784702921104905E-2</v>
      </c>
      <c r="I101" s="19">
        <v>0.14514248927967344</v>
      </c>
      <c r="J101" s="19">
        <v>0.13449500852522764</v>
      </c>
    </row>
    <row r="102" spans="2:10" x14ac:dyDescent="0.25">
      <c r="B102" s="19" t="s">
        <v>309</v>
      </c>
      <c r="C102" s="19">
        <v>8.260676693964028E-2</v>
      </c>
      <c r="D102" s="19">
        <v>7.5909900834236127E-2</v>
      </c>
      <c r="E102" s="19">
        <v>0.14339019202848541</v>
      </c>
      <c r="F102" s="19">
        <v>0.13244569913085696</v>
      </c>
      <c r="G102" s="19">
        <v>7.6730312528448169E-2</v>
      </c>
      <c r="H102" s="19">
        <v>7.0426418972435997E-2</v>
      </c>
      <c r="I102" s="19">
        <v>0.14474208899455357</v>
      </c>
      <c r="J102" s="19">
        <v>0.13534707868227214</v>
      </c>
    </row>
    <row r="103" spans="2:10" x14ac:dyDescent="0.25">
      <c r="B103" s="19" t="s">
        <v>309</v>
      </c>
      <c r="C103" s="19">
        <v>8.137553788015979E-2</v>
      </c>
      <c r="D103" s="19">
        <v>7.6585808755701701E-2</v>
      </c>
      <c r="E103" s="19">
        <v>0.14077356132541333</v>
      </c>
      <c r="F103" s="19">
        <v>0.13342996170677737</v>
      </c>
      <c r="G103" s="19">
        <v>7.542069852403592E-2</v>
      </c>
      <c r="H103" s="19">
        <v>7.1053307725328849E-2</v>
      </c>
      <c r="I103" s="19">
        <v>0.14139099215952841</v>
      </c>
      <c r="J103" s="19">
        <v>0.13606211582582131</v>
      </c>
    </row>
    <row r="104" spans="2:10" x14ac:dyDescent="0.25">
      <c r="B104" s="19" t="s">
        <v>309</v>
      </c>
      <c r="C104" s="19">
        <v>8.0821857401138883E-2</v>
      </c>
      <c r="D104" s="19">
        <v>7.7264595579043152E-2</v>
      </c>
      <c r="E104" s="19">
        <v>0.14073836341978946</v>
      </c>
      <c r="F104" s="19">
        <v>0.13448612384050654</v>
      </c>
      <c r="G104" s="19">
        <v>7.4751668711047922E-2</v>
      </c>
      <c r="H104" s="19">
        <v>7.1665705200867194E-2</v>
      </c>
      <c r="I104" s="19">
        <v>0.14139310556152596</v>
      </c>
      <c r="J104" s="19">
        <v>0.13683089814648197</v>
      </c>
    </row>
    <row r="105" spans="2:10" x14ac:dyDescent="0.25">
      <c r="B105" s="19" t="s">
        <v>309</v>
      </c>
      <c r="C105" s="19">
        <v>8.0875443654563603E-2</v>
      </c>
      <c r="D105" s="19">
        <v>7.790882461636002E-2</v>
      </c>
      <c r="E105" s="19">
        <v>0.14025293381593779</v>
      </c>
      <c r="F105" s="19">
        <v>0.13550379732065071</v>
      </c>
      <c r="G105" s="19">
        <v>7.5050492171099048E-2</v>
      </c>
      <c r="H105" s="19">
        <v>7.2263486755091311E-2</v>
      </c>
      <c r="I105" s="19">
        <v>0.1419245498135373</v>
      </c>
      <c r="J105" s="19">
        <v>0.13767013579625562</v>
      </c>
    </row>
    <row r="106" spans="2:10" x14ac:dyDescent="0.25">
      <c r="B106" s="19" t="s">
        <v>309</v>
      </c>
      <c r="C106" s="19">
        <v>8.2905140455201198E-2</v>
      </c>
      <c r="D106" s="19">
        <v>7.8709990231416421E-2</v>
      </c>
      <c r="E106" s="19">
        <v>0.14772981521836273</v>
      </c>
      <c r="F106" s="19">
        <v>0.1371700881558563</v>
      </c>
      <c r="G106" s="19">
        <v>7.6150017324150929E-2</v>
      </c>
      <c r="H106" s="19">
        <v>7.2935954017475629E-2</v>
      </c>
      <c r="I106" s="19">
        <v>0.14865224423456663</v>
      </c>
      <c r="J106" s="19">
        <v>0.13910037622198446</v>
      </c>
    </row>
    <row r="107" spans="2:10" x14ac:dyDescent="0.25">
      <c r="B107" s="19" t="s">
        <v>309</v>
      </c>
      <c r="C107" s="19">
        <v>8.2993279379733928E-2</v>
      </c>
      <c r="D107" s="19">
        <v>7.9602465025954403E-2</v>
      </c>
      <c r="E107" s="19">
        <v>0.14876197049485632</v>
      </c>
      <c r="F107" s="19">
        <v>0.13907215176604146</v>
      </c>
      <c r="G107" s="19">
        <v>7.6140561020515626E-2</v>
      </c>
      <c r="H107" s="19">
        <v>7.3701169446092493E-2</v>
      </c>
      <c r="I107" s="19">
        <v>0.1497863370929304</v>
      </c>
      <c r="J107" s="19">
        <v>0.14078852108432785</v>
      </c>
    </row>
    <row r="108" spans="2:10" x14ac:dyDescent="0.25">
      <c r="B108" s="19" t="s">
        <v>309</v>
      </c>
      <c r="C108" s="19">
        <v>8.4673718805852546E-2</v>
      </c>
      <c r="D108" s="19">
        <v>8.0666629722983843E-2</v>
      </c>
      <c r="E108" s="19">
        <v>0.1515309038447166</v>
      </c>
      <c r="F108" s="19">
        <v>0.14120920422188438</v>
      </c>
      <c r="G108" s="19">
        <v>7.778291214205392E-2</v>
      </c>
      <c r="H108" s="19">
        <v>7.4640999049057091E-2</v>
      </c>
      <c r="I108" s="19">
        <v>0.15273544260595526</v>
      </c>
      <c r="J108" s="19">
        <v>0.14277056965551607</v>
      </c>
    </row>
    <row r="109" spans="2:10" x14ac:dyDescent="0.25">
      <c r="B109" s="19" t="s">
        <v>309</v>
      </c>
      <c r="C109" s="19">
        <v>8.7171479448732853E-2</v>
      </c>
      <c r="D109" s="19">
        <v>8.1622508789080145E-2</v>
      </c>
      <c r="E109" s="19">
        <v>0.15461125025545819</v>
      </c>
      <c r="F109" s="19">
        <v>0.14310156946047886</v>
      </c>
      <c r="G109" s="19">
        <v>8.0514262135329501E-2</v>
      </c>
      <c r="H109" s="19">
        <v>7.5500796070760531E-2</v>
      </c>
      <c r="I109" s="19">
        <v>0.15700582327364904</v>
      </c>
      <c r="J109" s="19">
        <v>0.14464822026834454</v>
      </c>
    </row>
    <row r="110" spans="2:10" x14ac:dyDescent="0.25">
      <c r="B110" s="19" t="s">
        <v>310</v>
      </c>
      <c r="C110" s="19">
        <v>8.6769186464314016E-2</v>
      </c>
      <c r="D110" s="19">
        <v>8.250459567908347E-2</v>
      </c>
      <c r="E110" s="19">
        <v>0.15302182804306744</v>
      </c>
      <c r="F110" s="19">
        <v>0.14479287432438587</v>
      </c>
      <c r="G110" s="19">
        <v>8.0071905210435057E-2</v>
      </c>
      <c r="H110" s="19">
        <v>7.6283123122539376E-2</v>
      </c>
      <c r="I110" s="19">
        <v>0.15448445607379369</v>
      </c>
      <c r="J110" s="19">
        <v>0.14626657492810327</v>
      </c>
    </row>
    <row r="111" spans="2:10" x14ac:dyDescent="0.25">
      <c r="B111" s="19" t="s">
        <v>310</v>
      </c>
      <c r="C111" s="19">
        <v>8.8131356609648978E-2</v>
      </c>
      <c r="D111" s="19">
        <v>8.3356309188385366E-2</v>
      </c>
      <c r="E111" s="19">
        <v>0.15722786416832293</v>
      </c>
      <c r="F111" s="19">
        <v>0.14662313598594637</v>
      </c>
      <c r="G111" s="19">
        <v>8.1304873543451894E-2</v>
      </c>
      <c r="H111" s="19">
        <v>7.7024834125685851E-2</v>
      </c>
      <c r="I111" s="19">
        <v>0.15927897743749428</v>
      </c>
      <c r="J111" s="19">
        <v>0.14806737800843411</v>
      </c>
    </row>
    <row r="112" spans="2:10" x14ac:dyDescent="0.25">
      <c r="B112" s="19" t="s">
        <v>310</v>
      </c>
      <c r="C112" s="19">
        <v>8.9100919226740072E-2</v>
      </c>
      <c r="D112" s="19">
        <v>8.4234325748754571E-2</v>
      </c>
      <c r="E112" s="19">
        <v>0.15985723544272518</v>
      </c>
      <c r="F112" s="19">
        <v>0.14867795865445563</v>
      </c>
      <c r="G112" s="19">
        <v>8.1972109237253343E-2</v>
      </c>
      <c r="H112" s="19">
        <v>7.7754808901769459E-2</v>
      </c>
      <c r="I112" s="19">
        <v>0.16188304189141964</v>
      </c>
      <c r="J112" s="19">
        <v>0.15009675120918609</v>
      </c>
    </row>
    <row r="113" spans="2:10" x14ac:dyDescent="0.25">
      <c r="B113" s="19" t="s">
        <v>310</v>
      </c>
      <c r="C113" s="19">
        <v>8.7233795939181513E-2</v>
      </c>
      <c r="D113" s="19">
        <v>8.4642225192298692E-2</v>
      </c>
      <c r="E113" s="19">
        <v>0.15526398899322946</v>
      </c>
      <c r="F113" s="19">
        <v>0.14964801534422154</v>
      </c>
      <c r="G113" s="19">
        <v>8.0802021156403947E-2</v>
      </c>
      <c r="H113" s="19">
        <v>7.8132089639154162E-2</v>
      </c>
      <c r="I113" s="19">
        <v>0.15808860886444137</v>
      </c>
      <c r="J113" s="19">
        <v>0.15118153913306978</v>
      </c>
    </row>
    <row r="114" spans="2:10" x14ac:dyDescent="0.25">
      <c r="B114" s="19" t="s">
        <v>310</v>
      </c>
      <c r="C114" s="19">
        <v>8.9052129384205703E-2</v>
      </c>
      <c r="D114" s="19">
        <v>8.5182160255676806E-2</v>
      </c>
      <c r="E114" s="19">
        <v>0.16164232627220324</v>
      </c>
      <c r="F114" s="19">
        <v>0.15117132193414495</v>
      </c>
      <c r="G114" s="19">
        <v>8.1947946413535172E-2</v>
      </c>
      <c r="H114" s="19">
        <v>7.8572013282132952E-2</v>
      </c>
      <c r="I114" s="19">
        <v>0.16403618711145795</v>
      </c>
      <c r="J114" s="19">
        <v>0.15279383252482068</v>
      </c>
    </row>
    <row r="115" spans="2:10" x14ac:dyDescent="0.25">
      <c r="B115" s="19" t="s">
        <v>310</v>
      </c>
      <c r="C115" s="19">
        <v>8.9476907525243954E-2</v>
      </c>
      <c r="D115" s="19">
        <v>8.5847786126129033E-2</v>
      </c>
      <c r="E115" s="19">
        <v>0.16192043744578771</v>
      </c>
      <c r="F115" s="19">
        <v>0.15290539236185616</v>
      </c>
      <c r="G115" s="19">
        <v>8.2442338563744971E-2</v>
      </c>
      <c r="H115" s="19">
        <v>7.9150017345713156E-2</v>
      </c>
      <c r="I115" s="19">
        <v>0.16425145311968611</v>
      </c>
      <c r="J115" s="19">
        <v>0.15466722064921787</v>
      </c>
    </row>
    <row r="116" spans="2:10" x14ac:dyDescent="0.25">
      <c r="B116" s="19" t="s">
        <v>310</v>
      </c>
      <c r="C116" s="19">
        <v>8.7447883632300938E-2</v>
      </c>
      <c r="D116" s="19">
        <v>8.6380730855207546E-2</v>
      </c>
      <c r="E116" s="19">
        <v>0.15685994806544309</v>
      </c>
      <c r="F116" s="19">
        <v>0.15420244428262683</v>
      </c>
      <c r="G116" s="19">
        <v>8.0663859529646137E-2</v>
      </c>
      <c r="H116" s="19">
        <v>7.9626051972560369E-2</v>
      </c>
      <c r="I116" s="19">
        <v>0.15951117768182893</v>
      </c>
      <c r="J116" s="19">
        <v>0.15612724281610058</v>
      </c>
    </row>
    <row r="117" spans="2:10" x14ac:dyDescent="0.25">
      <c r="B117" s="19" t="s">
        <v>310</v>
      </c>
      <c r="C117" s="19">
        <v>8.8623968097393258E-2</v>
      </c>
      <c r="D117" s="19">
        <v>8.7006429573763561E-2</v>
      </c>
      <c r="E117" s="19">
        <v>0.15643279736504262</v>
      </c>
      <c r="F117" s="19">
        <v>0.15549521013508405</v>
      </c>
      <c r="G117" s="19">
        <v>8.2202144827405121E-2</v>
      </c>
      <c r="H117" s="19">
        <v>8.0206390297114794E-2</v>
      </c>
      <c r="I117" s="19">
        <v>0.15948022342164722</v>
      </c>
      <c r="J117" s="19">
        <v>0.15753517067241896</v>
      </c>
    </row>
    <row r="118" spans="2:10" x14ac:dyDescent="0.25">
      <c r="B118" s="19" t="s">
        <v>310</v>
      </c>
      <c r="C118" s="19">
        <v>8.5102108791040215E-2</v>
      </c>
      <c r="D118" s="19">
        <v>8.7171285487145783E-2</v>
      </c>
      <c r="E118" s="19">
        <v>0.14862793021267218</v>
      </c>
      <c r="F118" s="19">
        <v>0.15552939451183695</v>
      </c>
      <c r="G118" s="19">
        <v>7.9290358692710922E-2</v>
      </c>
      <c r="H118" s="19">
        <v>8.0451884829009015E-2</v>
      </c>
      <c r="I118" s="19">
        <v>0.15123116742687481</v>
      </c>
      <c r="J118" s="19">
        <v>0.15770649738272841</v>
      </c>
    </row>
    <row r="119" spans="2:10" x14ac:dyDescent="0.25">
      <c r="B119" s="19" t="s">
        <v>310</v>
      </c>
      <c r="C119" s="19">
        <v>8.5966027603891479E-2</v>
      </c>
      <c r="D119" s="19">
        <v>8.740354756688816E-2</v>
      </c>
      <c r="E119" s="19">
        <v>0.15038805987734138</v>
      </c>
      <c r="F119" s="19">
        <v>0.15562825263687988</v>
      </c>
      <c r="G119" s="19">
        <v>7.9974473163451493E-2</v>
      </c>
      <c r="H119" s="19">
        <v>8.0758203460689917E-2</v>
      </c>
      <c r="I119" s="19">
        <v>0.15274992064072376</v>
      </c>
      <c r="J119" s="19">
        <v>0.15791442674119313</v>
      </c>
    </row>
    <row r="120" spans="2:10" x14ac:dyDescent="0.25">
      <c r="B120" s="19" t="s">
        <v>310</v>
      </c>
      <c r="C120" s="19">
        <v>8.6552161565197169E-2</v>
      </c>
      <c r="D120" s="19">
        <v>8.7544623360845494E-2</v>
      </c>
      <c r="E120" s="19">
        <v>0.1488552720158112</v>
      </c>
      <c r="F120" s="19">
        <v>0.15534080647575607</v>
      </c>
      <c r="G120" s="19">
        <v>8.0716626572282887E-2</v>
      </c>
      <c r="H120" s="19">
        <v>8.0992503319075301E-2</v>
      </c>
      <c r="I120" s="19">
        <v>0.15037610263490969</v>
      </c>
      <c r="J120" s="19">
        <v>0.15764447337563159</v>
      </c>
    </row>
    <row r="121" spans="2:10" x14ac:dyDescent="0.25">
      <c r="B121" s="19" t="s">
        <v>310</v>
      </c>
      <c r="C121" s="19">
        <v>8.7253754791788832E-2</v>
      </c>
      <c r="D121" s="19">
        <v>8.7548825246885509E-2</v>
      </c>
      <c r="E121" s="19">
        <v>0.14891343295418735</v>
      </c>
      <c r="F121" s="19">
        <v>0.1548470539834402</v>
      </c>
      <c r="G121" s="19">
        <v>8.1585441207282311E-2</v>
      </c>
      <c r="H121" s="19">
        <v>8.1080637594069888E-2</v>
      </c>
      <c r="I121" s="19">
        <v>0.15100926083868157</v>
      </c>
      <c r="J121" s="19">
        <v>0.15712578442733618</v>
      </c>
    </row>
    <row r="122" spans="2:10" x14ac:dyDescent="0.25">
      <c r="B122" s="19" t="s">
        <v>311</v>
      </c>
      <c r="C122" s="19">
        <v>8.9963942264371169E-2</v>
      </c>
      <c r="D122" s="19">
        <v>8.7811148956642451E-2</v>
      </c>
      <c r="E122" s="19">
        <v>0.15386392028091847</v>
      </c>
      <c r="F122" s="19">
        <v>0.15490772938272734</v>
      </c>
      <c r="G122" s="19">
        <v>8.4069759177301986E-2</v>
      </c>
      <c r="H122" s="19">
        <v>8.1408752406076298E-2</v>
      </c>
      <c r="I122" s="19">
        <v>0.1561077265775288</v>
      </c>
      <c r="J122" s="19">
        <v>0.15724734022929804</v>
      </c>
    </row>
    <row r="123" spans="2:10" x14ac:dyDescent="0.25">
      <c r="B123" s="19" t="s">
        <v>311</v>
      </c>
      <c r="C123" s="19">
        <v>8.9715509341528832E-2</v>
      </c>
      <c r="D123" s="19">
        <v>8.794614353091959E-2</v>
      </c>
      <c r="E123" s="19">
        <v>0.15265157155286346</v>
      </c>
      <c r="F123" s="19">
        <v>0.15453499355835043</v>
      </c>
      <c r="G123" s="19">
        <v>8.3959513584713125E-2</v>
      </c>
      <c r="H123" s="19">
        <v>8.1631581914483345E-2</v>
      </c>
      <c r="I123" s="19">
        <v>0.15510660467513546</v>
      </c>
      <c r="J123" s="19">
        <v>0.15690703688323479</v>
      </c>
    </row>
    <row r="124" spans="2:10" x14ac:dyDescent="0.25">
      <c r="B124" s="19" t="s">
        <v>311</v>
      </c>
      <c r="C124" s="19">
        <v>9.0021740391821245E-2</v>
      </c>
      <c r="D124" s="19">
        <v>8.8024390552991702E-2</v>
      </c>
      <c r="E124" s="19">
        <v>0.15428325921385289</v>
      </c>
      <c r="F124" s="19">
        <v>0.1540687651762554</v>
      </c>
      <c r="G124" s="19">
        <v>8.3832941881524209E-2</v>
      </c>
      <c r="H124" s="19">
        <v>8.1788515376885348E-2</v>
      </c>
      <c r="I124" s="19">
        <v>0.15598551218639414</v>
      </c>
      <c r="J124" s="19">
        <v>0.15641331868071526</v>
      </c>
    </row>
    <row r="125" spans="2:10" x14ac:dyDescent="0.25">
      <c r="B125" s="19" t="s">
        <v>311</v>
      </c>
      <c r="C125" s="19">
        <v>9.0108134236700319E-2</v>
      </c>
      <c r="D125" s="19">
        <v>8.8264388779469752E-2</v>
      </c>
      <c r="E125" s="19">
        <v>0.15533694446207116</v>
      </c>
      <c r="F125" s="19">
        <v>0.15407668346654718</v>
      </c>
      <c r="G125" s="19">
        <v>8.3819511531105562E-2</v>
      </c>
      <c r="H125" s="19">
        <v>8.2040247231394844E-2</v>
      </c>
      <c r="I125" s="19">
        <v>0.15717081837247707</v>
      </c>
      <c r="J125" s="19">
        <v>0.15633882003818339</v>
      </c>
    </row>
    <row r="126" spans="2:10" x14ac:dyDescent="0.25">
      <c r="B126" s="19" t="s">
        <v>311</v>
      </c>
      <c r="C126" s="19">
        <v>8.8332296195568677E-2</v>
      </c>
      <c r="D126" s="19">
        <v>8.8205430092371251E-2</v>
      </c>
      <c r="E126" s="19">
        <v>0.1491653332510548</v>
      </c>
      <c r="F126" s="19">
        <v>0.15304580171104518</v>
      </c>
      <c r="G126" s="19">
        <v>8.2759308890973077E-2</v>
      </c>
      <c r="H126" s="19">
        <v>8.210787537917287E-2</v>
      </c>
      <c r="I126" s="19">
        <v>0.1511710147246291</v>
      </c>
      <c r="J126" s="19">
        <v>0.15527564565820182</v>
      </c>
    </row>
    <row r="127" spans="2:10" x14ac:dyDescent="0.25">
      <c r="B127" s="19" t="s">
        <v>311</v>
      </c>
      <c r="C127" s="19">
        <v>8.8988359981207507E-2</v>
      </c>
      <c r="D127" s="19">
        <v>8.8167419337582695E-2</v>
      </c>
      <c r="E127" s="19">
        <v>0.14990641683080411</v>
      </c>
      <c r="F127" s="19">
        <v>0.1520690199351174</v>
      </c>
      <c r="G127" s="19">
        <v>8.3610150831877103E-2</v>
      </c>
      <c r="H127" s="19">
        <v>8.2205076702243571E-2</v>
      </c>
      <c r="I127" s="19">
        <v>0.15275793350306635</v>
      </c>
      <c r="J127" s="19">
        <v>0.1543420348347079</v>
      </c>
    </row>
    <row r="128" spans="2:10" x14ac:dyDescent="0.25">
      <c r="B128" s="19" t="s">
        <v>311</v>
      </c>
      <c r="C128" s="19">
        <v>8.9991642852266795E-2</v>
      </c>
      <c r="D128" s="19">
        <v>8.8379343566229465E-2</v>
      </c>
      <c r="E128" s="19">
        <v>0.15056338418142018</v>
      </c>
      <c r="F128" s="19">
        <v>0.15155735236462001</v>
      </c>
      <c r="G128" s="19">
        <v>8.4796308121883629E-2</v>
      </c>
      <c r="H128" s="19">
        <v>8.2547782064742212E-2</v>
      </c>
      <c r="I128" s="19">
        <v>0.15348908000907011</v>
      </c>
      <c r="J128" s="19">
        <v>0.15385515751579368</v>
      </c>
    </row>
    <row r="129" spans="2:10" x14ac:dyDescent="0.25">
      <c r="B129" s="19" t="s">
        <v>311</v>
      </c>
      <c r="C129" s="19">
        <v>8.9886895112300802E-2</v>
      </c>
      <c r="D129" s="19">
        <v>8.8488789598404977E-2</v>
      </c>
      <c r="E129" s="19">
        <v>0.1501385665669365</v>
      </c>
      <c r="F129" s="19">
        <v>0.15104533371781662</v>
      </c>
      <c r="G129" s="19">
        <v>8.4759742398261811E-2</v>
      </c>
      <c r="H129" s="19">
        <v>8.276482373600369E-2</v>
      </c>
      <c r="I129" s="19">
        <v>0.15282380465908049</v>
      </c>
      <c r="J129" s="19">
        <v>0.15331621581528124</v>
      </c>
    </row>
    <row r="130" spans="2:10" x14ac:dyDescent="0.25">
      <c r="B130" s="19" t="s">
        <v>311</v>
      </c>
      <c r="C130" s="19">
        <v>9.1678307755469299E-2</v>
      </c>
      <c r="D130" s="19">
        <v>8.9036101538621265E-2</v>
      </c>
      <c r="E130" s="19">
        <v>0.15512984982152583</v>
      </c>
      <c r="F130" s="19">
        <v>0.15159157615384553</v>
      </c>
      <c r="G130" s="19">
        <v>8.624025192374124E-2</v>
      </c>
      <c r="H130" s="19">
        <v>8.3343847957325384E-2</v>
      </c>
      <c r="I130" s="19">
        <v>0.15769824288504231</v>
      </c>
      <c r="J130" s="19">
        <v>0.15386131909932216</v>
      </c>
    </row>
    <row r="131" spans="2:10" x14ac:dyDescent="0.25">
      <c r="B131" s="19" t="s">
        <v>311</v>
      </c>
      <c r="C131" s="19">
        <v>8.9360226441687104E-2</v>
      </c>
      <c r="D131" s="19">
        <v>8.9317113257533068E-2</v>
      </c>
      <c r="E131" s="19">
        <v>0.14915333892677701</v>
      </c>
      <c r="F131" s="19">
        <v>0.15147953474673148</v>
      </c>
      <c r="G131" s="19">
        <v>8.4364694804868939E-2</v>
      </c>
      <c r="H131" s="19">
        <v>8.370989035965315E-2</v>
      </c>
      <c r="I131" s="19">
        <v>0.15181206930737065</v>
      </c>
      <c r="J131" s="19">
        <v>0.15377537642412917</v>
      </c>
    </row>
    <row r="132" spans="2:10" x14ac:dyDescent="0.25">
      <c r="B132" s="19" t="s">
        <v>311</v>
      </c>
      <c r="C132" s="19">
        <v>8.5202653740267101E-2</v>
      </c>
      <c r="D132" s="19">
        <v>8.9191693745236819E-2</v>
      </c>
      <c r="E132" s="19">
        <v>0.14128835687041114</v>
      </c>
      <c r="F132" s="19">
        <v>0.15080210317112672</v>
      </c>
      <c r="G132" s="19">
        <v>8.0460736210929015E-2</v>
      </c>
      <c r="H132" s="19">
        <v>8.3680972198372006E-2</v>
      </c>
      <c r="I132" s="19">
        <v>0.143575982659885</v>
      </c>
      <c r="J132" s="19">
        <v>0.15316429321113251</v>
      </c>
    </row>
    <row r="133" spans="2:10" x14ac:dyDescent="0.25">
      <c r="B133" s="19" t="s">
        <v>311</v>
      </c>
      <c r="C133" s="19">
        <v>8.5658921900554588E-2</v>
      </c>
      <c r="D133" s="19">
        <v>8.9033435756425819E-2</v>
      </c>
      <c r="E133" s="19">
        <v>0.14351666625331733</v>
      </c>
      <c r="F133" s="19">
        <v>0.15030316237420666</v>
      </c>
      <c r="G133" s="19">
        <v>8.0742430054215567E-2</v>
      </c>
      <c r="H133" s="19">
        <v>8.3588924661104555E-2</v>
      </c>
      <c r="I133" s="19">
        <v>0.14535282961275067</v>
      </c>
      <c r="J133" s="19">
        <v>0.15263997074520544</v>
      </c>
    </row>
  </sheetData>
  <mergeCells count="2">
    <mergeCell ref="C11:F11"/>
    <mergeCell ref="G11:J11"/>
  </mergeCells>
  <hyperlinks>
    <hyperlink ref="P1" location="Tartalom!A1" display="Vissza a tartalomjegyzékhez" xr:uid="{8D1285CE-F8E8-4315-A97D-D427A70BD593}"/>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D588A-6183-40D1-B215-E97C9804B1BD}">
  <dimension ref="A1:F48"/>
  <sheetViews>
    <sheetView zoomScale="70" zoomScaleNormal="70" workbookViewId="0">
      <selection activeCell="E1" sqref="E1"/>
    </sheetView>
  </sheetViews>
  <sheetFormatPr defaultRowHeight="15" x14ac:dyDescent="0.25"/>
  <cols>
    <col min="1" max="1" width="14.5703125" style="19" bestFit="1" customWidth="1"/>
    <col min="2" max="2" width="9.140625" style="19"/>
    <col min="3" max="3" width="26.28515625" style="19" bestFit="1" customWidth="1"/>
    <col min="4" max="4" width="23.28515625" style="19" bestFit="1" customWidth="1"/>
    <col min="5" max="16384" width="9.140625" style="19"/>
  </cols>
  <sheetData>
    <row r="1" spans="1:5" x14ac:dyDescent="0.25">
      <c r="A1" s="19" t="s">
        <v>27</v>
      </c>
      <c r="B1" s="19" t="s">
        <v>250</v>
      </c>
      <c r="E1" s="166" t="s">
        <v>1242</v>
      </c>
    </row>
    <row r="2" spans="1:5" x14ac:dyDescent="0.25">
      <c r="A2" s="19" t="s">
        <v>25</v>
      </c>
      <c r="B2" s="19" t="s">
        <v>251</v>
      </c>
    </row>
    <row r="3" spans="1:5" x14ac:dyDescent="0.25">
      <c r="A3" s="19" t="s">
        <v>23</v>
      </c>
      <c r="B3" s="19" t="s">
        <v>21</v>
      </c>
    </row>
    <row r="4" spans="1:5" x14ac:dyDescent="0.25">
      <c r="A4" s="19" t="s">
        <v>22</v>
      </c>
      <c r="B4" s="19" t="s">
        <v>21</v>
      </c>
    </row>
    <row r="5" spans="1:5" x14ac:dyDescent="0.25">
      <c r="A5" s="19" t="s">
        <v>20</v>
      </c>
    </row>
    <row r="6" spans="1:5" x14ac:dyDescent="0.25">
      <c r="A6" s="19" t="s">
        <v>18</v>
      </c>
    </row>
    <row r="8" spans="1:5" x14ac:dyDescent="0.25">
      <c r="A8" s="19" t="s">
        <v>134</v>
      </c>
      <c r="B8" s="19" t="s">
        <v>212</v>
      </c>
    </row>
    <row r="9" spans="1:5" x14ac:dyDescent="0.25">
      <c r="A9" s="19" t="s">
        <v>136</v>
      </c>
      <c r="B9" s="19" t="s">
        <v>212</v>
      </c>
    </row>
    <row r="11" spans="1:5" x14ac:dyDescent="0.25">
      <c r="C11" s="27" t="s">
        <v>253</v>
      </c>
      <c r="D11" s="27" t="s">
        <v>252</v>
      </c>
    </row>
    <row r="12" spans="1:5" x14ac:dyDescent="0.25">
      <c r="C12" s="27" t="s">
        <v>254</v>
      </c>
      <c r="D12" s="27" t="s">
        <v>255</v>
      </c>
    </row>
    <row r="13" spans="1:5" x14ac:dyDescent="0.25">
      <c r="B13" s="19" t="s">
        <v>256</v>
      </c>
      <c r="C13" s="19">
        <v>50.865740944834862</v>
      </c>
      <c r="D13" s="19">
        <v>65.082655697354198</v>
      </c>
    </row>
    <row r="14" spans="1:5" x14ac:dyDescent="0.25">
      <c r="B14" s="19" t="s">
        <v>257</v>
      </c>
      <c r="C14" s="19">
        <v>60.311489380142739</v>
      </c>
      <c r="D14" s="19">
        <v>59.538697648169261</v>
      </c>
    </row>
    <row r="15" spans="1:5" x14ac:dyDescent="0.25">
      <c r="B15" s="19" t="s">
        <v>258</v>
      </c>
      <c r="C15" s="19">
        <v>64.937270600015552</v>
      </c>
      <c r="D15" s="19">
        <v>46.356751843265862</v>
      </c>
    </row>
    <row r="16" spans="1:5" x14ac:dyDescent="0.25">
      <c r="B16" s="19" t="s">
        <v>259</v>
      </c>
      <c r="C16" s="19">
        <v>62.427161847189502</v>
      </c>
      <c r="D16" s="19">
        <v>67.112799516406554</v>
      </c>
    </row>
    <row r="17" spans="2:6" x14ac:dyDescent="0.25">
      <c r="B17" s="19" t="s">
        <v>260</v>
      </c>
      <c r="C17" s="19">
        <v>50.149032677302444</v>
      </c>
      <c r="D17" s="19">
        <v>73.766737416173456</v>
      </c>
      <c r="E17" s="28">
        <v>50.865740944834862</v>
      </c>
      <c r="F17" s="28">
        <v>65.082655697354198</v>
      </c>
    </row>
    <row r="18" spans="2:6" x14ac:dyDescent="0.25">
      <c r="B18" s="19" t="s">
        <v>261</v>
      </c>
      <c r="C18" s="19">
        <v>69.63865500966881</v>
      </c>
      <c r="D18" s="19">
        <v>40.310813056484015</v>
      </c>
      <c r="E18" s="28">
        <v>60.311489380142739</v>
      </c>
      <c r="F18" s="28">
        <v>59.538697648169261</v>
      </c>
    </row>
    <row r="19" spans="2:6" x14ac:dyDescent="0.25">
      <c r="B19" s="19" t="s">
        <v>262</v>
      </c>
      <c r="C19" s="19">
        <v>57.582429438445679</v>
      </c>
      <c r="D19" s="19">
        <v>49.520130450623093</v>
      </c>
      <c r="E19" s="28">
        <v>64.937270600015552</v>
      </c>
      <c r="F19" s="28">
        <v>46.356751843265862</v>
      </c>
    </row>
    <row r="20" spans="2:6" x14ac:dyDescent="0.25">
      <c r="B20" s="19" t="s">
        <v>263</v>
      </c>
      <c r="C20" s="19">
        <v>61.875024175015305</v>
      </c>
      <c r="D20" s="19">
        <v>46.82231910008143</v>
      </c>
      <c r="E20" s="28">
        <v>62.427161847189502</v>
      </c>
      <c r="F20" s="28">
        <v>67.112799516406554</v>
      </c>
    </row>
    <row r="21" spans="2:6" x14ac:dyDescent="0.25">
      <c r="B21" s="19" t="s">
        <v>264</v>
      </c>
      <c r="C21" s="19">
        <v>38.953814742223095</v>
      </c>
      <c r="D21" s="19">
        <v>44.132217988615032</v>
      </c>
      <c r="E21" s="28">
        <v>50.149032677302444</v>
      </c>
      <c r="F21" s="28">
        <v>73.766737416173456</v>
      </c>
    </row>
    <row r="22" spans="2:6" x14ac:dyDescent="0.25">
      <c r="B22" s="19" t="s">
        <v>265</v>
      </c>
      <c r="C22" s="19">
        <v>67.834055780983164</v>
      </c>
      <c r="D22" s="19">
        <v>77.602845306002948</v>
      </c>
      <c r="E22" s="28">
        <v>69.63865500966881</v>
      </c>
      <c r="F22" s="28">
        <v>40.310813056484015</v>
      </c>
    </row>
    <row r="23" spans="2:6" x14ac:dyDescent="0.25">
      <c r="B23" s="19" t="s">
        <v>266</v>
      </c>
      <c r="C23" s="19">
        <v>55.445097005050016</v>
      </c>
      <c r="D23" s="19">
        <v>56.19058859801838</v>
      </c>
      <c r="E23" s="28">
        <v>57.582429438445679</v>
      </c>
      <c r="F23" s="28">
        <v>49.520130450623093</v>
      </c>
    </row>
    <row r="24" spans="2:6" x14ac:dyDescent="0.25">
      <c r="B24" s="19" t="s">
        <v>267</v>
      </c>
      <c r="C24" s="19">
        <v>67.820287974474127</v>
      </c>
      <c r="D24" s="19">
        <v>42.847211185524948</v>
      </c>
      <c r="E24" s="28">
        <v>61.875024175015305</v>
      </c>
      <c r="F24" s="28">
        <v>46.82231910008143</v>
      </c>
    </row>
    <row r="25" spans="2:6" x14ac:dyDescent="0.25">
      <c r="B25" s="19" t="s">
        <v>268</v>
      </c>
      <c r="C25" s="19">
        <v>52.700666813017435</v>
      </c>
      <c r="D25" s="19">
        <v>49.371587088157476</v>
      </c>
      <c r="E25" s="28">
        <v>38.953814742223095</v>
      </c>
      <c r="F25" s="28">
        <v>44.132217988615032</v>
      </c>
    </row>
    <row r="26" spans="2:6" x14ac:dyDescent="0.25">
      <c r="B26" s="19" t="s">
        <v>269</v>
      </c>
      <c r="C26" s="19">
        <v>51.990887748355831</v>
      </c>
      <c r="D26" s="19">
        <v>85.389466187191772</v>
      </c>
      <c r="E26" s="28">
        <v>67.834055780983164</v>
      </c>
      <c r="F26" s="28">
        <v>77.602845306002948</v>
      </c>
    </row>
    <row r="27" spans="2:6" x14ac:dyDescent="0.25">
      <c r="B27" s="19" t="s">
        <v>270</v>
      </c>
      <c r="C27" s="19">
        <v>66.949736596066984</v>
      </c>
      <c r="D27" s="19">
        <v>43.872831014412398</v>
      </c>
      <c r="E27" s="28">
        <v>55.445097005050016</v>
      </c>
      <c r="F27" s="28">
        <v>56.19058859801838</v>
      </c>
    </row>
    <row r="28" spans="2:6" x14ac:dyDescent="0.25">
      <c r="B28" s="19" t="s">
        <v>271</v>
      </c>
      <c r="C28" s="19">
        <v>99.960574074245031</v>
      </c>
      <c r="D28" s="19">
        <v>0</v>
      </c>
      <c r="E28" s="28">
        <v>67.820287974474127</v>
      </c>
      <c r="F28" s="28">
        <v>42.847211185524948</v>
      </c>
    </row>
    <row r="29" spans="2:6" x14ac:dyDescent="0.25">
      <c r="B29" s="19" t="s">
        <v>272</v>
      </c>
      <c r="C29" s="19">
        <v>99.590259742696219</v>
      </c>
      <c r="D29" s="19">
        <v>0</v>
      </c>
      <c r="E29" s="28">
        <v>52.700666813017435</v>
      </c>
      <c r="F29" s="28">
        <v>49.371587088157476</v>
      </c>
    </row>
    <row r="30" spans="2:6" x14ac:dyDescent="0.25">
      <c r="B30" s="19" t="s">
        <v>273</v>
      </c>
      <c r="C30" s="19">
        <v>100</v>
      </c>
      <c r="D30" s="19">
        <v>75.55791931914581</v>
      </c>
      <c r="E30" s="28">
        <v>51.990887748355831</v>
      </c>
      <c r="F30" s="28">
        <v>85.389466187191772</v>
      </c>
    </row>
    <row r="31" spans="2:6" x14ac:dyDescent="0.25">
      <c r="B31" s="19" t="s">
        <v>274</v>
      </c>
      <c r="C31" s="19">
        <v>0</v>
      </c>
      <c r="D31" s="19">
        <v>0</v>
      </c>
      <c r="E31" s="28">
        <v>66.949736596066984</v>
      </c>
      <c r="F31" s="28">
        <v>43.872831014412398</v>
      </c>
    </row>
    <row r="32" spans="2:6" x14ac:dyDescent="0.25">
      <c r="B32" s="19" t="s">
        <v>275</v>
      </c>
      <c r="C32" s="19">
        <v>73.587619595566579</v>
      </c>
      <c r="D32" s="19">
        <v>21.709727667818974</v>
      </c>
      <c r="E32" s="28">
        <v>99.960574074245031</v>
      </c>
      <c r="F32" s="28">
        <v>0</v>
      </c>
    </row>
    <row r="33" spans="2:6" x14ac:dyDescent="0.25">
      <c r="B33" s="19" t="s">
        <v>276</v>
      </c>
      <c r="C33" s="19">
        <v>62.26571154757643</v>
      </c>
      <c r="D33" s="19">
        <v>25.356015544285786</v>
      </c>
      <c r="E33" s="28">
        <v>99.590259742696219</v>
      </c>
      <c r="F33" s="28">
        <v>0</v>
      </c>
    </row>
    <row r="34" spans="2:6" x14ac:dyDescent="0.25">
      <c r="B34" s="19" t="s">
        <v>277</v>
      </c>
      <c r="C34" s="19">
        <v>64.921990543309803</v>
      </c>
      <c r="D34" s="19">
        <v>38.593080733190767</v>
      </c>
      <c r="E34" s="28">
        <v>100</v>
      </c>
      <c r="F34" s="28">
        <v>75.55791931914581</v>
      </c>
    </row>
    <row r="35" spans="2:6" x14ac:dyDescent="0.25">
      <c r="B35" s="19" t="s">
        <v>278</v>
      </c>
      <c r="C35" s="19">
        <v>55.100690334767876</v>
      </c>
      <c r="D35" s="19">
        <v>67.601049014778553</v>
      </c>
      <c r="E35" s="28">
        <v>0</v>
      </c>
      <c r="F35" s="28">
        <v>0</v>
      </c>
    </row>
    <row r="36" spans="2:6" x14ac:dyDescent="0.25">
      <c r="B36" s="19" t="s">
        <v>279</v>
      </c>
      <c r="C36" s="19">
        <v>80.733546214492193</v>
      </c>
      <c r="D36" s="19">
        <v>46.375895674121885</v>
      </c>
      <c r="E36" s="28">
        <v>73.587619595566579</v>
      </c>
      <c r="F36" s="28">
        <v>21.709727667818974</v>
      </c>
    </row>
    <row r="37" spans="2:6" x14ac:dyDescent="0.25">
      <c r="B37" s="19" t="s">
        <v>280</v>
      </c>
      <c r="C37" s="19">
        <v>79.1548513284759</v>
      </c>
      <c r="D37" s="19">
        <v>33.669038095389212</v>
      </c>
      <c r="E37" s="28">
        <v>62.26571154757643</v>
      </c>
      <c r="F37" s="28">
        <v>25.356015544285786</v>
      </c>
    </row>
    <row r="38" spans="2:6" x14ac:dyDescent="0.25">
      <c r="B38" s="19" t="s">
        <v>281</v>
      </c>
      <c r="C38" s="19">
        <v>55.841002481263658</v>
      </c>
      <c r="D38" s="19">
        <v>59.288017751152609</v>
      </c>
      <c r="E38" s="28">
        <v>64.921990543309803</v>
      </c>
      <c r="F38" s="28">
        <v>38.593080733190767</v>
      </c>
    </row>
    <row r="39" spans="2:6" x14ac:dyDescent="0.25">
      <c r="B39" s="19" t="s">
        <v>282</v>
      </c>
      <c r="C39" s="19">
        <v>57.625138020190505</v>
      </c>
      <c r="D39" s="19">
        <v>64.803151326438197</v>
      </c>
      <c r="E39" s="28">
        <v>55.100690334767876</v>
      </c>
      <c r="F39" s="28">
        <v>67.601049014778553</v>
      </c>
    </row>
    <row r="40" spans="2:6" x14ac:dyDescent="0.25">
      <c r="B40" s="19" t="s">
        <v>283</v>
      </c>
      <c r="C40" s="19">
        <v>0</v>
      </c>
      <c r="D40" s="19">
        <v>0</v>
      </c>
      <c r="E40" s="28">
        <v>80.733546214492193</v>
      </c>
      <c r="F40" s="28">
        <v>46.375895674121885</v>
      </c>
    </row>
    <row r="41" spans="2:6" x14ac:dyDescent="0.25">
      <c r="B41" s="19" t="s">
        <v>284</v>
      </c>
      <c r="C41" s="19">
        <v>100</v>
      </c>
      <c r="D41" s="19">
        <v>3.4498472086466241</v>
      </c>
      <c r="E41" s="28">
        <v>79.1548513284759</v>
      </c>
      <c r="F41" s="28">
        <v>33.669038095389212</v>
      </c>
    </row>
    <row r="42" spans="2:6" x14ac:dyDescent="0.25">
      <c r="B42" s="19" t="s">
        <v>285</v>
      </c>
      <c r="C42" s="19">
        <v>61.201755666294652</v>
      </c>
      <c r="D42" s="19">
        <v>36.175243686821922</v>
      </c>
      <c r="E42" s="28">
        <v>55.841002481263658</v>
      </c>
      <c r="F42" s="28">
        <v>59.288017751152609</v>
      </c>
    </row>
    <row r="43" spans="2:6" x14ac:dyDescent="0.25">
      <c r="B43" s="19" t="s">
        <v>286</v>
      </c>
      <c r="C43" s="19">
        <v>51.653560810000108</v>
      </c>
      <c r="D43" s="19">
        <v>51.803891719991334</v>
      </c>
      <c r="E43" s="28">
        <v>57.625138020190505</v>
      </c>
      <c r="F43" s="28">
        <v>64.803151326438197</v>
      </c>
    </row>
    <row r="44" spans="2:6" x14ac:dyDescent="0.25">
      <c r="B44" s="19" t="s">
        <v>287</v>
      </c>
      <c r="C44" s="19">
        <v>93.038228814018851</v>
      </c>
      <c r="D44" s="19">
        <v>60.495864125269328</v>
      </c>
      <c r="E44" s="28">
        <v>0</v>
      </c>
      <c r="F44" s="28">
        <v>0</v>
      </c>
    </row>
    <row r="45" spans="2:6" x14ac:dyDescent="0.25">
      <c r="E45" s="28">
        <v>100</v>
      </c>
      <c r="F45" s="28">
        <v>3.4498472086466241</v>
      </c>
    </row>
    <row r="46" spans="2:6" x14ac:dyDescent="0.25">
      <c r="E46" s="28">
        <v>61.201755666294652</v>
      </c>
      <c r="F46" s="28">
        <v>36.175243686821922</v>
      </c>
    </row>
    <row r="47" spans="2:6" x14ac:dyDescent="0.25">
      <c r="E47" s="28">
        <v>51.653560810000108</v>
      </c>
      <c r="F47" s="28">
        <v>51.803891719991334</v>
      </c>
    </row>
    <row r="48" spans="2:6" x14ac:dyDescent="0.25">
      <c r="E48" s="28">
        <v>93.038228814018851</v>
      </c>
      <c r="F48" s="28">
        <v>60.495864125269328</v>
      </c>
    </row>
  </sheetData>
  <hyperlinks>
    <hyperlink ref="E1" location="Tartalom!A1" display="Vissza a tartalomjegyzékhez" xr:uid="{BE0FD0E4-6F97-4F04-9312-66DFCA729AB8}"/>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6A290-10E4-4C78-9E8C-36CF5710ACBE}">
  <dimension ref="A1:J132"/>
  <sheetViews>
    <sheetView zoomScale="70" zoomScaleNormal="70" workbookViewId="0">
      <selection activeCell="J1" sqref="J1"/>
    </sheetView>
  </sheetViews>
  <sheetFormatPr defaultRowHeight="15" x14ac:dyDescent="0.25"/>
  <cols>
    <col min="1" max="1" width="28" style="19" bestFit="1" customWidth="1"/>
    <col min="2" max="2" width="14.7109375" style="19" customWidth="1"/>
    <col min="3" max="3" width="15.28515625" style="19" customWidth="1"/>
    <col min="4" max="4" width="13.42578125" style="19" bestFit="1" customWidth="1"/>
    <col min="5" max="16384" width="9.140625" style="19"/>
  </cols>
  <sheetData>
    <row r="1" spans="1:10" x14ac:dyDescent="0.25">
      <c r="A1" s="19" t="s">
        <v>27</v>
      </c>
      <c r="B1" s="19" t="s">
        <v>288</v>
      </c>
      <c r="J1" s="166" t="s">
        <v>1242</v>
      </c>
    </row>
    <row r="2" spans="1:10" x14ac:dyDescent="0.25">
      <c r="A2" s="19" t="s">
        <v>25</v>
      </c>
      <c r="B2" s="19" t="s">
        <v>289</v>
      </c>
    </row>
    <row r="3" spans="1:10" x14ac:dyDescent="0.25">
      <c r="A3" s="19" t="s">
        <v>23</v>
      </c>
      <c r="B3" s="19" t="s">
        <v>21</v>
      </c>
    </row>
    <row r="4" spans="1:10" x14ac:dyDescent="0.25">
      <c r="A4" s="19" t="s">
        <v>22</v>
      </c>
      <c r="B4" s="19" t="s">
        <v>21</v>
      </c>
    </row>
    <row r="5" spans="1:10" x14ac:dyDescent="0.25">
      <c r="A5" s="19" t="s">
        <v>20</v>
      </c>
    </row>
    <row r="6" spans="1:10" x14ac:dyDescent="0.25">
      <c r="A6" s="19" t="s">
        <v>18</v>
      </c>
    </row>
    <row r="8" spans="1:10" x14ac:dyDescent="0.25">
      <c r="A8" s="19" t="s">
        <v>134</v>
      </c>
      <c r="B8" s="19" t="s">
        <v>290</v>
      </c>
    </row>
    <row r="9" spans="1:10" x14ac:dyDescent="0.25">
      <c r="A9" s="19" t="s">
        <v>136</v>
      </c>
      <c r="B9" s="19" t="s">
        <v>291</v>
      </c>
    </row>
    <row r="11" spans="1:10" x14ac:dyDescent="0.25">
      <c r="B11" s="19" t="s">
        <v>292</v>
      </c>
      <c r="C11" s="19" t="s">
        <v>293</v>
      </c>
      <c r="D11" s="19" t="s">
        <v>294</v>
      </c>
      <c r="E11" s="19" t="s">
        <v>295</v>
      </c>
      <c r="F11" s="19" t="s">
        <v>296</v>
      </c>
    </row>
    <row r="12" spans="1:10" x14ac:dyDescent="0.25">
      <c r="B12" s="19" t="s">
        <v>297</v>
      </c>
      <c r="C12" s="19" t="s">
        <v>298</v>
      </c>
      <c r="D12" s="19" t="s">
        <v>299</v>
      </c>
      <c r="E12" s="19" t="s">
        <v>300</v>
      </c>
      <c r="F12" s="19" t="s">
        <v>301</v>
      </c>
    </row>
    <row r="13" spans="1:10" x14ac:dyDescent="0.25">
      <c r="F13" s="19" t="s">
        <v>302</v>
      </c>
    </row>
    <row r="14" spans="1:10" x14ac:dyDescent="0.25">
      <c r="F14" s="19" t="s">
        <v>302</v>
      </c>
    </row>
    <row r="15" spans="1:10" x14ac:dyDescent="0.25">
      <c r="F15" s="19" t="s">
        <v>302</v>
      </c>
    </row>
    <row r="16" spans="1:10" x14ac:dyDescent="0.25">
      <c r="B16" s="19">
        <v>8.1997179973718151E-2</v>
      </c>
      <c r="D16" s="19">
        <v>0.13106575519104521</v>
      </c>
      <c r="F16" s="19" t="s">
        <v>302</v>
      </c>
    </row>
    <row r="17" spans="2:6" x14ac:dyDescent="0.25">
      <c r="B17" s="19">
        <v>7.6711211787864539E-2</v>
      </c>
      <c r="D17" s="19">
        <v>0.12312072234253309</v>
      </c>
      <c r="F17" s="19" t="s">
        <v>302</v>
      </c>
    </row>
    <row r="18" spans="2:6" x14ac:dyDescent="0.25">
      <c r="B18" s="19">
        <v>7.6982395265638867E-2</v>
      </c>
      <c r="D18" s="19">
        <v>0.1245725161402627</v>
      </c>
      <c r="F18" s="19" t="s">
        <v>302</v>
      </c>
    </row>
    <row r="19" spans="2:6" x14ac:dyDescent="0.25">
      <c r="B19" s="19">
        <v>7.8204132402744833E-2</v>
      </c>
      <c r="D19" s="19">
        <v>0.12539673817728247</v>
      </c>
      <c r="F19" s="19" t="s">
        <v>302</v>
      </c>
    </row>
    <row r="20" spans="2:6" x14ac:dyDescent="0.25">
      <c r="B20" s="19">
        <v>7.8991988973504762E-2</v>
      </c>
      <c r="D20" s="19">
        <v>0.12948175599729225</v>
      </c>
      <c r="F20" s="19" t="s">
        <v>302</v>
      </c>
    </row>
    <row r="21" spans="2:6" x14ac:dyDescent="0.25">
      <c r="B21" s="19">
        <v>8.0669375943143648E-2</v>
      </c>
      <c r="D21" s="19">
        <v>0.13245115626978021</v>
      </c>
      <c r="F21" s="19" t="s">
        <v>302</v>
      </c>
    </row>
    <row r="22" spans="2:6" x14ac:dyDescent="0.25">
      <c r="B22" s="19">
        <v>8.0877115153546397E-2</v>
      </c>
      <c r="D22" s="19">
        <v>0.13425590350423044</v>
      </c>
      <c r="F22" s="19" t="s">
        <v>302</v>
      </c>
    </row>
    <row r="23" spans="2:6" x14ac:dyDescent="0.25">
      <c r="B23" s="19">
        <v>8.0113753383729946E-2</v>
      </c>
      <c r="D23" s="19">
        <v>0.13183552333146537</v>
      </c>
      <c r="F23" s="19" t="s">
        <v>302</v>
      </c>
    </row>
    <row r="24" spans="2:6" x14ac:dyDescent="0.25">
      <c r="B24" s="19">
        <v>7.9205140413122627E-2</v>
      </c>
      <c r="D24" s="19">
        <v>0.13245020872802965</v>
      </c>
      <c r="F24" s="19" t="s">
        <v>302</v>
      </c>
    </row>
    <row r="25" spans="2:6" x14ac:dyDescent="0.25">
      <c r="B25" s="19">
        <v>8.4043746124276758E-2</v>
      </c>
      <c r="D25" s="19">
        <v>0.14421144300032693</v>
      </c>
      <c r="F25" s="19" t="s">
        <v>303</v>
      </c>
    </row>
    <row r="26" spans="2:6" x14ac:dyDescent="0.25">
      <c r="B26" s="19">
        <v>8.2108228545654152E-2</v>
      </c>
      <c r="D26" s="19">
        <v>0.14322143353595893</v>
      </c>
      <c r="F26" s="19" t="s">
        <v>303</v>
      </c>
    </row>
    <row r="27" spans="2:6" x14ac:dyDescent="0.25">
      <c r="B27" s="19">
        <v>8.1965072141715542E-2</v>
      </c>
      <c r="C27" s="19">
        <v>8.0153118481969474E-2</v>
      </c>
      <c r="D27" s="19">
        <v>0.14446160847834091</v>
      </c>
      <c r="E27" s="19">
        <v>0.13321724098600726</v>
      </c>
      <c r="F27" s="19" t="s">
        <v>303</v>
      </c>
    </row>
    <row r="28" spans="2:6" x14ac:dyDescent="0.25">
      <c r="B28" s="19">
        <v>8.1828783911834957E-2</v>
      </c>
      <c r="C28" s="19">
        <v>8.0181890528460031E-2</v>
      </c>
      <c r="D28" s="19">
        <v>0.14474631225918222</v>
      </c>
      <c r="E28" s="19">
        <v>0.13428244908722944</v>
      </c>
      <c r="F28" s="19" t="s">
        <v>303</v>
      </c>
    </row>
    <row r="29" spans="2:6" x14ac:dyDescent="0.25">
      <c r="B29" s="19">
        <v>8.0891837085727988E-2</v>
      </c>
      <c r="C29" s="19">
        <v>8.0493289326112508E-2</v>
      </c>
      <c r="D29" s="19">
        <v>0.14424799649247885</v>
      </c>
      <c r="E29" s="19">
        <v>0.13590475474873398</v>
      </c>
      <c r="F29" s="19" t="s">
        <v>303</v>
      </c>
    </row>
    <row r="30" spans="2:6" x14ac:dyDescent="0.25">
      <c r="B30" s="19">
        <v>7.9820249167609214E-2</v>
      </c>
      <c r="C30" s="19">
        <v>8.0718931676023134E-2</v>
      </c>
      <c r="D30" s="19">
        <v>0.14382775252484428</v>
      </c>
      <c r="E30" s="19">
        <v>0.13744528774256928</v>
      </c>
      <c r="F30" s="19" t="s">
        <v>303</v>
      </c>
    </row>
    <row r="31" spans="2:6" x14ac:dyDescent="0.25">
      <c r="B31" s="19">
        <v>7.8063282197089842E-2</v>
      </c>
      <c r="C31" s="19">
        <v>8.0709157100722642E-2</v>
      </c>
      <c r="D31" s="19">
        <v>0.14161161328316546</v>
      </c>
      <c r="E31" s="19">
        <v>0.13874113517858874</v>
      </c>
      <c r="F31" s="19" t="s">
        <v>303</v>
      </c>
    </row>
    <row r="32" spans="2:6" x14ac:dyDescent="0.25">
      <c r="B32" s="19">
        <v>7.8161219680855015E-2</v>
      </c>
      <c r="C32" s="19">
        <v>8.065176598876575E-2</v>
      </c>
      <c r="D32" s="19">
        <v>0.14572381381381808</v>
      </c>
      <c r="E32" s="19">
        <v>0.14008643469785431</v>
      </c>
      <c r="F32" s="19" t="s">
        <v>303</v>
      </c>
    </row>
    <row r="33" spans="2:6" x14ac:dyDescent="0.25">
      <c r="B33" s="19">
        <v>7.7904161590941545E-2</v>
      </c>
      <c r="C33" s="19">
        <v>8.0426286512262607E-2</v>
      </c>
      <c r="D33" s="19">
        <v>0.147045973101324</v>
      </c>
      <c r="E33" s="19">
        <v>0.14129754142642154</v>
      </c>
      <c r="F33" s="19" t="s">
        <v>303</v>
      </c>
    </row>
    <row r="34" spans="2:6" x14ac:dyDescent="0.25">
      <c r="B34" s="19">
        <v>8.1082025744565647E-2</v>
      </c>
      <c r="C34" s="19">
        <v>8.0440965874160941E-2</v>
      </c>
      <c r="D34" s="19">
        <v>0.15219951731609396</v>
      </c>
      <c r="E34" s="19">
        <v>0.14282816285687752</v>
      </c>
      <c r="F34" s="19" t="s">
        <v>303</v>
      </c>
    </row>
    <row r="35" spans="2:6" x14ac:dyDescent="0.25">
      <c r="B35" s="19">
        <v>7.7406151062581863E-2</v>
      </c>
      <c r="C35" s="19">
        <v>8.0220657772636997E-2</v>
      </c>
      <c r="D35" s="19">
        <v>0.14186900964632415</v>
      </c>
      <c r="E35" s="19">
        <v>0.14372999581790721</v>
      </c>
      <c r="F35" s="19" t="s">
        <v>303</v>
      </c>
    </row>
    <row r="36" spans="2:6" x14ac:dyDescent="0.25">
      <c r="B36" s="19">
        <v>7.9468459822092871E-2</v>
      </c>
      <c r="C36" s="19">
        <v>8.0252244869301548E-2</v>
      </c>
      <c r="D36" s="19">
        <v>0.14494485488221592</v>
      </c>
      <c r="E36" s="19">
        <v>0.14485189158759004</v>
      </c>
      <c r="F36" s="19" t="s">
        <v>303</v>
      </c>
    </row>
    <row r="37" spans="2:6" x14ac:dyDescent="0.25">
      <c r="B37" s="19">
        <v>8.0638543207945904E-2</v>
      </c>
      <c r="C37" s="19">
        <v>7.9955799320265267E-2</v>
      </c>
      <c r="D37" s="19">
        <v>0.14783653175365513</v>
      </c>
      <c r="E37" s="19">
        <v>0.14514371988677557</v>
      </c>
      <c r="F37" s="19" t="s">
        <v>304</v>
      </c>
    </row>
    <row r="38" spans="2:6" x14ac:dyDescent="0.25">
      <c r="B38" s="19">
        <v>7.8068776298117606E-2</v>
      </c>
      <c r="C38" s="19">
        <v>7.9619148855202548E-2</v>
      </c>
      <c r="D38" s="19">
        <v>0.14491590098293949</v>
      </c>
      <c r="E38" s="19">
        <v>0.14529156854830891</v>
      </c>
      <c r="F38" s="19" t="s">
        <v>304</v>
      </c>
    </row>
    <row r="39" spans="2:6" x14ac:dyDescent="0.25">
      <c r="B39" s="19">
        <v>8.7025419693555275E-2</v>
      </c>
      <c r="C39" s="19">
        <v>8.0039311470230301E-2</v>
      </c>
      <c r="D39" s="19">
        <v>0.18979147323908474</v>
      </c>
      <c r="E39" s="19">
        <v>0.14908854885227069</v>
      </c>
      <c r="F39" s="19" t="s">
        <v>304</v>
      </c>
    </row>
    <row r="40" spans="2:6" x14ac:dyDescent="0.25">
      <c r="B40" s="19">
        <v>8.8050633403314732E-2</v>
      </c>
      <c r="C40" s="19">
        <v>8.0565410993380937E-2</v>
      </c>
      <c r="D40" s="19">
        <v>0.19060649423356679</v>
      </c>
      <c r="E40" s="19">
        <v>0.1529669824741085</v>
      </c>
      <c r="F40" s="19" t="s">
        <v>304</v>
      </c>
    </row>
    <row r="41" spans="2:6" x14ac:dyDescent="0.25">
      <c r="B41" s="19">
        <v>8.9651842783204108E-2</v>
      </c>
      <c r="C41" s="19">
        <v>8.1306400208513152E-2</v>
      </c>
      <c r="D41" s="19">
        <v>0.19284503443493423</v>
      </c>
      <c r="E41" s="19">
        <v>0.15707728381381084</v>
      </c>
      <c r="F41" s="19" t="s">
        <v>304</v>
      </c>
    </row>
    <row r="42" spans="2:6" x14ac:dyDescent="0.25">
      <c r="B42" s="19">
        <v>8.7300039640743343E-2</v>
      </c>
      <c r="C42" s="19">
        <v>8.1938734373503297E-2</v>
      </c>
      <c r="D42" s="19">
        <v>0.18549129695982161</v>
      </c>
      <c r="E42" s="19">
        <v>0.16059736887070686</v>
      </c>
      <c r="F42" s="19" t="s">
        <v>304</v>
      </c>
    </row>
    <row r="43" spans="2:6" x14ac:dyDescent="0.25">
      <c r="B43" s="19">
        <v>8.6188677755579507E-2</v>
      </c>
      <c r="C43" s="19">
        <v>8.2616422774752507E-2</v>
      </c>
      <c r="D43" s="19">
        <v>0.18276144703557812</v>
      </c>
      <c r="E43" s="19">
        <v>0.16402978908823668</v>
      </c>
      <c r="F43" s="19" t="s">
        <v>304</v>
      </c>
    </row>
    <row r="44" spans="2:6" x14ac:dyDescent="0.25">
      <c r="B44" s="19">
        <v>8.7424991104123329E-2</v>
      </c>
      <c r="C44" s="19">
        <v>8.3388657108510053E-2</v>
      </c>
      <c r="D44" s="19">
        <v>0.18579644351668814</v>
      </c>
      <c r="E44" s="19">
        <v>0.16737097106365348</v>
      </c>
      <c r="F44" s="19" t="s">
        <v>304</v>
      </c>
    </row>
    <row r="45" spans="2:6" x14ac:dyDescent="0.25">
      <c r="B45" s="19">
        <v>8.5909210991381865E-2</v>
      </c>
      <c r="C45" s="19">
        <v>8.4064832806689929E-2</v>
      </c>
      <c r="D45" s="19">
        <v>0.18671862193236866</v>
      </c>
      <c r="E45" s="19">
        <v>0.17072168214443051</v>
      </c>
      <c r="F45" s="19" t="s">
        <v>304</v>
      </c>
    </row>
    <row r="46" spans="2:6" x14ac:dyDescent="0.25">
      <c r="B46" s="19">
        <v>8.6520559877621223E-2</v>
      </c>
      <c r="C46" s="19">
        <v>8.4530090380449507E-2</v>
      </c>
      <c r="D46" s="19">
        <v>0.18792116356633173</v>
      </c>
      <c r="E46" s="19">
        <v>0.17377685620871222</v>
      </c>
      <c r="F46" s="19" t="s">
        <v>304</v>
      </c>
    </row>
    <row r="47" spans="2:6" x14ac:dyDescent="0.25">
      <c r="B47" s="19">
        <v>8.5936636244397166E-2</v>
      </c>
      <c r="C47" s="19">
        <v>8.5249051123393177E-2</v>
      </c>
      <c r="D47" s="19">
        <v>0.18542021856560978</v>
      </c>
      <c r="E47" s="19">
        <v>0.17745060678567728</v>
      </c>
      <c r="F47" s="19" t="s">
        <v>304</v>
      </c>
    </row>
    <row r="48" spans="2:6" x14ac:dyDescent="0.25">
      <c r="B48" s="19">
        <v>8.7189440590189252E-2</v>
      </c>
      <c r="C48" s="19">
        <v>8.5883216625566708E-2</v>
      </c>
      <c r="D48" s="19">
        <v>0.19223635463871025</v>
      </c>
      <c r="E48" s="19">
        <v>0.18134324134706731</v>
      </c>
      <c r="F48" s="19" t="s">
        <v>304</v>
      </c>
    </row>
    <row r="49" spans="2:6" x14ac:dyDescent="0.25">
      <c r="B49" s="19">
        <v>7.8943631553638094E-2</v>
      </c>
      <c r="C49" s="19">
        <v>8.5742869060135785E-2</v>
      </c>
      <c r="D49" s="19">
        <v>0.15741299782770293</v>
      </c>
      <c r="E49" s="19">
        <v>0.18208486445500144</v>
      </c>
      <c r="F49" s="19" t="s">
        <v>305</v>
      </c>
    </row>
    <row r="50" spans="2:6" x14ac:dyDescent="0.25">
      <c r="B50" s="19">
        <v>7.5141162169986092E-2</v>
      </c>
      <c r="C50" s="19">
        <v>8.5502913434804886E-2</v>
      </c>
      <c r="D50" s="19">
        <v>0.15344060418640823</v>
      </c>
      <c r="E50" s="19">
        <v>0.18274331797430979</v>
      </c>
      <c r="F50" s="19" t="s">
        <v>305</v>
      </c>
    </row>
    <row r="51" spans="2:6" x14ac:dyDescent="0.25">
      <c r="B51" s="19">
        <v>7.4268781904991282E-2</v>
      </c>
      <c r="C51" s="19">
        <v>8.4514778099266774E-2</v>
      </c>
      <c r="D51" s="19">
        <v>0.15236941216526101</v>
      </c>
      <c r="E51" s="19">
        <v>0.17982590616184427</v>
      </c>
      <c r="F51" s="19" t="s">
        <v>305</v>
      </c>
    </row>
    <row r="52" spans="2:6" x14ac:dyDescent="0.25">
      <c r="B52" s="19">
        <v>7.6628793702150977E-2</v>
      </c>
      <c r="C52" s="19">
        <v>8.3605909242303184E-2</v>
      </c>
      <c r="D52" s="19">
        <v>0.15525403601312124</v>
      </c>
      <c r="E52" s="19">
        <v>0.17701418199132543</v>
      </c>
      <c r="F52" s="19" t="s">
        <v>305</v>
      </c>
    </row>
    <row r="53" spans="2:6" x14ac:dyDescent="0.25">
      <c r="B53" s="19">
        <v>7.2982921968327091E-2</v>
      </c>
      <c r="C53" s="19">
        <v>8.2253501086506156E-2</v>
      </c>
      <c r="D53" s="19">
        <v>0.15164856568511201</v>
      </c>
      <c r="E53" s="19">
        <v>0.17366490477327662</v>
      </c>
      <c r="F53" s="19" t="s">
        <v>305</v>
      </c>
    </row>
    <row r="54" spans="2:6" x14ac:dyDescent="0.25">
      <c r="B54" s="19">
        <v>7.2090319653179788E-2</v>
      </c>
      <c r="C54" s="19">
        <v>8.1015725863187338E-2</v>
      </c>
      <c r="D54" s="19">
        <v>0.15086195249024581</v>
      </c>
      <c r="E54" s="19">
        <v>0.17084400465709673</v>
      </c>
      <c r="F54" s="19" t="s">
        <v>305</v>
      </c>
    </row>
    <row r="55" spans="2:6" x14ac:dyDescent="0.25">
      <c r="B55" s="19">
        <v>7.1423134295123161E-2</v>
      </c>
      <c r="C55" s="19">
        <v>7.9827216664570183E-2</v>
      </c>
      <c r="D55" s="19">
        <v>0.1478672132727486</v>
      </c>
      <c r="E55" s="19">
        <v>0.16803825131948405</v>
      </c>
      <c r="F55" s="19" t="s">
        <v>305</v>
      </c>
    </row>
    <row r="56" spans="2:6" x14ac:dyDescent="0.25">
      <c r="B56" s="19">
        <v>7.1815822280506328E-2</v>
      </c>
      <c r="C56" s="19">
        <v>7.8533585999544575E-2</v>
      </c>
      <c r="D56" s="19">
        <v>0.14784671659135418</v>
      </c>
      <c r="E56" s="19">
        <v>0.1648997417606701</v>
      </c>
      <c r="F56" s="19" t="s">
        <v>305</v>
      </c>
    </row>
    <row r="57" spans="2:6" x14ac:dyDescent="0.25">
      <c r="B57" s="19">
        <v>7.4499864268048777E-2</v>
      </c>
      <c r="C57" s="19">
        <v>7.7555967857231123E-2</v>
      </c>
      <c r="D57" s="19">
        <v>0.15281786178914492</v>
      </c>
      <c r="E57" s="19">
        <v>0.16199591367845517</v>
      </c>
      <c r="F57" s="19" t="s">
        <v>305</v>
      </c>
    </row>
    <row r="58" spans="2:6" x14ac:dyDescent="0.25">
      <c r="B58" s="19">
        <v>7.534086986678673E-2</v>
      </c>
      <c r="C58" s="19">
        <v>7.6561461293063029E-2</v>
      </c>
      <c r="D58" s="19">
        <v>0.16104618195213144</v>
      </c>
      <c r="E58" s="19">
        <v>0.15956295542811133</v>
      </c>
      <c r="F58" s="19" t="s">
        <v>305</v>
      </c>
    </row>
    <row r="59" spans="2:6" x14ac:dyDescent="0.25">
      <c r="B59" s="19">
        <v>7.5967584850181E-2</v>
      </c>
      <c r="C59" s="19">
        <v>7.5654773466650421E-2</v>
      </c>
      <c r="D59" s="19">
        <v>0.15795105064555939</v>
      </c>
      <c r="E59" s="19">
        <v>0.15706437771824805</v>
      </c>
      <c r="F59" s="19" t="s">
        <v>305</v>
      </c>
    </row>
    <row r="60" spans="2:6" x14ac:dyDescent="0.25">
      <c r="B60" s="19">
        <v>7.689322114282672E-2</v>
      </c>
      <c r="C60" s="19">
        <v>7.4685771635548667E-2</v>
      </c>
      <c r="D60" s="19">
        <v>0.1550528088575121</v>
      </c>
      <c r="E60" s="19">
        <v>0.15365489896481635</v>
      </c>
      <c r="F60" s="19" t="s">
        <v>305</v>
      </c>
    </row>
    <row r="61" spans="2:6" x14ac:dyDescent="0.25">
      <c r="B61" s="19">
        <v>7.951243441801728E-2</v>
      </c>
      <c r="C61" s="19">
        <v>7.4688204332089669E-2</v>
      </c>
      <c r="D61" s="19">
        <v>0.15731180671303785</v>
      </c>
      <c r="E61" s="19">
        <v>0.15360937531633759</v>
      </c>
      <c r="F61" s="19" t="s">
        <v>306</v>
      </c>
    </row>
    <row r="62" spans="2:6" x14ac:dyDescent="0.25">
      <c r="B62" s="19">
        <v>8.1388880346728837E-2</v>
      </c>
      <c r="C62" s="19">
        <v>7.5178640330120478E-2</v>
      </c>
      <c r="D62" s="19">
        <v>0.16104498405017931</v>
      </c>
      <c r="E62" s="19">
        <v>0.15421396821679084</v>
      </c>
      <c r="F62" s="19" t="s">
        <v>306</v>
      </c>
    </row>
    <row r="63" spans="2:6" x14ac:dyDescent="0.25">
      <c r="B63" s="19">
        <v>8.2781527035897112E-2</v>
      </c>
      <c r="C63" s="19">
        <v>7.5864979342461322E-2</v>
      </c>
      <c r="D63" s="19">
        <v>0.17289577507372711</v>
      </c>
      <c r="E63" s="19">
        <v>0.15586689773552434</v>
      </c>
      <c r="F63" s="19" t="s">
        <v>306</v>
      </c>
    </row>
    <row r="64" spans="2:6" x14ac:dyDescent="0.25">
      <c r="B64" s="19">
        <v>7.9494287224333493E-2</v>
      </c>
      <c r="C64" s="19">
        <v>7.6091687948366335E-2</v>
      </c>
      <c r="D64" s="19">
        <v>0.16874333283841983</v>
      </c>
      <c r="E64" s="19">
        <v>0.15695671280046353</v>
      </c>
      <c r="F64" s="19" t="s">
        <v>306</v>
      </c>
    </row>
    <row r="65" spans="2:6" x14ac:dyDescent="0.25">
      <c r="B65" s="19">
        <v>7.5268193086438909E-2</v>
      </c>
      <c r="C65" s="19">
        <v>7.6296949808287454E-2</v>
      </c>
      <c r="D65" s="19">
        <v>0.15523010139759547</v>
      </c>
      <c r="E65" s="19">
        <v>0.15728138605146311</v>
      </c>
      <c r="F65" s="19" t="s">
        <v>306</v>
      </c>
    </row>
    <row r="66" spans="2:6" x14ac:dyDescent="0.25">
      <c r="B66" s="19">
        <v>7.3383545027187566E-2</v>
      </c>
      <c r="C66" s="19">
        <v>7.6430600217004707E-2</v>
      </c>
      <c r="D66" s="19">
        <v>0.15478745666457314</v>
      </c>
      <c r="E66" s="19">
        <v>0.15764278417906882</v>
      </c>
      <c r="F66" s="19" t="s">
        <v>306</v>
      </c>
    </row>
    <row r="67" spans="2:6" x14ac:dyDescent="0.25">
      <c r="B67" s="19">
        <v>7.3496832354858987E-2</v>
      </c>
      <c r="C67" s="19">
        <v>7.6623314312060042E-2</v>
      </c>
      <c r="D67" s="19">
        <v>0.15368910651239734</v>
      </c>
      <c r="E67" s="19">
        <v>0.15816142618643242</v>
      </c>
      <c r="F67" s="19" t="s">
        <v>306</v>
      </c>
    </row>
    <row r="68" spans="2:6" x14ac:dyDescent="0.25">
      <c r="B68" s="19">
        <v>7.2355759303102549E-2</v>
      </c>
      <c r="C68" s="19">
        <v>7.6692376946679228E-2</v>
      </c>
      <c r="D68" s="19">
        <v>0.15280604278496571</v>
      </c>
      <c r="E68" s="19">
        <v>0.15861870133274161</v>
      </c>
      <c r="F68" s="19" t="s">
        <v>306</v>
      </c>
    </row>
    <row r="69" spans="2:6" x14ac:dyDescent="0.25">
      <c r="B69" s="19">
        <v>7.2603895967434232E-2</v>
      </c>
      <c r="C69" s="19">
        <v>7.6546434489272827E-2</v>
      </c>
      <c r="D69" s="19">
        <v>0.15158659185113624</v>
      </c>
      <c r="E69" s="19">
        <v>0.15854403436536441</v>
      </c>
      <c r="F69" s="19" t="s">
        <v>306</v>
      </c>
    </row>
    <row r="70" spans="2:6" x14ac:dyDescent="0.25">
      <c r="B70" s="19">
        <v>7.1962446803726585E-2</v>
      </c>
      <c r="C70" s="19">
        <v>7.6275338467164749E-2</v>
      </c>
      <c r="D70" s="19">
        <v>0.14859748510313883</v>
      </c>
      <c r="E70" s="19">
        <v>0.15750069524490598</v>
      </c>
      <c r="F70" s="19" t="s">
        <v>306</v>
      </c>
    </row>
    <row r="71" spans="2:6" x14ac:dyDescent="0.25">
      <c r="B71" s="19">
        <v>7.1241843920885256E-2</v>
      </c>
      <c r="C71" s="19">
        <v>7.5878573311310829E-2</v>
      </c>
      <c r="D71" s="19">
        <v>0.14806716659998639</v>
      </c>
      <c r="E71" s="19">
        <v>0.15666612905904759</v>
      </c>
      <c r="F71" s="19" t="s">
        <v>306</v>
      </c>
    </row>
    <row r="72" spans="2:6" x14ac:dyDescent="0.25">
      <c r="B72" s="19">
        <v>7.482396284005563E-2</v>
      </c>
      <c r="C72" s="19">
        <v>7.5703397275629039E-2</v>
      </c>
      <c r="D72" s="19">
        <v>0.15094339198273016</v>
      </c>
      <c r="E72" s="19">
        <v>0.15631569653768251</v>
      </c>
      <c r="F72" s="19" t="s">
        <v>306</v>
      </c>
    </row>
    <row r="73" spans="2:6" x14ac:dyDescent="0.25">
      <c r="B73" s="19">
        <v>7.8387150091241795E-2</v>
      </c>
      <c r="C73" s="19">
        <v>7.5611309690146233E-2</v>
      </c>
      <c r="D73" s="19">
        <v>0.15410589453926637</v>
      </c>
      <c r="E73" s="19">
        <v>0.15604490154823841</v>
      </c>
      <c r="F73" s="19" t="s">
        <v>307</v>
      </c>
    </row>
    <row r="74" spans="2:6" x14ac:dyDescent="0.25">
      <c r="B74" s="19">
        <v>7.9633439386447583E-2</v>
      </c>
      <c r="C74" s="19">
        <v>7.5474921060832409E-2</v>
      </c>
      <c r="D74" s="19">
        <v>0.15472864572150247</v>
      </c>
      <c r="E74" s="19">
        <v>0.155517214305089</v>
      </c>
      <c r="F74" s="19" t="s">
        <v>307</v>
      </c>
    </row>
    <row r="75" spans="2:6" x14ac:dyDescent="0.25">
      <c r="B75" s="19">
        <v>7.6498095365884963E-2</v>
      </c>
      <c r="C75" s="19">
        <v>7.4956071153730056E-2</v>
      </c>
      <c r="D75" s="19">
        <v>0.15652421482496257</v>
      </c>
      <c r="E75" s="19">
        <v>0.15416009155531854</v>
      </c>
      <c r="F75" s="19" t="s">
        <v>307</v>
      </c>
    </row>
    <row r="76" spans="2:6" x14ac:dyDescent="0.25">
      <c r="B76" s="19">
        <v>7.585314092471071E-2</v>
      </c>
      <c r="C76" s="19">
        <v>7.4659660899765931E-2</v>
      </c>
      <c r="D76" s="19">
        <v>0.16022031779633389</v>
      </c>
      <c r="E76" s="19">
        <v>0.15348783216600922</v>
      </c>
      <c r="F76" s="19" t="s">
        <v>307</v>
      </c>
    </row>
    <row r="77" spans="2:6" x14ac:dyDescent="0.25">
      <c r="B77" s="19">
        <v>7.6454279094103045E-2</v>
      </c>
      <c r="C77" s="19">
        <v>7.4767894615366745E-2</v>
      </c>
      <c r="D77" s="19">
        <v>0.16169846658404097</v>
      </c>
      <c r="E77" s="19">
        <v>0.1540680651524178</v>
      </c>
      <c r="F77" s="19" t="s">
        <v>307</v>
      </c>
    </row>
    <row r="78" spans="2:6" x14ac:dyDescent="0.25">
      <c r="B78" s="19">
        <v>7.4956929960147634E-2</v>
      </c>
      <c r="C78" s="19">
        <v>7.4896025158879775E-2</v>
      </c>
      <c r="D78" s="19">
        <v>0.16021972298226786</v>
      </c>
      <c r="E78" s="19">
        <v>0.15454270371373913</v>
      </c>
      <c r="F78" s="19" t="s">
        <v>307</v>
      </c>
    </row>
    <row r="79" spans="2:6" x14ac:dyDescent="0.25">
      <c r="B79" s="19">
        <v>7.257558432619228E-2</v>
      </c>
      <c r="C79" s="19">
        <v>7.4807800150905518E-2</v>
      </c>
      <c r="D79" s="19">
        <v>0.15265438134244605</v>
      </c>
      <c r="E79" s="19">
        <v>0.15444826524590696</v>
      </c>
      <c r="F79" s="19" t="s">
        <v>307</v>
      </c>
    </row>
    <row r="80" spans="2:6" x14ac:dyDescent="0.25">
      <c r="B80" s="19">
        <v>7.1600520702280498E-2</v>
      </c>
      <c r="C80" s="19">
        <v>7.4726567935046673E-2</v>
      </c>
      <c r="D80" s="19">
        <v>0.15029655556654706</v>
      </c>
      <c r="E80" s="19">
        <v>0.15422132760566637</v>
      </c>
      <c r="F80" s="19" t="s">
        <v>307</v>
      </c>
    </row>
    <row r="81" spans="2:6" x14ac:dyDescent="0.25">
      <c r="B81" s="19">
        <v>7.2668119197434419E-2</v>
      </c>
      <c r="C81" s="19">
        <v>7.4718551296499125E-2</v>
      </c>
      <c r="D81" s="19">
        <v>0.15288805770810709</v>
      </c>
      <c r="E81" s="19">
        <v>0.15431637893938133</v>
      </c>
      <c r="F81" s="19" t="s">
        <v>307</v>
      </c>
    </row>
    <row r="82" spans="2:6" x14ac:dyDescent="0.25">
      <c r="B82" s="19">
        <v>6.9330224912168434E-2</v>
      </c>
      <c r="C82" s="19">
        <v>7.4474968995759144E-2</v>
      </c>
      <c r="D82" s="19">
        <v>0.14185014962507783</v>
      </c>
      <c r="E82" s="19">
        <v>0.15370105241582699</v>
      </c>
      <c r="F82" s="19" t="s">
        <v>307</v>
      </c>
    </row>
    <row r="83" spans="2:6" x14ac:dyDescent="0.25">
      <c r="B83" s="19">
        <v>6.5647449499692839E-2</v>
      </c>
      <c r="C83" s="19">
        <v>7.3971231395821624E-2</v>
      </c>
      <c r="D83" s="19">
        <v>0.13451888950796573</v>
      </c>
      <c r="E83" s="19">
        <v>0.15249577892084898</v>
      </c>
      <c r="F83" s="19" t="s">
        <v>307</v>
      </c>
    </row>
    <row r="84" spans="2:6" x14ac:dyDescent="0.25">
      <c r="B84" s="19">
        <v>6.8216057209375028E-2</v>
      </c>
      <c r="C84" s="19">
        <v>7.3404712937748987E-2</v>
      </c>
      <c r="D84" s="19">
        <v>0.13632385418840959</v>
      </c>
      <c r="E84" s="19">
        <v>0.15121869664529505</v>
      </c>
      <c r="F84" s="19" t="s">
        <v>307</v>
      </c>
    </row>
    <row r="85" spans="2:6" x14ac:dyDescent="0.25">
      <c r="B85" s="19">
        <v>6.6511570821835481E-2</v>
      </c>
      <c r="C85" s="19">
        <v>7.2412334374635567E-2</v>
      </c>
      <c r="D85" s="19">
        <v>0.1325548295431348</v>
      </c>
      <c r="E85" s="19">
        <v>0.14936845252679989</v>
      </c>
      <c r="F85" s="19" t="s">
        <v>308</v>
      </c>
    </row>
    <row r="86" spans="2:6" x14ac:dyDescent="0.25">
      <c r="B86" s="19">
        <v>6.7655061712488487E-2</v>
      </c>
      <c r="C86" s="19">
        <v>7.1430994358182287E-2</v>
      </c>
      <c r="D86" s="19">
        <v>0.13389603514045509</v>
      </c>
      <c r="E86" s="19">
        <v>0.14761157381158554</v>
      </c>
      <c r="F86" s="19" t="s">
        <v>308</v>
      </c>
    </row>
    <row r="87" spans="2:6" x14ac:dyDescent="0.25">
      <c r="B87" s="19">
        <v>6.7191906612024802E-2</v>
      </c>
      <c r="C87" s="19">
        <v>7.0659325952353844E-2</v>
      </c>
      <c r="D87" s="19">
        <v>0.13220601748957256</v>
      </c>
      <c r="E87" s="19">
        <v>0.1455638736395192</v>
      </c>
      <c r="F87" s="19" t="s">
        <v>308</v>
      </c>
    </row>
    <row r="88" spans="2:6" x14ac:dyDescent="0.25">
      <c r="B88" s="19">
        <v>6.7650800649518381E-2</v>
      </c>
      <c r="C88" s="19">
        <v>6.9974884863765019E-2</v>
      </c>
      <c r="D88" s="19">
        <v>0.13344903285059415</v>
      </c>
      <c r="E88" s="19">
        <v>0.14331722878744096</v>
      </c>
      <c r="F88" s="19" t="s">
        <v>308</v>
      </c>
    </row>
    <row r="89" spans="2:6" x14ac:dyDescent="0.25">
      <c r="B89" s="19">
        <v>6.9379179021094792E-2</v>
      </c>
      <c r="C89" s="19">
        <v>6.9396419528057321E-2</v>
      </c>
      <c r="D89" s="19">
        <v>0.13511894664187502</v>
      </c>
      <c r="E89" s="19">
        <v>0.14110618993880178</v>
      </c>
      <c r="F89" s="19" t="s">
        <v>308</v>
      </c>
    </row>
    <row r="90" spans="2:6" x14ac:dyDescent="0.25">
      <c r="B90" s="19">
        <v>6.8135455869306111E-2</v>
      </c>
      <c r="C90" s="19">
        <v>6.8842235494024601E-2</v>
      </c>
      <c r="D90" s="19">
        <v>0.13313947870142295</v>
      </c>
      <c r="E90" s="19">
        <v>0.1388826319945505</v>
      </c>
      <c r="F90" s="19" t="s">
        <v>308</v>
      </c>
    </row>
    <row r="91" spans="2:6" x14ac:dyDescent="0.25">
      <c r="B91" s="19">
        <v>6.7489628473915347E-2</v>
      </c>
      <c r="C91" s="19">
        <v>6.8427568409357029E-2</v>
      </c>
      <c r="D91" s="19">
        <v>0.13238561018236175</v>
      </c>
      <c r="E91" s="19">
        <v>0.13721900107046434</v>
      </c>
      <c r="F91" s="19" t="s">
        <v>308</v>
      </c>
    </row>
    <row r="92" spans="2:6" x14ac:dyDescent="0.25">
      <c r="B92" s="19">
        <v>6.7908132905446852E-2</v>
      </c>
      <c r="C92" s="19">
        <v>6.8131454666872426E-2</v>
      </c>
      <c r="D92" s="19">
        <v>0.13194928176054424</v>
      </c>
      <c r="E92" s="19">
        <v>0.13571990321806696</v>
      </c>
      <c r="F92" s="19" t="s">
        <v>308</v>
      </c>
    </row>
    <row r="93" spans="2:6" x14ac:dyDescent="0.25">
      <c r="B93" s="19">
        <v>6.8140626336506138E-2</v>
      </c>
      <c r="C93" s="19">
        <v>6.777739222488316E-2</v>
      </c>
      <c r="D93" s="19">
        <v>0.13203100653919253</v>
      </c>
      <c r="E93" s="19">
        <v>0.13404760378465871</v>
      </c>
      <c r="F93" s="19" t="s">
        <v>308</v>
      </c>
    </row>
    <row r="94" spans="2:6" x14ac:dyDescent="0.25">
      <c r="B94" s="19">
        <v>6.6868054702832913E-2</v>
      </c>
      <c r="C94" s="19">
        <v>6.7575907253193415E-2</v>
      </c>
      <c r="D94" s="19">
        <v>0.12989821601465137</v>
      </c>
      <c r="E94" s="19">
        <v>0.13307272890635155</v>
      </c>
      <c r="F94" s="19" t="s">
        <v>308</v>
      </c>
    </row>
    <row r="95" spans="2:6" x14ac:dyDescent="0.25">
      <c r="B95" s="19">
        <v>6.6365502479804134E-2</v>
      </c>
      <c r="C95" s="19">
        <v>6.7617557301330497E-2</v>
      </c>
      <c r="D95" s="19">
        <v>0.12915112690788838</v>
      </c>
      <c r="E95" s="19">
        <v>0.13261030893142381</v>
      </c>
      <c r="F95" s="19" t="s">
        <v>308</v>
      </c>
    </row>
    <row r="96" spans="2:6" x14ac:dyDescent="0.25">
      <c r="B96" s="19">
        <v>7.0095423903771117E-2</v>
      </c>
      <c r="C96" s="19">
        <v>6.7787469053010377E-2</v>
      </c>
      <c r="D96" s="19">
        <v>0.13445329446344481</v>
      </c>
      <c r="E96" s="19">
        <v>0.13248232890041525</v>
      </c>
      <c r="F96" s="19" t="s">
        <v>308</v>
      </c>
    </row>
    <row r="97" spans="2:6" x14ac:dyDescent="0.25">
      <c r="B97" s="19">
        <v>7.0465871372932004E-2</v>
      </c>
      <c r="C97" s="19">
        <v>6.8121382446032372E-2</v>
      </c>
      <c r="D97" s="19">
        <v>0.13466505969041509</v>
      </c>
      <c r="E97" s="19">
        <v>0.13266771549978332</v>
      </c>
      <c r="F97" s="19" t="s">
        <v>309</v>
      </c>
    </row>
    <row r="98" spans="2:6" x14ac:dyDescent="0.25">
      <c r="B98" s="19">
        <v>7.2259261077556633E-2</v>
      </c>
      <c r="C98" s="19">
        <v>6.8516051122904972E-2</v>
      </c>
      <c r="D98" s="19">
        <v>0.13744221135998713</v>
      </c>
      <c r="E98" s="19">
        <v>0.13298700717066811</v>
      </c>
      <c r="F98" s="19" t="s">
        <v>309</v>
      </c>
    </row>
    <row r="99" spans="2:6" x14ac:dyDescent="0.25">
      <c r="B99" s="19">
        <v>7.3315224087459843E-2</v>
      </c>
      <c r="C99" s="19">
        <v>6.9036210224167227E-2</v>
      </c>
      <c r="D99" s="19">
        <v>0.13782924073168157</v>
      </c>
      <c r="E99" s="19">
        <v>0.13346880745977288</v>
      </c>
      <c r="F99" s="19" t="s">
        <v>309</v>
      </c>
    </row>
    <row r="100" spans="2:6" x14ac:dyDescent="0.25">
      <c r="B100" s="19">
        <v>7.6344642660643613E-2</v>
      </c>
      <c r="C100" s="19">
        <v>6.9784702921104905E-2</v>
      </c>
      <c r="D100" s="19">
        <v>0.14514248927967344</v>
      </c>
      <c r="E100" s="19">
        <v>0.13449500852522764</v>
      </c>
      <c r="F100" s="19" t="s">
        <v>309</v>
      </c>
    </row>
    <row r="101" spans="2:6" x14ac:dyDescent="0.25">
      <c r="B101" s="19">
        <v>7.6730312528448169E-2</v>
      </c>
      <c r="C101" s="19">
        <v>7.0426418972435997E-2</v>
      </c>
      <c r="D101" s="19">
        <v>0.14474208899455357</v>
      </c>
      <c r="E101" s="19">
        <v>0.13534707868227214</v>
      </c>
      <c r="F101" s="19" t="s">
        <v>309</v>
      </c>
    </row>
    <row r="102" spans="2:6" x14ac:dyDescent="0.25">
      <c r="B102" s="19">
        <v>7.542069852403592E-2</v>
      </c>
      <c r="C102" s="19">
        <v>7.1053307725328849E-2</v>
      </c>
      <c r="D102" s="19">
        <v>0.14139099215952841</v>
      </c>
      <c r="E102" s="19">
        <v>0.13606211582582131</v>
      </c>
      <c r="F102" s="19" t="s">
        <v>309</v>
      </c>
    </row>
    <row r="103" spans="2:6" x14ac:dyDescent="0.25">
      <c r="B103" s="19">
        <v>7.4751668711047922E-2</v>
      </c>
      <c r="C103" s="19">
        <v>7.1665705200867194E-2</v>
      </c>
      <c r="D103" s="19">
        <v>0.14139310556152596</v>
      </c>
      <c r="E103" s="19">
        <v>0.13683089814648197</v>
      </c>
      <c r="F103" s="19" t="s">
        <v>309</v>
      </c>
    </row>
    <row r="104" spans="2:6" x14ac:dyDescent="0.25">
      <c r="B104" s="19">
        <v>7.5050492171099048E-2</v>
      </c>
      <c r="C104" s="19">
        <v>7.2263486755091311E-2</v>
      </c>
      <c r="D104" s="19">
        <v>0.1419245498135373</v>
      </c>
      <c r="E104" s="19">
        <v>0.13767013579625562</v>
      </c>
      <c r="F104" s="19" t="s">
        <v>309</v>
      </c>
    </row>
    <row r="105" spans="2:6" x14ac:dyDescent="0.25">
      <c r="B105" s="19">
        <v>7.6150017324150929E-2</v>
      </c>
      <c r="C105" s="19">
        <v>7.2935954017475629E-2</v>
      </c>
      <c r="D105" s="19">
        <v>0.14865224423456663</v>
      </c>
      <c r="E105" s="19">
        <v>0.13910037622198446</v>
      </c>
      <c r="F105" s="19" t="s">
        <v>309</v>
      </c>
    </row>
    <row r="106" spans="2:6" x14ac:dyDescent="0.25">
      <c r="B106" s="19">
        <v>7.6140561020515626E-2</v>
      </c>
      <c r="C106" s="19">
        <v>7.3701169446092493E-2</v>
      </c>
      <c r="D106" s="19">
        <v>0.1497863370929304</v>
      </c>
      <c r="E106" s="19">
        <v>0.14078852108432785</v>
      </c>
      <c r="F106" s="19" t="s">
        <v>309</v>
      </c>
    </row>
    <row r="107" spans="2:6" x14ac:dyDescent="0.25">
      <c r="B107" s="19">
        <v>7.778291214205392E-2</v>
      </c>
      <c r="C107" s="19">
        <v>7.4640999049057091E-2</v>
      </c>
      <c r="D107" s="19">
        <v>0.15273544260595526</v>
      </c>
      <c r="E107" s="19">
        <v>0.14277056965551607</v>
      </c>
      <c r="F107" s="19" t="s">
        <v>309</v>
      </c>
    </row>
    <row r="108" spans="2:6" x14ac:dyDescent="0.25">
      <c r="B108" s="19">
        <v>8.0514262135329501E-2</v>
      </c>
      <c r="C108" s="19">
        <v>7.5500796070760531E-2</v>
      </c>
      <c r="D108" s="19">
        <v>0.15700582327364904</v>
      </c>
      <c r="E108" s="19">
        <v>0.14464822026834454</v>
      </c>
      <c r="F108" s="19" t="s">
        <v>309</v>
      </c>
    </row>
    <row r="109" spans="2:6" x14ac:dyDescent="0.25">
      <c r="B109" s="19">
        <v>8.0071905210435057E-2</v>
      </c>
      <c r="C109" s="19">
        <v>7.6283123122539376E-2</v>
      </c>
      <c r="D109" s="19">
        <v>0.15448445607379369</v>
      </c>
      <c r="E109" s="19">
        <v>0.14626657492810327</v>
      </c>
      <c r="F109" s="19" t="s">
        <v>310</v>
      </c>
    </row>
    <row r="110" spans="2:6" x14ac:dyDescent="0.25">
      <c r="B110" s="19">
        <v>8.1304873543451894E-2</v>
      </c>
      <c r="C110" s="19">
        <v>7.7024834125685851E-2</v>
      </c>
      <c r="D110" s="19">
        <v>0.15927897743749428</v>
      </c>
      <c r="E110" s="19">
        <v>0.14806737800843411</v>
      </c>
      <c r="F110" s="19" t="s">
        <v>310</v>
      </c>
    </row>
    <row r="111" spans="2:6" x14ac:dyDescent="0.25">
      <c r="B111" s="19">
        <v>8.1972109237253343E-2</v>
      </c>
      <c r="C111" s="19">
        <v>7.7754808901769459E-2</v>
      </c>
      <c r="D111" s="19">
        <v>0.16188304189141964</v>
      </c>
      <c r="E111" s="19">
        <v>0.15009675120918609</v>
      </c>
      <c r="F111" s="19" t="s">
        <v>310</v>
      </c>
    </row>
    <row r="112" spans="2:6" x14ac:dyDescent="0.25">
      <c r="B112" s="19">
        <v>8.0802021156403947E-2</v>
      </c>
      <c r="C112" s="19">
        <v>7.8132089639154162E-2</v>
      </c>
      <c r="D112" s="19">
        <v>0.15808860886444137</v>
      </c>
      <c r="E112" s="19">
        <v>0.15118153913306978</v>
      </c>
      <c r="F112" s="19" t="s">
        <v>310</v>
      </c>
    </row>
    <row r="113" spans="2:6" x14ac:dyDescent="0.25">
      <c r="B113" s="19">
        <v>8.1947946413535172E-2</v>
      </c>
      <c r="C113" s="19">
        <v>7.8572013282132952E-2</v>
      </c>
      <c r="D113" s="19">
        <v>0.16403618711145795</v>
      </c>
      <c r="E113" s="19">
        <v>0.15279383252482068</v>
      </c>
      <c r="F113" s="19" t="s">
        <v>310</v>
      </c>
    </row>
    <row r="114" spans="2:6" x14ac:dyDescent="0.25">
      <c r="B114" s="19">
        <v>8.2442338563744971E-2</v>
      </c>
      <c r="C114" s="19">
        <v>7.9150017345713156E-2</v>
      </c>
      <c r="D114" s="19">
        <v>0.16425145311968611</v>
      </c>
      <c r="E114" s="19">
        <v>0.15466722064921787</v>
      </c>
      <c r="F114" s="19" t="s">
        <v>310</v>
      </c>
    </row>
    <row r="115" spans="2:6" x14ac:dyDescent="0.25">
      <c r="B115" s="19">
        <v>8.0663859529646137E-2</v>
      </c>
      <c r="C115" s="19">
        <v>7.9626051972560369E-2</v>
      </c>
      <c r="D115" s="19">
        <v>0.15951117768182893</v>
      </c>
      <c r="E115" s="19">
        <v>0.15612724281610058</v>
      </c>
      <c r="F115" s="19" t="s">
        <v>310</v>
      </c>
    </row>
    <row r="116" spans="2:6" x14ac:dyDescent="0.25">
      <c r="B116" s="19">
        <v>8.2202144827405121E-2</v>
      </c>
      <c r="C116" s="19">
        <v>8.0206390297114794E-2</v>
      </c>
      <c r="D116" s="19">
        <v>0.15948022342164722</v>
      </c>
      <c r="E116" s="19">
        <v>0.15753517067241896</v>
      </c>
      <c r="F116" s="19" t="s">
        <v>310</v>
      </c>
    </row>
    <row r="117" spans="2:6" x14ac:dyDescent="0.25">
      <c r="B117" s="19">
        <v>7.9290358692710922E-2</v>
      </c>
      <c r="C117" s="19">
        <v>8.0451884829009015E-2</v>
      </c>
      <c r="D117" s="19">
        <v>0.15123116742687481</v>
      </c>
      <c r="E117" s="19">
        <v>0.15770649738272841</v>
      </c>
      <c r="F117" s="19" t="s">
        <v>310</v>
      </c>
    </row>
    <row r="118" spans="2:6" x14ac:dyDescent="0.25">
      <c r="B118" s="19">
        <v>7.9974473163451493E-2</v>
      </c>
      <c r="C118" s="19">
        <v>8.0758203460689917E-2</v>
      </c>
      <c r="D118" s="19">
        <v>0.15274992064072376</v>
      </c>
      <c r="E118" s="19">
        <v>0.15791442674119313</v>
      </c>
      <c r="F118" s="19" t="s">
        <v>310</v>
      </c>
    </row>
    <row r="119" spans="2:6" x14ac:dyDescent="0.25">
      <c r="B119" s="19">
        <v>8.0716626572282887E-2</v>
      </c>
      <c r="C119" s="19">
        <v>8.0992503319075301E-2</v>
      </c>
      <c r="D119" s="19">
        <v>0.15037610263490969</v>
      </c>
      <c r="E119" s="19">
        <v>0.15764447337563159</v>
      </c>
      <c r="F119" s="19" t="s">
        <v>310</v>
      </c>
    </row>
    <row r="120" spans="2:6" x14ac:dyDescent="0.25">
      <c r="B120" s="19">
        <v>8.1585441207282311E-2</v>
      </c>
      <c r="C120" s="19">
        <v>8.1080637594069888E-2</v>
      </c>
      <c r="D120" s="19">
        <v>0.15100926083868157</v>
      </c>
      <c r="E120" s="19">
        <v>0.15712578442733618</v>
      </c>
      <c r="F120" s="19" t="s">
        <v>310</v>
      </c>
    </row>
    <row r="121" spans="2:6" x14ac:dyDescent="0.25">
      <c r="B121" s="19">
        <v>8.4069759177301986E-2</v>
      </c>
      <c r="C121" s="19">
        <v>8.1408752406076298E-2</v>
      </c>
      <c r="D121" s="19">
        <v>0.1561077265775288</v>
      </c>
      <c r="E121" s="19">
        <v>0.15724734022929804</v>
      </c>
      <c r="F121" s="19" t="s">
        <v>311</v>
      </c>
    </row>
    <row r="122" spans="2:6" x14ac:dyDescent="0.25">
      <c r="B122" s="19">
        <v>8.3959513584713125E-2</v>
      </c>
      <c r="C122" s="19">
        <v>8.1631581914483345E-2</v>
      </c>
      <c r="D122" s="19">
        <v>0.15510660467513546</v>
      </c>
      <c r="E122" s="19">
        <v>0.15690703688323479</v>
      </c>
      <c r="F122" s="19" t="s">
        <v>311</v>
      </c>
    </row>
    <row r="123" spans="2:6" x14ac:dyDescent="0.25">
      <c r="B123" s="19">
        <v>8.3832941881524209E-2</v>
      </c>
      <c r="C123" s="19">
        <v>8.1788515376885348E-2</v>
      </c>
      <c r="D123" s="19">
        <v>0.15598551218639414</v>
      </c>
      <c r="E123" s="19">
        <v>0.15641331868071526</v>
      </c>
      <c r="F123" s="19" t="s">
        <v>311</v>
      </c>
    </row>
    <row r="124" spans="2:6" x14ac:dyDescent="0.25">
      <c r="B124" s="19">
        <v>8.3819511531105562E-2</v>
      </c>
      <c r="C124" s="19">
        <v>8.2040247231394844E-2</v>
      </c>
      <c r="D124" s="19">
        <v>0.15717081837247707</v>
      </c>
      <c r="E124" s="19">
        <v>0.15633882003818339</v>
      </c>
      <c r="F124" s="19" t="s">
        <v>311</v>
      </c>
    </row>
    <row r="125" spans="2:6" x14ac:dyDescent="0.25">
      <c r="B125" s="19">
        <v>8.2759308890973077E-2</v>
      </c>
      <c r="C125" s="19">
        <v>8.210787537917287E-2</v>
      </c>
      <c r="D125" s="19">
        <v>0.1511710147246291</v>
      </c>
      <c r="E125" s="19">
        <v>0.15527564565820182</v>
      </c>
      <c r="F125" s="19" t="s">
        <v>311</v>
      </c>
    </row>
    <row r="126" spans="2:6" x14ac:dyDescent="0.25">
      <c r="B126" s="19">
        <v>8.3610150831877103E-2</v>
      </c>
      <c r="C126" s="19">
        <v>8.2205076702243571E-2</v>
      </c>
      <c r="D126" s="19">
        <v>0.15275793350306635</v>
      </c>
      <c r="E126" s="19">
        <v>0.1543420348347079</v>
      </c>
      <c r="F126" s="19" t="s">
        <v>311</v>
      </c>
    </row>
    <row r="127" spans="2:6" x14ac:dyDescent="0.25">
      <c r="B127" s="19">
        <v>8.4796308121883629E-2</v>
      </c>
      <c r="C127" s="19">
        <v>8.2547782064742212E-2</v>
      </c>
      <c r="D127" s="19">
        <v>0.15348908000907011</v>
      </c>
      <c r="E127" s="19">
        <v>0.15385515751579368</v>
      </c>
      <c r="F127" s="19" t="s">
        <v>311</v>
      </c>
    </row>
    <row r="128" spans="2:6" x14ac:dyDescent="0.25">
      <c r="B128" s="19">
        <v>8.4759742398261811E-2</v>
      </c>
      <c r="C128" s="19">
        <v>8.276482373600369E-2</v>
      </c>
      <c r="D128" s="19">
        <v>0.15282380465908049</v>
      </c>
      <c r="E128" s="19">
        <v>0.15331621581528124</v>
      </c>
      <c r="F128" s="19" t="s">
        <v>311</v>
      </c>
    </row>
    <row r="129" spans="2:6" x14ac:dyDescent="0.25">
      <c r="B129" s="19">
        <v>8.624025192374124E-2</v>
      </c>
      <c r="C129" s="19">
        <v>8.3343847957325384E-2</v>
      </c>
      <c r="D129" s="19">
        <v>0.15769824288504231</v>
      </c>
      <c r="E129" s="19">
        <v>0.15386131909932216</v>
      </c>
      <c r="F129" s="19" t="s">
        <v>311</v>
      </c>
    </row>
    <row r="130" spans="2:6" x14ac:dyDescent="0.25">
      <c r="B130" s="19">
        <v>8.4364694804868939E-2</v>
      </c>
      <c r="C130" s="19">
        <v>8.370989035965315E-2</v>
      </c>
      <c r="D130" s="19">
        <v>0.15181206930737065</v>
      </c>
      <c r="E130" s="19">
        <v>0.15377537642412917</v>
      </c>
      <c r="F130" s="19" t="s">
        <v>311</v>
      </c>
    </row>
    <row r="131" spans="2:6" x14ac:dyDescent="0.25">
      <c r="B131" s="19">
        <v>8.0460736210929015E-2</v>
      </c>
      <c r="C131" s="19">
        <v>8.3680972198372006E-2</v>
      </c>
      <c r="D131" s="19">
        <v>0.143575982659885</v>
      </c>
      <c r="E131" s="19">
        <v>0.15316429321113251</v>
      </c>
      <c r="F131" s="19" t="s">
        <v>311</v>
      </c>
    </row>
    <row r="132" spans="2:6" x14ac:dyDescent="0.25">
      <c r="B132" s="19">
        <v>8.0742430054215567E-2</v>
      </c>
      <c r="C132" s="19">
        <v>8.3588924661104555E-2</v>
      </c>
      <c r="D132" s="19">
        <v>0.14535282961275067</v>
      </c>
      <c r="E132" s="19">
        <v>0.15263997074520544</v>
      </c>
      <c r="F132" s="19" t="s">
        <v>311</v>
      </c>
    </row>
  </sheetData>
  <hyperlinks>
    <hyperlink ref="J1" location="Tartalom!A1" display="Vissza a tartalomjegyzékhez" xr:uid="{D3E2A4B3-584B-4BBB-B92E-03712F0D3091}"/>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940CD-7C7F-4237-9DCC-A67A1F88A513}">
  <dimension ref="A1:BQ121"/>
  <sheetViews>
    <sheetView showGridLines="0" zoomScale="85" zoomScaleNormal="85" workbookViewId="0">
      <selection activeCell="F1" sqref="F1"/>
    </sheetView>
  </sheetViews>
  <sheetFormatPr defaultColWidth="9.140625" defaultRowHeight="12" x14ac:dyDescent="0.2"/>
  <cols>
    <col min="1" max="1" width="12.7109375" style="3" bestFit="1" customWidth="1"/>
    <col min="2" max="2" width="20.5703125" style="3" customWidth="1"/>
    <col min="3" max="3" width="21" style="3" bestFit="1" customWidth="1"/>
    <col min="4" max="34" width="6.140625" style="3" customWidth="1"/>
    <col min="35" max="16384" width="9.140625" style="3"/>
  </cols>
  <sheetData>
    <row r="1" spans="1:20" ht="15" x14ac:dyDescent="0.25">
      <c r="A1" s="1" t="s">
        <v>27</v>
      </c>
      <c r="B1" s="2" t="s">
        <v>129</v>
      </c>
      <c r="F1" s="166" t="s">
        <v>1242</v>
      </c>
    </row>
    <row r="2" spans="1:20" x14ac:dyDescent="0.2">
      <c r="A2" s="1" t="s">
        <v>25</v>
      </c>
      <c r="B2" s="2" t="s">
        <v>130</v>
      </c>
    </row>
    <row r="3" spans="1:20" x14ac:dyDescent="0.2">
      <c r="A3" s="4" t="s">
        <v>23</v>
      </c>
      <c r="B3" s="2" t="s">
        <v>131</v>
      </c>
    </row>
    <row r="4" spans="1:20" x14ac:dyDescent="0.2">
      <c r="A4" s="4" t="s">
        <v>22</v>
      </c>
      <c r="B4" s="2" t="s">
        <v>131</v>
      </c>
    </row>
    <row r="5" spans="1:20" x14ac:dyDescent="0.2">
      <c r="A5" s="1" t="s">
        <v>20</v>
      </c>
      <c r="B5" s="2" t="s">
        <v>132</v>
      </c>
    </row>
    <row r="6" spans="1:20" x14ac:dyDescent="0.2">
      <c r="A6" s="1" t="s">
        <v>18</v>
      </c>
      <c r="B6" s="2" t="s">
        <v>133</v>
      </c>
    </row>
    <row r="7" spans="1:20" ht="6.6" customHeight="1" x14ac:dyDescent="0.2">
      <c r="A7" s="1"/>
      <c r="B7" s="2"/>
    </row>
    <row r="8" spans="1:20" x14ac:dyDescent="0.2">
      <c r="A8" s="1" t="s">
        <v>134</v>
      </c>
      <c r="B8" s="5" t="s">
        <v>135</v>
      </c>
    </row>
    <row r="9" spans="1:20" x14ac:dyDescent="0.2">
      <c r="A9" s="1" t="s">
        <v>136</v>
      </c>
      <c r="B9" s="5" t="s">
        <v>137</v>
      </c>
      <c r="D9" s="6"/>
      <c r="E9" s="6"/>
    </row>
    <row r="10" spans="1:20" ht="12" customHeight="1" x14ac:dyDescent="0.2">
      <c r="A10" s="1"/>
      <c r="B10" s="2"/>
      <c r="D10" s="6"/>
      <c r="E10" s="6"/>
    </row>
    <row r="11" spans="1:20" x14ac:dyDescent="0.2">
      <c r="C11" s="3" t="s">
        <v>138</v>
      </c>
      <c r="E11" s="9"/>
      <c r="F11" s="9" t="s">
        <v>142</v>
      </c>
      <c r="H11" s="3" t="s">
        <v>144</v>
      </c>
      <c r="K11" s="14"/>
      <c r="M11" s="3" t="s">
        <v>145</v>
      </c>
      <c r="P11" s="9" t="s">
        <v>142</v>
      </c>
      <c r="R11" s="3" t="s">
        <v>149</v>
      </c>
    </row>
    <row r="12" spans="1:20" x14ac:dyDescent="0.2">
      <c r="C12" s="3" t="s">
        <v>139</v>
      </c>
      <c r="D12" s="3" t="s">
        <v>140</v>
      </c>
      <c r="E12" s="3" t="s">
        <v>141</v>
      </c>
      <c r="F12" s="9" t="s">
        <v>143</v>
      </c>
      <c r="H12" s="3" t="s">
        <v>139</v>
      </c>
      <c r="I12" s="3" t="s">
        <v>140</v>
      </c>
      <c r="J12" s="3" t="s">
        <v>141</v>
      </c>
      <c r="K12" s="14"/>
      <c r="M12" s="3" t="s">
        <v>146</v>
      </c>
      <c r="N12" s="3" t="s">
        <v>147</v>
      </c>
      <c r="O12" s="3" t="s">
        <v>148</v>
      </c>
      <c r="P12" s="9" t="s">
        <v>143</v>
      </c>
      <c r="R12" s="3" t="s">
        <v>146</v>
      </c>
      <c r="S12" s="3" t="s">
        <v>147</v>
      </c>
      <c r="T12" s="3" t="s">
        <v>148</v>
      </c>
    </row>
    <row r="13" spans="1:20" x14ac:dyDescent="0.2">
      <c r="B13" s="3">
        <v>2020</v>
      </c>
      <c r="C13" s="7">
        <v>-2.0556004568328401E-2</v>
      </c>
      <c r="D13" s="7">
        <f t="shared" ref="D13:D43" si="0">C13</f>
        <v>-2.0556004568328401E-2</v>
      </c>
      <c r="E13" s="10">
        <v>0</v>
      </c>
      <c r="F13" s="11">
        <f>101600000000/1000000000</f>
        <v>101.6</v>
      </c>
      <c r="G13" s="3">
        <v>2020</v>
      </c>
      <c r="H13" s="7">
        <v>0</v>
      </c>
      <c r="I13" s="7">
        <v>0</v>
      </c>
      <c r="J13" s="10">
        <v>0</v>
      </c>
      <c r="K13" s="14"/>
      <c r="L13" s="3">
        <v>2020</v>
      </c>
      <c r="M13" s="7">
        <v>-2.0556004568328401E-2</v>
      </c>
      <c r="N13" s="7">
        <f t="shared" ref="N13:N43" si="1">M13</f>
        <v>-2.0556004568328401E-2</v>
      </c>
      <c r="O13" s="10">
        <v>0</v>
      </c>
      <c r="P13" s="11">
        <f>101600000000/1000000000</f>
        <v>101.6</v>
      </c>
      <c r="Q13" s="3">
        <v>2020</v>
      </c>
      <c r="R13" s="7">
        <v>0</v>
      </c>
      <c r="S13" s="7">
        <v>0</v>
      </c>
      <c r="T13" s="10">
        <v>0</v>
      </c>
    </row>
    <row r="14" spans="1:20" s="9" customFormat="1" x14ac:dyDescent="0.2">
      <c r="B14" s="3">
        <v>2021</v>
      </c>
      <c r="C14" s="8">
        <v>-3.8990235853386679E-2</v>
      </c>
      <c r="D14" s="7">
        <f t="shared" si="0"/>
        <v>-3.8990235853386679E-2</v>
      </c>
      <c r="E14" s="10">
        <v>0</v>
      </c>
      <c r="F14" s="12">
        <f>328550000000/1000000000</f>
        <v>328.55</v>
      </c>
      <c r="G14" s="3">
        <v>2021</v>
      </c>
      <c r="H14" s="8">
        <v>1.4355902237372931E-2</v>
      </c>
      <c r="I14" s="8">
        <v>-0.21467578061911141</v>
      </c>
      <c r="J14" s="13">
        <v>-0.21999999999999229</v>
      </c>
      <c r="K14" s="3"/>
      <c r="L14" s="3">
        <v>2021</v>
      </c>
      <c r="M14" s="8">
        <v>-3.8990235853386679E-2</v>
      </c>
      <c r="N14" s="7">
        <f t="shared" si="1"/>
        <v>-3.8990235853386679E-2</v>
      </c>
      <c r="O14" s="10">
        <v>0</v>
      </c>
      <c r="P14" s="12">
        <f>328550000000/1000000000</f>
        <v>328.55</v>
      </c>
      <c r="Q14" s="3">
        <v>2021</v>
      </c>
      <c r="R14" s="8">
        <v>1.4355902237372931E-2</v>
      </c>
      <c r="S14" s="8">
        <v>-0.21467578061911141</v>
      </c>
      <c r="T14" s="13">
        <v>-0.21999999999999229</v>
      </c>
    </row>
    <row r="15" spans="1:20" x14ac:dyDescent="0.2">
      <c r="B15" s="3">
        <v>2022</v>
      </c>
      <c r="C15" s="3">
        <v>-5.5303210612556164E-2</v>
      </c>
      <c r="D15" s="7">
        <f t="shared" si="0"/>
        <v>-5.5303210612556164E-2</v>
      </c>
      <c r="E15" s="10">
        <v>0</v>
      </c>
      <c r="G15" s="3">
        <v>2022</v>
      </c>
      <c r="H15" s="3">
        <v>2.3419632012533498E-2</v>
      </c>
      <c r="I15" s="3">
        <v>0.62972785039794044</v>
      </c>
      <c r="J15" s="3">
        <v>0.59999999999999298</v>
      </c>
      <c r="L15" s="3">
        <v>2022</v>
      </c>
      <c r="M15" s="3">
        <v>-5.5303210612556164E-2</v>
      </c>
      <c r="N15" s="7">
        <f t="shared" si="1"/>
        <v>-5.5303210612556164E-2</v>
      </c>
      <c r="O15" s="10">
        <v>0</v>
      </c>
      <c r="Q15" s="3">
        <v>2022</v>
      </c>
      <c r="R15" s="3">
        <v>2.3419632012533498E-2</v>
      </c>
      <c r="S15" s="3">
        <v>0.62972785039794044</v>
      </c>
      <c r="T15" s="3">
        <v>0.59999999999999298</v>
      </c>
    </row>
    <row r="16" spans="1:20" x14ac:dyDescent="0.2">
      <c r="B16" s="3">
        <v>2023</v>
      </c>
      <c r="C16" s="3">
        <v>-7.2837000263825669E-2</v>
      </c>
      <c r="D16" s="7">
        <f t="shared" si="0"/>
        <v>-7.2837000263825669E-2</v>
      </c>
      <c r="E16" s="10">
        <v>0</v>
      </c>
      <c r="G16" s="3">
        <v>2023</v>
      </c>
      <c r="H16" s="3">
        <v>3.0456434177539293E-2</v>
      </c>
      <c r="I16" s="3">
        <v>0.69135376628559597</v>
      </c>
      <c r="J16" s="3">
        <v>0.65999999999999259</v>
      </c>
      <c r="L16" s="3">
        <v>2023</v>
      </c>
      <c r="M16" s="3">
        <v>-7.2837000263825669E-2</v>
      </c>
      <c r="N16" s="7">
        <f t="shared" si="1"/>
        <v>-7.2837000263825669E-2</v>
      </c>
      <c r="O16" s="10">
        <v>0</v>
      </c>
      <c r="Q16" s="3">
        <v>2023</v>
      </c>
      <c r="R16" s="3">
        <v>3.0456434177539293E-2</v>
      </c>
      <c r="S16" s="3">
        <v>0.69135376628559597</v>
      </c>
      <c r="T16" s="3">
        <v>0.65999999999999259</v>
      </c>
    </row>
    <row r="17" spans="2:20" x14ac:dyDescent="0.2">
      <c r="B17" s="3">
        <v>2024</v>
      </c>
      <c r="C17" s="3">
        <v>-9.1591372683830219E-2</v>
      </c>
      <c r="D17" s="7">
        <f t="shared" si="0"/>
        <v>-9.1591372683830219E-2</v>
      </c>
      <c r="E17" s="10">
        <v>0</v>
      </c>
      <c r="G17" s="3">
        <v>2024</v>
      </c>
      <c r="H17" s="3">
        <v>3.5462673774699915E-2</v>
      </c>
      <c r="I17" s="3">
        <v>0.92874719457235466</v>
      </c>
      <c r="J17" s="3">
        <v>0.89000000000001045</v>
      </c>
      <c r="L17" s="3">
        <v>2024</v>
      </c>
      <c r="M17" s="3">
        <v>-9.1591372683830219E-2</v>
      </c>
      <c r="N17" s="7">
        <f t="shared" si="1"/>
        <v>-9.1591372683830219E-2</v>
      </c>
      <c r="O17" s="10">
        <v>0</v>
      </c>
      <c r="Q17" s="3">
        <v>2024</v>
      </c>
      <c r="R17" s="3">
        <v>3.5462673774699915E-2</v>
      </c>
      <c r="S17" s="3">
        <v>0.92874719457235466</v>
      </c>
      <c r="T17" s="3">
        <v>0.89000000000001045</v>
      </c>
    </row>
    <row r="18" spans="2:20" x14ac:dyDescent="0.2">
      <c r="B18" s="3">
        <v>2025</v>
      </c>
      <c r="C18" s="3">
        <v>-0.11156605120474783</v>
      </c>
      <c r="D18" s="7">
        <f t="shared" si="0"/>
        <v>-0.11156605120474783</v>
      </c>
      <c r="E18" s="10">
        <v>0</v>
      </c>
      <c r="G18" s="3">
        <v>2025</v>
      </c>
      <c r="H18" s="3">
        <v>3.8434844997969897E-2</v>
      </c>
      <c r="I18" s="3">
        <v>1.2865181128687122</v>
      </c>
      <c r="J18" s="3">
        <v>1.2499999999999885</v>
      </c>
      <c r="L18" s="3">
        <v>2025</v>
      </c>
      <c r="M18" s="3">
        <v>-0.11156605120474783</v>
      </c>
      <c r="N18" s="7">
        <f t="shared" si="1"/>
        <v>-0.11156605120474783</v>
      </c>
      <c r="O18" s="10">
        <v>0</v>
      </c>
      <c r="Q18" s="3">
        <v>2025</v>
      </c>
      <c r="R18" s="3">
        <v>3.8434844997969897E-2</v>
      </c>
      <c r="S18" s="3">
        <v>1.2865181128687122</v>
      </c>
      <c r="T18" s="3">
        <v>1.2499999999999885</v>
      </c>
    </row>
    <row r="19" spans="2:20" x14ac:dyDescent="0.2">
      <c r="B19" s="3">
        <v>2026</v>
      </c>
      <c r="C19" s="3">
        <v>-0.13277642051526817</v>
      </c>
      <c r="D19" s="7">
        <f t="shared" si="0"/>
        <v>-0.13277642051526817</v>
      </c>
      <c r="E19" s="10">
        <v>0</v>
      </c>
      <c r="G19" s="3">
        <v>2026</v>
      </c>
      <c r="H19" s="3">
        <v>3.9370264031246549E-2</v>
      </c>
      <c r="I19" s="3">
        <v>0.31236983141279379</v>
      </c>
      <c r="J19" s="3">
        <v>0.26999999999998786</v>
      </c>
      <c r="L19" s="3">
        <v>2026</v>
      </c>
      <c r="M19" s="3">
        <v>-0.13277642051526817</v>
      </c>
      <c r="N19" s="7">
        <f t="shared" si="1"/>
        <v>-0.13277642051526817</v>
      </c>
      <c r="O19" s="10">
        <v>0</v>
      </c>
      <c r="Q19" s="3">
        <v>2026</v>
      </c>
      <c r="R19" s="3">
        <v>3.9370264031246549E-2</v>
      </c>
      <c r="S19" s="3">
        <v>0.31236983141279379</v>
      </c>
      <c r="T19" s="3">
        <v>0.26999999999998786</v>
      </c>
    </row>
    <row r="20" spans="2:20" x14ac:dyDescent="0.2">
      <c r="B20" s="3">
        <v>2027</v>
      </c>
      <c r="C20" s="3">
        <v>-0.15522392197718782</v>
      </c>
      <c r="D20" s="7">
        <f t="shared" si="0"/>
        <v>-0.15522392197718782</v>
      </c>
      <c r="E20" s="10">
        <v>0</v>
      </c>
      <c r="G20" s="3">
        <v>2027</v>
      </c>
      <c r="H20" s="3">
        <v>3.8262659426790968E-2</v>
      </c>
      <c r="I20" s="3">
        <v>0.65811660098799774</v>
      </c>
      <c r="J20" s="3">
        <v>0.63000000000000156</v>
      </c>
      <c r="L20" s="3">
        <v>2027</v>
      </c>
      <c r="M20" s="3">
        <v>-0.15522392197718782</v>
      </c>
      <c r="N20" s="7">
        <f t="shared" si="1"/>
        <v>-0.15522392197718782</v>
      </c>
      <c r="O20" s="10">
        <v>0</v>
      </c>
      <c r="Q20" s="3">
        <v>2027</v>
      </c>
      <c r="R20" s="3">
        <v>3.8262659426790968E-2</v>
      </c>
      <c r="S20" s="3">
        <v>0.65811660098799774</v>
      </c>
      <c r="T20" s="3">
        <v>0.63000000000000156</v>
      </c>
    </row>
    <row r="21" spans="2:20" x14ac:dyDescent="0.2">
      <c r="B21" s="3">
        <v>2028</v>
      </c>
      <c r="C21" s="3">
        <v>-0.17890994345231004</v>
      </c>
      <c r="D21" s="7">
        <f t="shared" si="0"/>
        <v>-0.17890994345231004</v>
      </c>
      <c r="E21" s="10">
        <v>0</v>
      </c>
      <c r="F21" s="8"/>
      <c r="G21" s="3">
        <v>2028</v>
      </c>
      <c r="H21" s="3">
        <v>3.5105883008368366E-2</v>
      </c>
      <c r="I21" s="3">
        <v>0.99365283356969658</v>
      </c>
      <c r="J21" s="3">
        <v>0.95000000000000329</v>
      </c>
      <c r="L21" s="3">
        <v>2028</v>
      </c>
      <c r="M21" s="3">
        <v>-0.17890994345231004</v>
      </c>
      <c r="N21" s="7">
        <f t="shared" si="1"/>
        <v>-0.17890994345231004</v>
      </c>
      <c r="O21" s="10">
        <v>0</v>
      </c>
      <c r="P21" s="8"/>
      <c r="Q21" s="3">
        <v>2028</v>
      </c>
      <c r="R21" s="3">
        <v>3.5105883008368366E-2</v>
      </c>
      <c r="S21" s="3">
        <v>0.99365283356969658</v>
      </c>
      <c r="T21" s="3">
        <v>0.95000000000000329</v>
      </c>
    </row>
    <row r="22" spans="2:20" x14ac:dyDescent="0.2">
      <c r="B22" s="3">
        <v>2029</v>
      </c>
      <c r="C22" s="3">
        <v>-0.21166962864195282</v>
      </c>
      <c r="D22" s="7">
        <f t="shared" si="0"/>
        <v>-0.21166962864195282</v>
      </c>
      <c r="E22" s="10">
        <v>0</v>
      </c>
      <c r="G22" s="3">
        <v>2029</v>
      </c>
      <c r="H22" s="3">
        <v>2.98939121334163E-2</v>
      </c>
      <c r="I22" s="3">
        <v>0.96454017349735521</v>
      </c>
      <c r="J22" s="3">
        <v>0.94000000000001271</v>
      </c>
      <c r="L22" s="3">
        <v>2029</v>
      </c>
      <c r="M22" s="3">
        <v>-0.21166962864195282</v>
      </c>
      <c r="N22" s="7">
        <f t="shared" si="1"/>
        <v>-0.21166962864195282</v>
      </c>
      <c r="O22" s="10">
        <v>0</v>
      </c>
      <c r="Q22" s="3">
        <v>2029</v>
      </c>
      <c r="R22" s="3">
        <v>2.98939121334163E-2</v>
      </c>
      <c r="S22" s="3">
        <v>0.96454017349735521</v>
      </c>
      <c r="T22" s="3">
        <v>0.94000000000001271</v>
      </c>
    </row>
    <row r="23" spans="2:20" x14ac:dyDescent="0.2">
      <c r="B23" s="3">
        <v>2030</v>
      </c>
      <c r="C23" s="3">
        <v>-0.25374690162379698</v>
      </c>
      <c r="D23" s="7">
        <f t="shared" si="0"/>
        <v>-0.25374690162379698</v>
      </c>
      <c r="E23" s="10">
        <v>0</v>
      </c>
      <c r="G23" s="3">
        <v>2030</v>
      </c>
      <c r="H23" s="3">
        <v>2.2620849554622069E-2</v>
      </c>
      <c r="I23" s="3">
        <v>0.91484251400120697</v>
      </c>
      <c r="J23" s="3">
        <v>0.89000000000000712</v>
      </c>
      <c r="L23" s="3">
        <v>2030</v>
      </c>
      <c r="M23" s="3">
        <v>-0.25374690162379698</v>
      </c>
      <c r="N23" s="7">
        <f t="shared" si="1"/>
        <v>-0.25374690162379698</v>
      </c>
      <c r="O23" s="10">
        <v>0</v>
      </c>
      <c r="Q23" s="3">
        <v>2030</v>
      </c>
      <c r="R23" s="3">
        <v>2.2620849554622069E-2</v>
      </c>
      <c r="S23" s="3">
        <v>0.91484251400120697</v>
      </c>
      <c r="T23" s="3">
        <v>0.89000000000000712</v>
      </c>
    </row>
    <row r="24" spans="2:20" x14ac:dyDescent="0.2">
      <c r="B24" s="3">
        <v>2031</v>
      </c>
      <c r="C24" s="3">
        <v>-0.30928686490367951</v>
      </c>
      <c r="D24" s="7">
        <f t="shared" si="0"/>
        <v>-0.30928686490367951</v>
      </c>
      <c r="E24" s="10">
        <v>0</v>
      </c>
      <c r="G24" s="3">
        <v>2031</v>
      </c>
      <c r="H24" s="3">
        <v>1.4530722299932464E-2</v>
      </c>
      <c r="I24" s="3">
        <v>1.343430828429681</v>
      </c>
      <c r="J24" s="3">
        <v>1.3299999999999823</v>
      </c>
      <c r="L24" s="3">
        <v>2031</v>
      </c>
      <c r="M24" s="3">
        <v>-0.30928686490367951</v>
      </c>
      <c r="N24" s="7">
        <f t="shared" si="1"/>
        <v>-0.30928686490367951</v>
      </c>
      <c r="O24" s="10">
        <v>0</v>
      </c>
      <c r="Q24" s="3">
        <v>2031</v>
      </c>
      <c r="R24" s="3">
        <v>1.4530722299932464E-2</v>
      </c>
      <c r="S24" s="3">
        <v>1.343430828429681</v>
      </c>
      <c r="T24" s="3">
        <v>1.3299999999999823</v>
      </c>
    </row>
    <row r="25" spans="2:20" x14ac:dyDescent="0.2">
      <c r="B25" s="3">
        <v>2032</v>
      </c>
      <c r="C25" s="3">
        <v>-0.37856291009922272</v>
      </c>
      <c r="D25" s="7">
        <f t="shared" si="0"/>
        <v>-0.37856291009922272</v>
      </c>
      <c r="E25" s="10">
        <v>0</v>
      </c>
      <c r="G25" s="3">
        <v>2032</v>
      </c>
      <c r="H25" s="3">
        <v>3.9374461140218031E-3</v>
      </c>
      <c r="I25" s="3">
        <v>1.0826937958160163</v>
      </c>
      <c r="J25" s="3">
        <v>1.0800000000000212</v>
      </c>
      <c r="L25" s="3">
        <v>2032</v>
      </c>
      <c r="M25" s="3">
        <v>-0.37856291009922272</v>
      </c>
      <c r="N25" s="7">
        <f t="shared" si="1"/>
        <v>-0.37856291009922272</v>
      </c>
      <c r="O25" s="10">
        <v>0</v>
      </c>
      <c r="Q25" s="3">
        <v>2032</v>
      </c>
      <c r="R25" s="3">
        <v>3.9374461140218031E-3</v>
      </c>
      <c r="S25" s="3">
        <v>1.0826937958160163</v>
      </c>
      <c r="T25" s="3">
        <v>1.0800000000000212</v>
      </c>
    </row>
    <row r="26" spans="2:20" x14ac:dyDescent="0.2">
      <c r="B26" s="3">
        <v>2033</v>
      </c>
      <c r="C26" s="3">
        <v>-0.4618491594967522</v>
      </c>
      <c r="D26" s="7">
        <f t="shared" si="0"/>
        <v>-0.4618491594967522</v>
      </c>
      <c r="E26" s="10">
        <v>0</v>
      </c>
      <c r="G26" s="3">
        <v>2033</v>
      </c>
      <c r="H26" s="3">
        <v>-1.1294381964144229E-2</v>
      </c>
      <c r="I26" s="3">
        <v>1.1826880119700949</v>
      </c>
      <c r="J26" s="3">
        <v>1.1900000000000026</v>
      </c>
      <c r="L26" s="3">
        <v>2033</v>
      </c>
      <c r="M26" s="3">
        <v>-0.4618491594967522</v>
      </c>
      <c r="N26" s="7">
        <f t="shared" si="1"/>
        <v>-0.4618491594967522</v>
      </c>
      <c r="O26" s="10">
        <v>0</v>
      </c>
      <c r="Q26" s="3">
        <v>2033</v>
      </c>
      <c r="R26" s="3">
        <v>-1.1294381964144229E-2</v>
      </c>
      <c r="S26" s="3">
        <v>1.1826880119700949</v>
      </c>
      <c r="T26" s="3">
        <v>1.1900000000000026</v>
      </c>
    </row>
    <row r="27" spans="2:20" x14ac:dyDescent="0.2">
      <c r="B27" s="3">
        <v>2034</v>
      </c>
      <c r="C27" s="3">
        <v>-0.55940981414157598</v>
      </c>
      <c r="D27" s="7">
        <f t="shared" si="0"/>
        <v>-0.55940981414157598</v>
      </c>
      <c r="E27" s="10">
        <v>0</v>
      </c>
      <c r="G27" s="3">
        <v>2034</v>
      </c>
      <c r="H27" s="3">
        <v>-3.1019594510472981E-2</v>
      </c>
      <c r="I27" s="3">
        <v>0.99247102453258296</v>
      </c>
      <c r="J27" s="3">
        <v>1.0199999999999929</v>
      </c>
      <c r="L27" s="3">
        <v>2034</v>
      </c>
      <c r="M27" s="3">
        <v>-0.55940981414157598</v>
      </c>
      <c r="N27" s="7">
        <f t="shared" si="1"/>
        <v>-0.55940981414157598</v>
      </c>
      <c r="O27" s="10">
        <v>0</v>
      </c>
      <c r="Q27" s="3">
        <v>2034</v>
      </c>
      <c r="R27" s="3">
        <v>-3.1019594510472981E-2</v>
      </c>
      <c r="S27" s="3">
        <v>0.99247102453258296</v>
      </c>
      <c r="T27" s="3">
        <v>1.0199999999999929</v>
      </c>
    </row>
    <row r="28" spans="2:20" x14ac:dyDescent="0.2">
      <c r="B28" s="3">
        <v>2035</v>
      </c>
      <c r="C28" s="3">
        <v>-0.67151971477936723</v>
      </c>
      <c r="D28" s="7">
        <f t="shared" si="0"/>
        <v>-0.67151971477936723</v>
      </c>
      <c r="E28" s="10">
        <v>0</v>
      </c>
      <c r="G28" s="3">
        <v>2035</v>
      </c>
      <c r="H28" s="3">
        <v>-5.5099729477214865E-2</v>
      </c>
      <c r="I28" s="3">
        <v>0.81562178826106035</v>
      </c>
      <c r="J28" s="3">
        <v>0.86999999999999</v>
      </c>
      <c r="L28" s="3">
        <v>2035</v>
      </c>
      <c r="M28" s="3">
        <v>-0.67151971477936723</v>
      </c>
      <c r="N28" s="7">
        <f t="shared" si="1"/>
        <v>-0.67151971477936723</v>
      </c>
      <c r="O28" s="10">
        <v>0</v>
      </c>
      <c r="Q28" s="3">
        <v>2035</v>
      </c>
      <c r="R28" s="3">
        <v>-5.5099729477214865E-2</v>
      </c>
      <c r="S28" s="3">
        <v>0.81562178826106035</v>
      </c>
      <c r="T28" s="3">
        <v>0.86999999999999</v>
      </c>
    </row>
    <row r="29" spans="2:20" x14ac:dyDescent="0.2">
      <c r="B29" s="3">
        <v>2036</v>
      </c>
      <c r="C29" s="3">
        <v>-0.79841430450924289</v>
      </c>
      <c r="D29" s="7">
        <f t="shared" si="0"/>
        <v>-0.79841430450924289</v>
      </c>
      <c r="E29" s="10">
        <v>0</v>
      </c>
      <c r="G29" s="3">
        <v>2036</v>
      </c>
      <c r="H29" s="3">
        <v>-8.338785466323051E-2</v>
      </c>
      <c r="I29" s="3">
        <v>0.38767661815435672</v>
      </c>
      <c r="J29" s="3">
        <v>0.48000000000001775</v>
      </c>
      <c r="L29" s="3">
        <v>2036</v>
      </c>
      <c r="M29" s="3">
        <v>-0.79841430450924289</v>
      </c>
      <c r="N29" s="7">
        <f t="shared" si="1"/>
        <v>-0.79841430450924289</v>
      </c>
      <c r="O29" s="10">
        <v>0</v>
      </c>
      <c r="Q29" s="3">
        <v>2036</v>
      </c>
      <c r="R29" s="3">
        <v>-8.338785466323051E-2</v>
      </c>
      <c r="S29" s="3">
        <v>0.38767661815435672</v>
      </c>
      <c r="T29" s="3">
        <v>0.48000000000001775</v>
      </c>
    </row>
    <row r="30" spans="2:20" x14ac:dyDescent="0.2">
      <c r="B30" s="3">
        <v>2037</v>
      </c>
      <c r="C30" s="3">
        <v>-0.94036348939415815</v>
      </c>
      <c r="D30" s="7">
        <f t="shared" si="0"/>
        <v>-0.94036348939415815</v>
      </c>
      <c r="E30" s="10">
        <v>0</v>
      </c>
      <c r="G30" s="3">
        <v>2037</v>
      </c>
      <c r="H30" s="3">
        <v>-0.11575624886569491</v>
      </c>
      <c r="I30" s="3">
        <v>0.70334508451554978</v>
      </c>
      <c r="J30" s="3">
        <v>0.81999999999999229</v>
      </c>
      <c r="L30" s="3">
        <v>2037</v>
      </c>
      <c r="M30" s="3">
        <v>-0.94036348939415815</v>
      </c>
      <c r="N30" s="7">
        <f t="shared" si="1"/>
        <v>-0.94036348939415815</v>
      </c>
      <c r="O30" s="10">
        <v>0</v>
      </c>
      <c r="Q30" s="3">
        <v>2037</v>
      </c>
      <c r="R30" s="3">
        <v>-0.11575624886569491</v>
      </c>
      <c r="S30" s="3">
        <v>0.70334508451554978</v>
      </c>
      <c r="T30" s="3">
        <v>0.81999999999999229</v>
      </c>
    </row>
    <row r="31" spans="2:20" x14ac:dyDescent="0.2">
      <c r="B31" s="3">
        <v>2038</v>
      </c>
      <c r="C31" s="3">
        <v>-1.0976352841769343</v>
      </c>
      <c r="D31" s="7">
        <f t="shared" si="0"/>
        <v>-1.0976352841769343</v>
      </c>
      <c r="E31" s="10">
        <v>0</v>
      </c>
      <c r="G31" s="3">
        <v>2038</v>
      </c>
      <c r="H31" s="3">
        <v>-0.15208403113980973</v>
      </c>
      <c r="I31" s="3">
        <v>0.93130719864056388</v>
      </c>
      <c r="J31" s="3">
        <v>1.0800000000000083</v>
      </c>
      <c r="L31" s="3">
        <v>2038</v>
      </c>
      <c r="M31" s="3">
        <v>-1.0976352841769343</v>
      </c>
      <c r="N31" s="7">
        <f t="shared" si="1"/>
        <v>-1.0976352841769343</v>
      </c>
      <c r="O31" s="10">
        <v>0</v>
      </c>
      <c r="Q31" s="3">
        <v>2038</v>
      </c>
      <c r="R31" s="3">
        <v>-0.15208403113980973</v>
      </c>
      <c r="S31" s="3">
        <v>0.93130719864056388</v>
      </c>
      <c r="T31" s="3">
        <v>1.0800000000000083</v>
      </c>
    </row>
    <row r="32" spans="2:20" x14ac:dyDescent="0.2">
      <c r="B32" s="3">
        <v>2039</v>
      </c>
      <c r="C32" s="3">
        <v>-1.2705146917198928</v>
      </c>
      <c r="D32" s="7">
        <f t="shared" si="0"/>
        <v>-1.2705146917198928</v>
      </c>
      <c r="E32" s="10">
        <v>0</v>
      </c>
      <c r="G32" s="3">
        <v>2039</v>
      </c>
      <c r="H32" s="3">
        <v>-0.19225405388022532</v>
      </c>
      <c r="I32" s="3">
        <v>0.94206198296802457</v>
      </c>
      <c r="J32" s="3">
        <v>1.1299999999999901</v>
      </c>
      <c r="L32" s="3">
        <v>2039</v>
      </c>
      <c r="M32" s="3">
        <v>-1.2705146917198928</v>
      </c>
      <c r="N32" s="7">
        <f t="shared" si="1"/>
        <v>-1.2705146917198928</v>
      </c>
      <c r="O32" s="10">
        <v>0</v>
      </c>
      <c r="Q32" s="3">
        <v>2039</v>
      </c>
      <c r="R32" s="3">
        <v>-0.19225405388022532</v>
      </c>
      <c r="S32" s="3">
        <v>0.94206198296802457</v>
      </c>
      <c r="T32" s="3">
        <v>1.1299999999999901</v>
      </c>
    </row>
    <row r="33" spans="2:20" x14ac:dyDescent="0.2">
      <c r="B33" s="3">
        <v>2040</v>
      </c>
      <c r="C33" s="3">
        <v>-1.4592761199238247</v>
      </c>
      <c r="D33" s="7">
        <f t="shared" si="0"/>
        <v>-1.4592761199238247</v>
      </c>
      <c r="E33" s="10">
        <v>0</v>
      </c>
      <c r="G33" s="3">
        <v>2040</v>
      </c>
      <c r="H33" s="3">
        <v>-0.23615004020678398</v>
      </c>
      <c r="I33" s="3">
        <v>1.1202865164141018</v>
      </c>
      <c r="J33" s="3">
        <v>1.360000000000003</v>
      </c>
      <c r="L33" s="3">
        <v>2040</v>
      </c>
      <c r="M33" s="3">
        <v>-1.4592761199238247</v>
      </c>
      <c r="N33" s="7">
        <f t="shared" si="1"/>
        <v>-1.4592761199238247</v>
      </c>
      <c r="O33" s="10">
        <v>0</v>
      </c>
      <c r="Q33" s="3">
        <v>2040</v>
      </c>
      <c r="R33" s="3">
        <v>-0.23615004020678398</v>
      </c>
      <c r="S33" s="3">
        <v>1.1202865164141018</v>
      </c>
      <c r="T33" s="3">
        <v>1.360000000000003</v>
      </c>
    </row>
    <row r="34" spans="2:20" x14ac:dyDescent="0.2">
      <c r="B34" s="3">
        <v>2041</v>
      </c>
      <c r="C34" s="3">
        <v>-1.6638300380645843</v>
      </c>
      <c r="D34" s="7">
        <f t="shared" si="0"/>
        <v>-1.6638300380645843</v>
      </c>
      <c r="E34" s="10">
        <v>0</v>
      </c>
      <c r="G34" s="3">
        <v>2041</v>
      </c>
      <c r="H34" s="3">
        <v>-0.28387292444146395</v>
      </c>
      <c r="I34" s="3">
        <v>1.1935000699487479</v>
      </c>
      <c r="J34" s="3">
        <v>1.4799999999999864</v>
      </c>
      <c r="L34" s="3">
        <v>2041</v>
      </c>
      <c r="M34" s="3">
        <v>-1.6638300380645843</v>
      </c>
      <c r="N34" s="7">
        <f t="shared" si="1"/>
        <v>-1.6638300380645843</v>
      </c>
      <c r="O34" s="10">
        <v>0</v>
      </c>
      <c r="Q34" s="3">
        <v>2041</v>
      </c>
      <c r="R34" s="3">
        <v>-0.28387292444146395</v>
      </c>
      <c r="S34" s="3">
        <v>1.1935000699487479</v>
      </c>
      <c r="T34" s="3">
        <v>1.4799999999999864</v>
      </c>
    </row>
    <row r="35" spans="2:20" x14ac:dyDescent="0.2">
      <c r="B35" s="3">
        <v>2042</v>
      </c>
      <c r="C35" s="3">
        <v>-1.8844148434119856</v>
      </c>
      <c r="D35" s="7">
        <f t="shared" si="0"/>
        <v>-1.8844148434119856</v>
      </c>
      <c r="E35" s="10">
        <v>0</v>
      </c>
      <c r="G35" s="3">
        <v>2042</v>
      </c>
      <c r="H35" s="3">
        <v>-0.33529686167378392</v>
      </c>
      <c r="I35" s="3">
        <v>1.338490143606152</v>
      </c>
      <c r="J35" s="3">
        <v>1.6799999999999913</v>
      </c>
      <c r="L35" s="3">
        <v>2042</v>
      </c>
      <c r="M35" s="3">
        <v>-1.8844148434119856</v>
      </c>
      <c r="N35" s="7">
        <f t="shared" si="1"/>
        <v>-1.8844148434119856</v>
      </c>
      <c r="O35" s="10">
        <v>0</v>
      </c>
      <c r="Q35" s="3">
        <v>2042</v>
      </c>
      <c r="R35" s="3">
        <v>-0.33529686167378392</v>
      </c>
      <c r="S35" s="3">
        <v>1.338490143606152</v>
      </c>
      <c r="T35" s="3">
        <v>1.6799999999999913</v>
      </c>
    </row>
    <row r="36" spans="2:20" x14ac:dyDescent="0.2">
      <c r="B36" s="3">
        <v>2043</v>
      </c>
      <c r="C36" s="3">
        <v>-2.1212670817636892</v>
      </c>
      <c r="D36" s="7">
        <f t="shared" si="0"/>
        <v>-2.1212670817636892</v>
      </c>
      <c r="E36" s="10">
        <v>0</v>
      </c>
      <c r="G36" s="3">
        <v>2043</v>
      </c>
      <c r="H36" s="3">
        <v>-0.39030886457661618</v>
      </c>
      <c r="I36" s="3">
        <v>1.0095002764762038</v>
      </c>
      <c r="J36" s="3">
        <v>1.4100000000000006</v>
      </c>
      <c r="L36" s="3">
        <v>2043</v>
      </c>
      <c r="M36" s="3">
        <v>-2.1212670817636892</v>
      </c>
      <c r="N36" s="7">
        <f t="shared" si="1"/>
        <v>-2.1212670817636892</v>
      </c>
      <c r="O36" s="10">
        <v>0</v>
      </c>
      <c r="Q36" s="3">
        <v>2043</v>
      </c>
      <c r="R36" s="3">
        <v>-0.39030886457661618</v>
      </c>
      <c r="S36" s="3">
        <v>1.0095002764762038</v>
      </c>
      <c r="T36" s="3">
        <v>1.4100000000000006</v>
      </c>
    </row>
    <row r="37" spans="2:20" x14ac:dyDescent="0.2">
      <c r="B37" s="3">
        <v>2044</v>
      </c>
      <c r="C37" s="3">
        <v>-2.3746323942376857</v>
      </c>
      <c r="D37" s="7">
        <f t="shared" si="0"/>
        <v>-2.3746323942376857</v>
      </c>
      <c r="E37" s="10">
        <v>0</v>
      </c>
      <c r="G37" s="3">
        <v>2044</v>
      </c>
      <c r="H37" s="3">
        <v>-0.44879850236133612</v>
      </c>
      <c r="I37" s="3">
        <v>0.98162605646143275</v>
      </c>
      <c r="J37" s="3">
        <v>1.4400000000000248</v>
      </c>
      <c r="L37" s="3">
        <v>2044</v>
      </c>
      <c r="M37" s="3">
        <v>-2.3746323942376857</v>
      </c>
      <c r="N37" s="7">
        <f t="shared" si="1"/>
        <v>-2.3746323942376857</v>
      </c>
      <c r="O37" s="10">
        <v>0</v>
      </c>
      <c r="Q37" s="3">
        <v>2044</v>
      </c>
      <c r="R37" s="3">
        <v>-0.44879850236133612</v>
      </c>
      <c r="S37" s="3">
        <v>0.98162605646143275</v>
      </c>
      <c r="T37" s="3">
        <v>1.4400000000000248</v>
      </c>
    </row>
    <row r="38" spans="2:20" x14ac:dyDescent="0.2">
      <c r="B38" s="3">
        <v>2045</v>
      </c>
      <c r="C38" s="3">
        <v>-2.6447327180715297</v>
      </c>
      <c r="D38" s="7">
        <f t="shared" si="0"/>
        <v>-2.6447327180715297</v>
      </c>
      <c r="E38" s="10">
        <v>0</v>
      </c>
      <c r="G38" s="3">
        <v>2045</v>
      </c>
      <c r="H38" s="3">
        <v>-0.51065653221665785</v>
      </c>
      <c r="I38" s="3">
        <v>0.8575383126441487</v>
      </c>
      <c r="J38" s="3">
        <v>1.3600000000000052</v>
      </c>
      <c r="L38" s="3">
        <v>2045</v>
      </c>
      <c r="M38" s="3">
        <v>-2.6447327180715297</v>
      </c>
      <c r="N38" s="7">
        <f t="shared" si="1"/>
        <v>-2.6447327180715297</v>
      </c>
      <c r="O38" s="10">
        <v>0</v>
      </c>
      <c r="Q38" s="3">
        <v>2045</v>
      </c>
      <c r="R38" s="3">
        <v>-0.51065653221665785</v>
      </c>
      <c r="S38" s="3">
        <v>0.8575383126441487</v>
      </c>
      <c r="T38" s="3">
        <v>1.3600000000000052</v>
      </c>
    </row>
    <row r="39" spans="2:20" x14ac:dyDescent="0.2">
      <c r="B39" s="3">
        <v>2046</v>
      </c>
      <c r="C39" s="3">
        <v>-2.9317829786703054</v>
      </c>
      <c r="D39" s="7">
        <f t="shared" si="0"/>
        <v>-2.9317829786703054</v>
      </c>
      <c r="E39" s="10">
        <v>0</v>
      </c>
      <c r="G39" s="3">
        <v>2046</v>
      </c>
      <c r="H39" s="3">
        <v>-0.57577689579655367</v>
      </c>
      <c r="I39" s="3">
        <v>0.92043446044494326</v>
      </c>
      <c r="J39" s="3">
        <v>1.5000000000000111</v>
      </c>
      <c r="L39" s="3">
        <v>2046</v>
      </c>
      <c r="M39" s="3">
        <v>-2.9317829786703054</v>
      </c>
      <c r="N39" s="7">
        <f t="shared" si="1"/>
        <v>-2.9317829786703054</v>
      </c>
      <c r="O39" s="10">
        <v>0</v>
      </c>
      <c r="Q39" s="3">
        <v>2046</v>
      </c>
      <c r="R39" s="3">
        <v>-0.57577689579655367</v>
      </c>
      <c r="S39" s="3">
        <v>0.92043446044494326</v>
      </c>
      <c r="T39" s="3">
        <v>1.5000000000000111</v>
      </c>
    </row>
    <row r="40" spans="2:20" x14ac:dyDescent="0.2">
      <c r="B40" s="3">
        <v>2047</v>
      </c>
      <c r="C40" s="3">
        <v>-3.2359975965537413</v>
      </c>
      <c r="D40" s="7">
        <f t="shared" si="0"/>
        <v>-3.2359975965537413</v>
      </c>
      <c r="E40" s="10">
        <v>0</v>
      </c>
      <c r="G40" s="3">
        <v>2047</v>
      </c>
      <c r="H40" s="3">
        <v>-0.64406295053913709</v>
      </c>
      <c r="I40" s="3">
        <v>0.72631881208516424</v>
      </c>
      <c r="J40" s="3">
        <v>1.3599999999999803</v>
      </c>
      <c r="L40" s="3">
        <v>2047</v>
      </c>
      <c r="M40" s="3">
        <v>-3.2359975965537413</v>
      </c>
      <c r="N40" s="7">
        <f t="shared" si="1"/>
        <v>-3.2359975965537413</v>
      </c>
      <c r="O40" s="10">
        <v>0</v>
      </c>
      <c r="Q40" s="3">
        <v>2047</v>
      </c>
      <c r="R40" s="3">
        <v>-0.64406295053913709</v>
      </c>
      <c r="S40" s="3">
        <v>0.72631881208516424</v>
      </c>
      <c r="T40" s="3">
        <v>1.3599999999999803</v>
      </c>
    </row>
    <row r="41" spans="2:20" x14ac:dyDescent="0.2">
      <c r="B41" s="3">
        <v>2048</v>
      </c>
      <c r="C41" s="3">
        <v>-3.5575843222407033</v>
      </c>
      <c r="D41" s="7">
        <f t="shared" si="0"/>
        <v>-3.5575843222407033</v>
      </c>
      <c r="E41" s="10">
        <v>0</v>
      </c>
      <c r="G41" s="3">
        <v>2048</v>
      </c>
      <c r="H41" s="3">
        <v>-0.71541424154265565</v>
      </c>
      <c r="I41" s="3">
        <v>0.66064422261825095</v>
      </c>
      <c r="J41" s="3">
        <v>1.3700000000000012</v>
      </c>
      <c r="L41" s="3">
        <v>2048</v>
      </c>
      <c r="M41" s="3">
        <v>-3.5575843222407033</v>
      </c>
      <c r="N41" s="7">
        <f t="shared" si="1"/>
        <v>-3.5575843222407033</v>
      </c>
      <c r="O41" s="10">
        <v>0</v>
      </c>
      <c r="Q41" s="3">
        <v>2048</v>
      </c>
      <c r="R41" s="3">
        <v>-0.71541424154265565</v>
      </c>
      <c r="S41" s="3">
        <v>0.66064422261825095</v>
      </c>
      <c r="T41" s="3">
        <v>1.3700000000000012</v>
      </c>
    </row>
    <row r="42" spans="2:20" x14ac:dyDescent="0.2">
      <c r="B42" s="3">
        <v>2049</v>
      </c>
      <c r="C42" s="3">
        <v>-3.8967546345330728</v>
      </c>
      <c r="D42" s="7">
        <f t="shared" si="0"/>
        <v>-3.8967546345330728</v>
      </c>
      <c r="E42" s="10">
        <v>0</v>
      </c>
      <c r="G42" s="3">
        <v>2049</v>
      </c>
      <c r="H42" s="3">
        <v>-0.78972749656275321</v>
      </c>
      <c r="I42" s="3">
        <v>0.5450311208621228</v>
      </c>
      <c r="J42" s="3">
        <v>1.3400000000000087</v>
      </c>
      <c r="L42" s="3">
        <v>2049</v>
      </c>
      <c r="M42" s="3">
        <v>-3.8967546345330728</v>
      </c>
      <c r="N42" s="7">
        <f t="shared" si="1"/>
        <v>-3.8967546345330728</v>
      </c>
      <c r="O42" s="10">
        <v>0</v>
      </c>
      <c r="Q42" s="3">
        <v>2049</v>
      </c>
      <c r="R42" s="3">
        <v>-0.78972749656275321</v>
      </c>
      <c r="S42" s="3">
        <v>0.5450311208621228</v>
      </c>
      <c r="T42" s="3">
        <v>1.3400000000000087</v>
      </c>
    </row>
    <row r="43" spans="2:20" x14ac:dyDescent="0.2">
      <c r="B43" s="3">
        <v>2050</v>
      </c>
      <c r="C43" s="3">
        <v>-4.2537096656141689</v>
      </c>
      <c r="D43" s="7">
        <f t="shared" si="0"/>
        <v>-4.2537096656141689</v>
      </c>
      <c r="E43" s="10">
        <v>0</v>
      </c>
      <c r="G43" s="3">
        <v>2050</v>
      </c>
      <c r="H43" s="3">
        <v>-0.86690090584176094</v>
      </c>
      <c r="I43" s="3">
        <v>0.45375948933153665</v>
      </c>
      <c r="J43" s="3">
        <v>1.3199999999999878</v>
      </c>
      <c r="L43" s="3">
        <v>2050</v>
      </c>
      <c r="M43" s="3">
        <v>-4.2537096656141689</v>
      </c>
      <c r="N43" s="7">
        <f t="shared" si="1"/>
        <v>-4.2537096656141689</v>
      </c>
      <c r="O43" s="10">
        <v>0</v>
      </c>
      <c r="Q43" s="3">
        <v>2050</v>
      </c>
      <c r="R43" s="3">
        <v>-0.86690090584176094</v>
      </c>
      <c r="S43" s="3">
        <v>0.45375948933153665</v>
      </c>
      <c r="T43" s="3">
        <v>1.3199999999999878</v>
      </c>
    </row>
    <row r="44" spans="2:20" x14ac:dyDescent="0.2">
      <c r="D44" s="14"/>
    </row>
    <row r="45" spans="2:20" x14ac:dyDescent="0.2">
      <c r="D45" s="14"/>
    </row>
    <row r="46" spans="2:20" x14ac:dyDescent="0.2">
      <c r="D46" s="14"/>
    </row>
    <row r="47" spans="2:20" x14ac:dyDescent="0.2">
      <c r="B47" s="15"/>
      <c r="C47" s="16"/>
      <c r="D47" s="16"/>
    </row>
    <row r="103" spans="37:69" x14ac:dyDescent="0.2">
      <c r="AK103" s="9"/>
      <c r="AL103" s="9"/>
      <c r="AM103" s="9">
        <v>2020</v>
      </c>
      <c r="AN103" s="9">
        <v>2021</v>
      </c>
      <c r="AO103" s="9">
        <v>2022</v>
      </c>
      <c r="AP103" s="9">
        <v>2023</v>
      </c>
      <c r="AQ103" s="9">
        <v>2024</v>
      </c>
      <c r="AR103" s="9">
        <v>2025</v>
      </c>
      <c r="AS103" s="9">
        <v>2026</v>
      </c>
      <c r="AT103" s="9">
        <v>2027</v>
      </c>
      <c r="AU103" s="9">
        <v>2028</v>
      </c>
      <c r="AV103" s="9">
        <v>2029</v>
      </c>
      <c r="AW103" s="9">
        <v>2030</v>
      </c>
      <c r="AX103" s="9">
        <v>2031</v>
      </c>
      <c r="AY103" s="9">
        <v>2032</v>
      </c>
      <c r="AZ103" s="9">
        <v>2033</v>
      </c>
      <c r="BA103" s="9">
        <v>2034</v>
      </c>
      <c r="BB103" s="9">
        <v>2035</v>
      </c>
      <c r="BC103" s="9">
        <v>2036</v>
      </c>
      <c r="BD103" s="9">
        <v>2037</v>
      </c>
      <c r="BE103" s="9">
        <v>2038</v>
      </c>
      <c r="BF103" s="9">
        <v>2039</v>
      </c>
      <c r="BG103" s="9">
        <v>2040</v>
      </c>
      <c r="BH103" s="9">
        <v>2041</v>
      </c>
      <c r="BI103" s="9">
        <v>2042</v>
      </c>
      <c r="BJ103" s="9">
        <v>2043</v>
      </c>
      <c r="BK103" s="9">
        <v>2044</v>
      </c>
      <c r="BL103" s="9">
        <v>2045</v>
      </c>
      <c r="BM103" s="9">
        <v>2046</v>
      </c>
      <c r="BN103" s="9">
        <v>2047</v>
      </c>
      <c r="BO103" s="9">
        <v>2048</v>
      </c>
      <c r="BP103" s="9">
        <v>2049</v>
      </c>
      <c r="BQ103" s="9">
        <v>2050</v>
      </c>
    </row>
    <row r="104" spans="37:69" x14ac:dyDescent="0.2">
      <c r="AK104" s="9" t="s">
        <v>138</v>
      </c>
      <c r="AL104" s="9" t="s">
        <v>139</v>
      </c>
      <c r="AM104" s="11">
        <v>-2.0556004568328401E-2</v>
      </c>
      <c r="AN104" s="12">
        <v>-3.8990235853386679E-2</v>
      </c>
      <c r="AO104" s="9">
        <v>-5.5303210612556164E-2</v>
      </c>
      <c r="AP104" s="9">
        <v>-7.2837000263825669E-2</v>
      </c>
      <c r="AQ104" s="9">
        <v>-9.1591372683830219E-2</v>
      </c>
      <c r="AR104" s="9">
        <v>-0.11156605120474783</v>
      </c>
      <c r="AS104" s="9">
        <v>-0.13277642051526817</v>
      </c>
      <c r="AT104" s="9">
        <v>-0.15522392197718782</v>
      </c>
      <c r="AU104" s="9">
        <v>-0.17890994345231004</v>
      </c>
      <c r="AV104" s="9">
        <v>-0.21166962864195282</v>
      </c>
      <c r="AW104" s="9">
        <v>-0.25374690162379698</v>
      </c>
      <c r="AX104" s="9">
        <v>-0.30928686490367951</v>
      </c>
      <c r="AY104" s="9">
        <v>-0.37856291009922272</v>
      </c>
      <c r="AZ104" s="9">
        <v>-0.4618491594967522</v>
      </c>
      <c r="BA104" s="9">
        <v>-0.55940981414157598</v>
      </c>
      <c r="BB104" s="9">
        <v>-0.67151971477936723</v>
      </c>
      <c r="BC104" s="9">
        <v>-0.79841430450924289</v>
      </c>
      <c r="BD104" s="9">
        <v>-0.94036348939415815</v>
      </c>
      <c r="BE104" s="9">
        <v>-1.0976352841769343</v>
      </c>
      <c r="BF104" s="9">
        <v>-1.2705146917198928</v>
      </c>
      <c r="BG104" s="9">
        <v>-1.4592761199238247</v>
      </c>
      <c r="BH104" s="9">
        <v>-1.6638300380645843</v>
      </c>
      <c r="BI104" s="9">
        <v>-1.8844148434119856</v>
      </c>
      <c r="BJ104" s="9">
        <v>-2.1212670817636892</v>
      </c>
      <c r="BK104" s="9">
        <v>-2.3746323942376857</v>
      </c>
      <c r="BL104" s="9">
        <v>-2.6447327180715297</v>
      </c>
      <c r="BM104" s="9">
        <v>-2.9317829786703054</v>
      </c>
      <c r="BN104" s="9">
        <v>-3.2359975965537413</v>
      </c>
      <c r="BO104" s="9">
        <v>-3.5575843222407033</v>
      </c>
      <c r="BP104" s="9">
        <v>-3.8967546345330728</v>
      </c>
      <c r="BQ104" s="9">
        <v>-4.2537096656141689</v>
      </c>
    </row>
    <row r="105" spans="37:69" x14ac:dyDescent="0.2">
      <c r="AK105" s="9"/>
      <c r="AL105" s="9" t="s">
        <v>140</v>
      </c>
      <c r="AM105" s="11">
        <f>AM104</f>
        <v>-2.0556004568328401E-2</v>
      </c>
      <c r="AN105" s="11">
        <f t="shared" ref="AN105:BQ105" si="2">AN104</f>
        <v>-3.8990235853386679E-2</v>
      </c>
      <c r="AO105" s="11">
        <f t="shared" si="2"/>
        <v>-5.5303210612556164E-2</v>
      </c>
      <c r="AP105" s="11">
        <f t="shared" si="2"/>
        <v>-7.2837000263825669E-2</v>
      </c>
      <c r="AQ105" s="11">
        <f t="shared" si="2"/>
        <v>-9.1591372683830219E-2</v>
      </c>
      <c r="AR105" s="11">
        <f t="shared" si="2"/>
        <v>-0.11156605120474783</v>
      </c>
      <c r="AS105" s="11">
        <f t="shared" si="2"/>
        <v>-0.13277642051526817</v>
      </c>
      <c r="AT105" s="11">
        <f t="shared" si="2"/>
        <v>-0.15522392197718782</v>
      </c>
      <c r="AU105" s="11">
        <f t="shared" si="2"/>
        <v>-0.17890994345231004</v>
      </c>
      <c r="AV105" s="11">
        <f t="shared" si="2"/>
        <v>-0.21166962864195282</v>
      </c>
      <c r="AW105" s="11">
        <f t="shared" si="2"/>
        <v>-0.25374690162379698</v>
      </c>
      <c r="AX105" s="11">
        <f t="shared" si="2"/>
        <v>-0.30928686490367951</v>
      </c>
      <c r="AY105" s="11">
        <f t="shared" si="2"/>
        <v>-0.37856291009922272</v>
      </c>
      <c r="AZ105" s="11">
        <f t="shared" si="2"/>
        <v>-0.4618491594967522</v>
      </c>
      <c r="BA105" s="11">
        <f t="shared" si="2"/>
        <v>-0.55940981414157598</v>
      </c>
      <c r="BB105" s="11">
        <f t="shared" si="2"/>
        <v>-0.67151971477936723</v>
      </c>
      <c r="BC105" s="11">
        <f t="shared" si="2"/>
        <v>-0.79841430450924289</v>
      </c>
      <c r="BD105" s="11">
        <f t="shared" si="2"/>
        <v>-0.94036348939415815</v>
      </c>
      <c r="BE105" s="11">
        <f t="shared" si="2"/>
        <v>-1.0976352841769343</v>
      </c>
      <c r="BF105" s="11">
        <f t="shared" si="2"/>
        <v>-1.2705146917198928</v>
      </c>
      <c r="BG105" s="11">
        <f t="shared" si="2"/>
        <v>-1.4592761199238247</v>
      </c>
      <c r="BH105" s="11">
        <f t="shared" si="2"/>
        <v>-1.6638300380645843</v>
      </c>
      <c r="BI105" s="11">
        <f t="shared" si="2"/>
        <v>-1.8844148434119856</v>
      </c>
      <c r="BJ105" s="11">
        <f t="shared" si="2"/>
        <v>-2.1212670817636892</v>
      </c>
      <c r="BK105" s="11">
        <f t="shared" si="2"/>
        <v>-2.3746323942376857</v>
      </c>
      <c r="BL105" s="11">
        <f t="shared" si="2"/>
        <v>-2.6447327180715297</v>
      </c>
      <c r="BM105" s="11">
        <f t="shared" si="2"/>
        <v>-2.9317829786703054</v>
      </c>
      <c r="BN105" s="11">
        <f t="shared" si="2"/>
        <v>-3.2359975965537413</v>
      </c>
      <c r="BO105" s="11">
        <f t="shared" si="2"/>
        <v>-3.5575843222407033</v>
      </c>
      <c r="BP105" s="11">
        <f t="shared" si="2"/>
        <v>-3.8967546345330728</v>
      </c>
      <c r="BQ105" s="11">
        <f t="shared" si="2"/>
        <v>-4.2537096656141689</v>
      </c>
    </row>
    <row r="106" spans="37:69" x14ac:dyDescent="0.2">
      <c r="AK106" s="9"/>
      <c r="AL106" s="9" t="s">
        <v>141</v>
      </c>
      <c r="AM106" s="11">
        <v>0</v>
      </c>
      <c r="AN106" s="11">
        <v>0</v>
      </c>
      <c r="AO106" s="11">
        <v>0</v>
      </c>
      <c r="AP106" s="11">
        <v>0</v>
      </c>
      <c r="AQ106" s="11">
        <v>0</v>
      </c>
      <c r="AR106" s="11">
        <v>0</v>
      </c>
      <c r="AS106" s="11">
        <v>0</v>
      </c>
      <c r="AT106" s="11">
        <v>0</v>
      </c>
      <c r="AU106" s="11">
        <v>0</v>
      </c>
      <c r="AV106" s="11">
        <v>0</v>
      </c>
      <c r="AW106" s="11">
        <v>0</v>
      </c>
      <c r="AX106" s="11">
        <v>0</v>
      </c>
      <c r="AY106" s="11">
        <v>0</v>
      </c>
      <c r="AZ106" s="11">
        <v>0</v>
      </c>
      <c r="BA106" s="11">
        <v>0</v>
      </c>
      <c r="BB106" s="11">
        <v>0</v>
      </c>
      <c r="BC106" s="11">
        <v>0</v>
      </c>
      <c r="BD106" s="11">
        <v>0</v>
      </c>
      <c r="BE106" s="11">
        <v>0</v>
      </c>
      <c r="BF106" s="11">
        <v>0</v>
      </c>
      <c r="BG106" s="11">
        <v>0</v>
      </c>
      <c r="BH106" s="11">
        <v>0</v>
      </c>
      <c r="BI106" s="11">
        <v>0</v>
      </c>
      <c r="BJ106" s="11">
        <v>0</v>
      </c>
      <c r="BK106" s="11">
        <v>0</v>
      </c>
      <c r="BL106" s="11">
        <v>0</v>
      </c>
      <c r="BM106" s="11">
        <v>0</v>
      </c>
      <c r="BN106" s="11">
        <v>0</v>
      </c>
      <c r="BO106" s="11">
        <v>0</v>
      </c>
      <c r="BP106" s="11">
        <v>0</v>
      </c>
      <c r="BQ106" s="11">
        <v>0</v>
      </c>
    </row>
    <row r="107" spans="37:69" x14ac:dyDescent="0.2">
      <c r="AK107" s="9" t="s">
        <v>142</v>
      </c>
      <c r="AL107" s="9" t="s">
        <v>143</v>
      </c>
      <c r="AM107" s="11">
        <f>101600000000/1000000000</f>
        <v>101.6</v>
      </c>
      <c r="AN107" s="12">
        <f>328550000000/1000000000</f>
        <v>328.55</v>
      </c>
      <c r="AO107" s="9"/>
      <c r="AP107" s="9"/>
      <c r="AQ107" s="9"/>
      <c r="AR107" s="9"/>
      <c r="AS107" s="9"/>
      <c r="AT107" s="9"/>
      <c r="AU107" s="12"/>
      <c r="AV107" s="9"/>
      <c r="AW107" s="9"/>
      <c r="AX107" s="9"/>
      <c r="AY107" s="9"/>
      <c r="AZ107" s="9"/>
      <c r="BA107" s="9"/>
      <c r="BB107" s="9"/>
      <c r="BC107" s="9"/>
      <c r="BD107" s="9"/>
      <c r="BE107" s="9"/>
      <c r="BF107" s="9"/>
      <c r="BG107" s="9"/>
      <c r="BH107" s="9"/>
      <c r="BI107" s="9"/>
      <c r="BJ107" s="9"/>
      <c r="BK107" s="9"/>
      <c r="BL107" s="9"/>
      <c r="BM107" s="9"/>
      <c r="BN107" s="9"/>
      <c r="BO107" s="9"/>
      <c r="BP107" s="9"/>
      <c r="BQ107" s="9"/>
    </row>
    <row r="108" spans="37:69" x14ac:dyDescent="0.2">
      <c r="AK108" s="9"/>
      <c r="AL108" s="9"/>
      <c r="AM108" s="9">
        <v>2020</v>
      </c>
      <c r="AN108" s="9">
        <v>2021</v>
      </c>
      <c r="AO108" s="9">
        <v>2022</v>
      </c>
      <c r="AP108" s="9">
        <v>2023</v>
      </c>
      <c r="AQ108" s="9">
        <v>2024</v>
      </c>
      <c r="AR108" s="9">
        <v>2025</v>
      </c>
      <c r="AS108" s="9">
        <v>2026</v>
      </c>
      <c r="AT108" s="9">
        <v>2027</v>
      </c>
      <c r="AU108" s="9">
        <v>2028</v>
      </c>
      <c r="AV108" s="9">
        <v>2029</v>
      </c>
      <c r="AW108" s="9">
        <v>2030</v>
      </c>
      <c r="AX108" s="9">
        <v>2031</v>
      </c>
      <c r="AY108" s="9">
        <v>2032</v>
      </c>
      <c r="AZ108" s="9">
        <v>2033</v>
      </c>
      <c r="BA108" s="9">
        <v>2034</v>
      </c>
      <c r="BB108" s="9">
        <v>2035</v>
      </c>
      <c r="BC108" s="9">
        <v>2036</v>
      </c>
      <c r="BD108" s="9">
        <v>2037</v>
      </c>
      <c r="BE108" s="9">
        <v>2038</v>
      </c>
      <c r="BF108" s="9">
        <v>2039</v>
      </c>
      <c r="BG108" s="9">
        <v>2040</v>
      </c>
      <c r="BH108" s="9">
        <v>2041</v>
      </c>
      <c r="BI108" s="9">
        <v>2042</v>
      </c>
      <c r="BJ108" s="9">
        <v>2043</v>
      </c>
      <c r="BK108" s="9">
        <v>2044</v>
      </c>
      <c r="BL108" s="9">
        <v>2045</v>
      </c>
      <c r="BM108" s="9">
        <v>2046</v>
      </c>
      <c r="BN108" s="9">
        <v>2047</v>
      </c>
      <c r="BO108" s="9">
        <v>2048</v>
      </c>
      <c r="BP108" s="9">
        <v>2049</v>
      </c>
      <c r="BQ108" s="9">
        <v>2050</v>
      </c>
    </row>
    <row r="109" spans="37:69" x14ac:dyDescent="0.2">
      <c r="AK109" s="9" t="s">
        <v>144</v>
      </c>
      <c r="AL109" s="9" t="s">
        <v>139</v>
      </c>
      <c r="AM109" s="11">
        <v>0</v>
      </c>
      <c r="AN109" s="12">
        <v>1.4355902237372931E-2</v>
      </c>
      <c r="AO109" s="9">
        <v>2.3419632012533498E-2</v>
      </c>
      <c r="AP109" s="9">
        <v>3.0456434177539293E-2</v>
      </c>
      <c r="AQ109" s="9">
        <v>3.5462673774699915E-2</v>
      </c>
      <c r="AR109" s="9">
        <v>3.8434844997969897E-2</v>
      </c>
      <c r="AS109" s="9">
        <v>3.9370264031246549E-2</v>
      </c>
      <c r="AT109" s="9">
        <v>3.8262659426790968E-2</v>
      </c>
      <c r="AU109" s="9">
        <v>3.5105883008368366E-2</v>
      </c>
      <c r="AV109" s="9">
        <v>2.98939121334163E-2</v>
      </c>
      <c r="AW109" s="9">
        <v>2.2620849554622069E-2</v>
      </c>
      <c r="AX109" s="9">
        <v>1.4530722299932464E-2</v>
      </c>
      <c r="AY109" s="9">
        <v>3.9374461140218031E-3</v>
      </c>
      <c r="AZ109" s="9">
        <v>-1.1294381964144229E-2</v>
      </c>
      <c r="BA109" s="9">
        <v>-3.1019594510472981E-2</v>
      </c>
      <c r="BB109" s="9">
        <v>-5.5099729477214865E-2</v>
      </c>
      <c r="BC109" s="9">
        <v>-8.338785466323051E-2</v>
      </c>
      <c r="BD109" s="9">
        <v>-0.11575624886569491</v>
      </c>
      <c r="BE109" s="9">
        <v>-0.15208403113980973</v>
      </c>
      <c r="BF109" s="9">
        <v>-0.19225405388022532</v>
      </c>
      <c r="BG109" s="9">
        <v>-0.23615004020678398</v>
      </c>
      <c r="BH109" s="9">
        <v>-0.28387292444146395</v>
      </c>
      <c r="BI109" s="9">
        <v>-0.33529686167378392</v>
      </c>
      <c r="BJ109" s="9">
        <v>-0.39030886457661618</v>
      </c>
      <c r="BK109" s="9">
        <v>-0.44879850236133612</v>
      </c>
      <c r="BL109" s="9">
        <v>-0.51065653221665785</v>
      </c>
      <c r="BM109" s="9">
        <v>-0.57577689579655367</v>
      </c>
      <c r="BN109" s="9">
        <v>-0.64406295053913709</v>
      </c>
      <c r="BO109" s="9">
        <v>-0.71541424154265565</v>
      </c>
      <c r="BP109" s="9">
        <v>-0.78972749656275321</v>
      </c>
      <c r="BQ109" s="9">
        <v>-0.86690090584176094</v>
      </c>
    </row>
    <row r="110" spans="37:69" x14ac:dyDescent="0.2">
      <c r="AK110" s="9"/>
      <c r="AL110" s="9" t="s">
        <v>140</v>
      </c>
      <c r="AM110" s="11">
        <v>0</v>
      </c>
      <c r="AN110" s="12">
        <v>-0.21467578061911141</v>
      </c>
      <c r="AO110" s="9">
        <v>0.62972785039794044</v>
      </c>
      <c r="AP110" s="9">
        <v>0.69135376628559597</v>
      </c>
      <c r="AQ110" s="9">
        <v>0.92874719457235466</v>
      </c>
      <c r="AR110" s="9">
        <v>1.2865181128687122</v>
      </c>
      <c r="AS110" s="9">
        <v>0.31236983141279379</v>
      </c>
      <c r="AT110" s="9">
        <v>0.65811660098799774</v>
      </c>
      <c r="AU110" s="9">
        <v>0.99365283356969658</v>
      </c>
      <c r="AV110" s="9">
        <v>0.96454017349735521</v>
      </c>
      <c r="AW110" s="9">
        <v>0.91484251400120697</v>
      </c>
      <c r="AX110" s="9">
        <v>1.343430828429681</v>
      </c>
      <c r="AY110" s="9">
        <v>1.0826937958160163</v>
      </c>
      <c r="AZ110" s="9">
        <v>1.1826880119700949</v>
      </c>
      <c r="BA110" s="9">
        <v>0.99247102453258296</v>
      </c>
      <c r="BB110" s="9">
        <v>0.81562178826106035</v>
      </c>
      <c r="BC110" s="9">
        <v>0.38767661815435672</v>
      </c>
      <c r="BD110" s="9">
        <v>0.70334508451554978</v>
      </c>
      <c r="BE110" s="9">
        <v>0.93130719864056388</v>
      </c>
      <c r="BF110" s="9">
        <v>0.94206198296802457</v>
      </c>
      <c r="BG110" s="9">
        <v>1.1202865164141018</v>
      </c>
      <c r="BH110" s="9">
        <v>1.1935000699487479</v>
      </c>
      <c r="BI110" s="9">
        <v>1.338490143606152</v>
      </c>
      <c r="BJ110" s="9">
        <v>1.0095002764762038</v>
      </c>
      <c r="BK110" s="9">
        <v>0.98162605646143275</v>
      </c>
      <c r="BL110" s="9">
        <v>0.8575383126441487</v>
      </c>
      <c r="BM110" s="9">
        <v>0.92043446044494326</v>
      </c>
      <c r="BN110" s="9">
        <v>0.72631881208516424</v>
      </c>
      <c r="BO110" s="9">
        <v>0.66064422261825095</v>
      </c>
      <c r="BP110" s="9">
        <v>0.5450311208621228</v>
      </c>
      <c r="BQ110" s="9">
        <v>0.45375948933153665</v>
      </c>
    </row>
    <row r="111" spans="37:69" x14ac:dyDescent="0.2">
      <c r="AK111" s="9"/>
      <c r="AL111" s="9" t="s">
        <v>141</v>
      </c>
      <c r="AM111" s="11">
        <v>0</v>
      </c>
      <c r="AN111" s="12">
        <v>-0.21999999999999229</v>
      </c>
      <c r="AO111" s="9">
        <v>0.59999999999999298</v>
      </c>
      <c r="AP111" s="9">
        <v>0.65999999999999259</v>
      </c>
      <c r="AQ111" s="9">
        <v>0.89000000000001045</v>
      </c>
      <c r="AR111" s="9">
        <v>1.2499999999999885</v>
      </c>
      <c r="AS111" s="9">
        <v>0.26999999999998786</v>
      </c>
      <c r="AT111" s="9">
        <v>0.63000000000000156</v>
      </c>
      <c r="AU111" s="9">
        <v>0.95000000000000329</v>
      </c>
      <c r="AV111" s="9">
        <v>0.94000000000001271</v>
      </c>
      <c r="AW111" s="9">
        <v>0.89000000000000712</v>
      </c>
      <c r="AX111" s="9">
        <v>1.3299999999999823</v>
      </c>
      <c r="AY111" s="9">
        <v>1.0800000000000212</v>
      </c>
      <c r="AZ111" s="9">
        <v>1.1900000000000026</v>
      </c>
      <c r="BA111" s="9">
        <v>1.0199999999999929</v>
      </c>
      <c r="BB111" s="9">
        <v>0.86999999999999</v>
      </c>
      <c r="BC111" s="9">
        <v>0.48000000000001775</v>
      </c>
      <c r="BD111" s="9">
        <v>0.81999999999999229</v>
      </c>
      <c r="BE111" s="9">
        <v>1.0800000000000083</v>
      </c>
      <c r="BF111" s="9">
        <v>1.1299999999999901</v>
      </c>
      <c r="BG111" s="9">
        <v>1.360000000000003</v>
      </c>
      <c r="BH111" s="9">
        <v>1.4799999999999864</v>
      </c>
      <c r="BI111" s="9">
        <v>1.6799999999999913</v>
      </c>
      <c r="BJ111" s="9">
        <v>1.4100000000000006</v>
      </c>
      <c r="BK111" s="9">
        <v>1.4400000000000248</v>
      </c>
      <c r="BL111" s="9">
        <v>1.3600000000000052</v>
      </c>
      <c r="BM111" s="9">
        <v>1.5000000000000111</v>
      </c>
      <c r="BN111" s="9">
        <v>1.3599999999999803</v>
      </c>
      <c r="BO111" s="9">
        <v>1.3700000000000012</v>
      </c>
      <c r="BP111" s="9">
        <v>1.3400000000000087</v>
      </c>
      <c r="BQ111" s="9">
        <v>1.3199999999999878</v>
      </c>
    </row>
    <row r="112" spans="37:69" x14ac:dyDescent="0.2">
      <c r="AK112" s="37"/>
      <c r="AL112" s="37"/>
      <c r="AM112" s="37"/>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row>
    <row r="113" spans="37:69" x14ac:dyDescent="0.2">
      <c r="AK113" s="9"/>
      <c r="AL113" s="9"/>
      <c r="AM113" s="9">
        <v>2020</v>
      </c>
      <c r="AN113" s="9">
        <v>2021</v>
      </c>
      <c r="AO113" s="9">
        <v>2022</v>
      </c>
      <c r="AP113" s="9">
        <v>2023</v>
      </c>
      <c r="AQ113" s="9">
        <v>2024</v>
      </c>
      <c r="AR113" s="9">
        <v>2025</v>
      </c>
      <c r="AS113" s="9">
        <v>2026</v>
      </c>
      <c r="AT113" s="9">
        <v>2027</v>
      </c>
      <c r="AU113" s="9">
        <v>2028</v>
      </c>
      <c r="AV113" s="9">
        <v>2029</v>
      </c>
      <c r="AW113" s="9">
        <v>2030</v>
      </c>
      <c r="AX113" s="9">
        <v>2031</v>
      </c>
      <c r="AY113" s="9">
        <v>2032</v>
      </c>
      <c r="AZ113" s="9">
        <v>2033</v>
      </c>
      <c r="BA113" s="9">
        <v>2034</v>
      </c>
      <c r="BB113" s="9">
        <v>2035</v>
      </c>
      <c r="BC113" s="9">
        <v>2036</v>
      </c>
      <c r="BD113" s="9">
        <v>2037</v>
      </c>
      <c r="BE113" s="9">
        <v>2038</v>
      </c>
      <c r="BF113" s="9">
        <v>2039</v>
      </c>
      <c r="BG113" s="9">
        <v>2040</v>
      </c>
      <c r="BH113" s="9">
        <v>2041</v>
      </c>
      <c r="BI113" s="9">
        <v>2042</v>
      </c>
      <c r="BJ113" s="9">
        <v>2043</v>
      </c>
      <c r="BK113" s="9">
        <v>2044</v>
      </c>
      <c r="BL113" s="9">
        <v>2045</v>
      </c>
      <c r="BM113" s="9">
        <v>2046</v>
      </c>
      <c r="BN113" s="9">
        <v>2047</v>
      </c>
      <c r="BO113" s="9">
        <v>2048</v>
      </c>
      <c r="BP113" s="9">
        <v>2049</v>
      </c>
      <c r="BQ113" s="9">
        <v>2050</v>
      </c>
    </row>
    <row r="114" spans="37:69" x14ac:dyDescent="0.2">
      <c r="AK114" s="9" t="s">
        <v>145</v>
      </c>
      <c r="AL114" s="9" t="s">
        <v>146</v>
      </c>
      <c r="AM114" s="11">
        <v>-2.0556004568328401E-2</v>
      </c>
      <c r="AN114" s="12">
        <v>-3.8990235853386679E-2</v>
      </c>
      <c r="AO114" s="9">
        <v>-5.5303210612556164E-2</v>
      </c>
      <c r="AP114" s="9">
        <v>-7.2837000263825669E-2</v>
      </c>
      <c r="AQ114" s="9">
        <v>-9.1591372683830219E-2</v>
      </c>
      <c r="AR114" s="9">
        <v>-0.11156605120474783</v>
      </c>
      <c r="AS114" s="9">
        <v>-0.13277642051526817</v>
      </c>
      <c r="AT114" s="9">
        <v>-0.15522392197718782</v>
      </c>
      <c r="AU114" s="9">
        <v>-0.17890994345231004</v>
      </c>
      <c r="AV114" s="9">
        <v>-0.21166962864195282</v>
      </c>
      <c r="AW114" s="9">
        <v>-0.25374690162379698</v>
      </c>
      <c r="AX114" s="9">
        <v>-0.30928686490367951</v>
      </c>
      <c r="AY114" s="9">
        <v>-0.37856291009922272</v>
      </c>
      <c r="AZ114" s="9">
        <v>-0.4618491594967522</v>
      </c>
      <c r="BA114" s="9">
        <v>-0.55940981414157598</v>
      </c>
      <c r="BB114" s="9">
        <v>-0.67151971477936723</v>
      </c>
      <c r="BC114" s="9">
        <v>-0.79841430450924289</v>
      </c>
      <c r="BD114" s="9">
        <v>-0.94036348939415815</v>
      </c>
      <c r="BE114" s="9">
        <v>-1.0976352841769343</v>
      </c>
      <c r="BF114" s="9">
        <v>-1.2705146917198928</v>
      </c>
      <c r="BG114" s="9">
        <v>-1.4592761199238247</v>
      </c>
      <c r="BH114" s="9">
        <v>-1.6638300380645843</v>
      </c>
      <c r="BI114" s="9">
        <v>-1.8844148434119856</v>
      </c>
      <c r="BJ114" s="9">
        <v>-2.1212670817636892</v>
      </c>
      <c r="BK114" s="9">
        <v>-2.3746323942376857</v>
      </c>
      <c r="BL114" s="9">
        <v>-2.6447327180715297</v>
      </c>
      <c r="BM114" s="9">
        <v>-2.9317829786703054</v>
      </c>
      <c r="BN114" s="9">
        <v>-3.2359975965537413</v>
      </c>
      <c r="BO114" s="9">
        <v>-3.5575843222407033</v>
      </c>
      <c r="BP114" s="9">
        <v>-3.8967546345330728</v>
      </c>
      <c r="BQ114" s="9">
        <v>-4.2537096656141689</v>
      </c>
    </row>
    <row r="115" spans="37:69" x14ac:dyDescent="0.2">
      <c r="AK115" s="9"/>
      <c r="AL115" s="9" t="s">
        <v>147</v>
      </c>
      <c r="AM115" s="11">
        <f>AM114</f>
        <v>-2.0556004568328401E-2</v>
      </c>
      <c r="AN115" s="11">
        <f t="shared" ref="AN115:BQ115" si="3">AN114</f>
        <v>-3.8990235853386679E-2</v>
      </c>
      <c r="AO115" s="11">
        <f t="shared" si="3"/>
        <v>-5.5303210612556164E-2</v>
      </c>
      <c r="AP115" s="11">
        <f t="shared" si="3"/>
        <v>-7.2837000263825669E-2</v>
      </c>
      <c r="AQ115" s="11">
        <f t="shared" si="3"/>
        <v>-9.1591372683830219E-2</v>
      </c>
      <c r="AR115" s="11">
        <f t="shared" si="3"/>
        <v>-0.11156605120474783</v>
      </c>
      <c r="AS115" s="11">
        <f t="shared" si="3"/>
        <v>-0.13277642051526817</v>
      </c>
      <c r="AT115" s="11">
        <f t="shared" si="3"/>
        <v>-0.15522392197718782</v>
      </c>
      <c r="AU115" s="11">
        <f t="shared" si="3"/>
        <v>-0.17890994345231004</v>
      </c>
      <c r="AV115" s="11">
        <f t="shared" si="3"/>
        <v>-0.21166962864195282</v>
      </c>
      <c r="AW115" s="11">
        <f t="shared" si="3"/>
        <v>-0.25374690162379698</v>
      </c>
      <c r="AX115" s="11">
        <f t="shared" si="3"/>
        <v>-0.30928686490367951</v>
      </c>
      <c r="AY115" s="11">
        <f t="shared" si="3"/>
        <v>-0.37856291009922272</v>
      </c>
      <c r="AZ115" s="11">
        <f t="shared" si="3"/>
        <v>-0.4618491594967522</v>
      </c>
      <c r="BA115" s="11">
        <f t="shared" si="3"/>
        <v>-0.55940981414157598</v>
      </c>
      <c r="BB115" s="11">
        <f t="shared" si="3"/>
        <v>-0.67151971477936723</v>
      </c>
      <c r="BC115" s="11">
        <f t="shared" si="3"/>
        <v>-0.79841430450924289</v>
      </c>
      <c r="BD115" s="11">
        <f t="shared" si="3"/>
        <v>-0.94036348939415815</v>
      </c>
      <c r="BE115" s="11">
        <f t="shared" si="3"/>
        <v>-1.0976352841769343</v>
      </c>
      <c r="BF115" s="11">
        <f t="shared" si="3"/>
        <v>-1.2705146917198928</v>
      </c>
      <c r="BG115" s="11">
        <f t="shared" si="3"/>
        <v>-1.4592761199238247</v>
      </c>
      <c r="BH115" s="11">
        <f t="shared" si="3"/>
        <v>-1.6638300380645843</v>
      </c>
      <c r="BI115" s="11">
        <f t="shared" si="3"/>
        <v>-1.8844148434119856</v>
      </c>
      <c r="BJ115" s="11">
        <f t="shared" si="3"/>
        <v>-2.1212670817636892</v>
      </c>
      <c r="BK115" s="11">
        <f t="shared" si="3"/>
        <v>-2.3746323942376857</v>
      </c>
      <c r="BL115" s="11">
        <f t="shared" si="3"/>
        <v>-2.6447327180715297</v>
      </c>
      <c r="BM115" s="11">
        <f t="shared" si="3"/>
        <v>-2.9317829786703054</v>
      </c>
      <c r="BN115" s="11">
        <f t="shared" si="3"/>
        <v>-3.2359975965537413</v>
      </c>
      <c r="BO115" s="11">
        <f t="shared" si="3"/>
        <v>-3.5575843222407033</v>
      </c>
      <c r="BP115" s="11">
        <f t="shared" si="3"/>
        <v>-3.8967546345330728</v>
      </c>
      <c r="BQ115" s="11">
        <f t="shared" si="3"/>
        <v>-4.2537096656141689</v>
      </c>
    </row>
    <row r="116" spans="37:69" x14ac:dyDescent="0.2">
      <c r="AK116" s="9"/>
      <c r="AL116" s="9" t="s">
        <v>148</v>
      </c>
      <c r="AM116" s="11">
        <v>0</v>
      </c>
      <c r="AN116" s="11">
        <v>0</v>
      </c>
      <c r="AO116" s="11">
        <v>0</v>
      </c>
      <c r="AP116" s="11">
        <v>0</v>
      </c>
      <c r="AQ116" s="11">
        <v>0</v>
      </c>
      <c r="AR116" s="11">
        <v>0</v>
      </c>
      <c r="AS116" s="11">
        <v>0</v>
      </c>
      <c r="AT116" s="11">
        <v>0</v>
      </c>
      <c r="AU116" s="11">
        <v>0</v>
      </c>
      <c r="AV116" s="11">
        <v>0</v>
      </c>
      <c r="AW116" s="11">
        <v>0</v>
      </c>
      <c r="AX116" s="11">
        <v>0</v>
      </c>
      <c r="AY116" s="11">
        <v>0</v>
      </c>
      <c r="AZ116" s="11">
        <v>0</v>
      </c>
      <c r="BA116" s="11">
        <v>0</v>
      </c>
      <c r="BB116" s="11">
        <v>0</v>
      </c>
      <c r="BC116" s="11">
        <v>0</v>
      </c>
      <c r="BD116" s="11">
        <v>0</v>
      </c>
      <c r="BE116" s="11">
        <v>0</v>
      </c>
      <c r="BF116" s="11">
        <v>0</v>
      </c>
      <c r="BG116" s="11">
        <v>0</v>
      </c>
      <c r="BH116" s="11">
        <v>0</v>
      </c>
      <c r="BI116" s="11">
        <v>0</v>
      </c>
      <c r="BJ116" s="11">
        <v>0</v>
      </c>
      <c r="BK116" s="11">
        <v>0</v>
      </c>
      <c r="BL116" s="11">
        <v>0</v>
      </c>
      <c r="BM116" s="11">
        <v>0</v>
      </c>
      <c r="BN116" s="11">
        <v>0</v>
      </c>
      <c r="BO116" s="11">
        <v>0</v>
      </c>
      <c r="BP116" s="11">
        <v>0</v>
      </c>
      <c r="BQ116" s="11">
        <v>0</v>
      </c>
    </row>
    <row r="117" spans="37:69" x14ac:dyDescent="0.2">
      <c r="AK117" s="9" t="s">
        <v>142</v>
      </c>
      <c r="AL117" s="9" t="s">
        <v>143</v>
      </c>
      <c r="AM117" s="11">
        <f>101600000000/1000000000</f>
        <v>101.6</v>
      </c>
      <c r="AN117" s="12">
        <f>328550000000/1000000000</f>
        <v>328.55</v>
      </c>
      <c r="AO117" s="9"/>
      <c r="AP117" s="9"/>
      <c r="AQ117" s="9"/>
      <c r="AR117" s="9"/>
      <c r="AS117" s="9"/>
      <c r="AT117" s="9"/>
      <c r="AU117" s="12"/>
      <c r="AV117" s="9"/>
      <c r="AW117" s="9"/>
      <c r="AX117" s="9"/>
      <c r="AY117" s="9"/>
      <c r="AZ117" s="9"/>
      <c r="BA117" s="9"/>
      <c r="BB117" s="9"/>
      <c r="BC117" s="9"/>
      <c r="BD117" s="9"/>
      <c r="BE117" s="9"/>
      <c r="BF117" s="9"/>
      <c r="BG117" s="9"/>
      <c r="BH117" s="9"/>
      <c r="BI117" s="9"/>
      <c r="BJ117" s="9"/>
      <c r="BK117" s="9"/>
      <c r="BL117" s="9"/>
      <c r="BM117" s="9"/>
      <c r="BN117" s="9"/>
      <c r="BO117" s="9"/>
      <c r="BP117" s="9"/>
      <c r="BQ117" s="9"/>
    </row>
    <row r="118" spans="37:69" x14ac:dyDescent="0.2">
      <c r="AK118" s="9"/>
      <c r="AL118" s="9"/>
      <c r="AM118" s="9">
        <v>2020</v>
      </c>
      <c r="AN118" s="9">
        <v>2021</v>
      </c>
      <c r="AO118" s="9">
        <v>2022</v>
      </c>
      <c r="AP118" s="9">
        <v>2023</v>
      </c>
      <c r="AQ118" s="9">
        <v>2024</v>
      </c>
      <c r="AR118" s="9">
        <v>2025</v>
      </c>
      <c r="AS118" s="9">
        <v>2026</v>
      </c>
      <c r="AT118" s="9">
        <v>2027</v>
      </c>
      <c r="AU118" s="9">
        <v>2028</v>
      </c>
      <c r="AV118" s="9">
        <v>2029</v>
      </c>
      <c r="AW118" s="9">
        <v>2030</v>
      </c>
      <c r="AX118" s="9">
        <v>2031</v>
      </c>
      <c r="AY118" s="9">
        <v>2032</v>
      </c>
      <c r="AZ118" s="9">
        <v>2033</v>
      </c>
      <c r="BA118" s="9">
        <v>2034</v>
      </c>
      <c r="BB118" s="9">
        <v>2035</v>
      </c>
      <c r="BC118" s="9">
        <v>2036</v>
      </c>
      <c r="BD118" s="9">
        <v>2037</v>
      </c>
      <c r="BE118" s="9">
        <v>2038</v>
      </c>
      <c r="BF118" s="9">
        <v>2039</v>
      </c>
      <c r="BG118" s="9">
        <v>2040</v>
      </c>
      <c r="BH118" s="9">
        <v>2041</v>
      </c>
      <c r="BI118" s="9">
        <v>2042</v>
      </c>
      <c r="BJ118" s="9">
        <v>2043</v>
      </c>
      <c r="BK118" s="9">
        <v>2044</v>
      </c>
      <c r="BL118" s="9">
        <v>2045</v>
      </c>
      <c r="BM118" s="9">
        <v>2046</v>
      </c>
      <c r="BN118" s="9">
        <v>2047</v>
      </c>
      <c r="BO118" s="9">
        <v>2048</v>
      </c>
      <c r="BP118" s="9">
        <v>2049</v>
      </c>
      <c r="BQ118" s="9">
        <v>2050</v>
      </c>
    </row>
    <row r="119" spans="37:69" x14ac:dyDescent="0.2">
      <c r="AK119" s="9" t="s">
        <v>149</v>
      </c>
      <c r="AL119" s="9" t="s">
        <v>146</v>
      </c>
      <c r="AM119" s="11">
        <v>0</v>
      </c>
      <c r="AN119" s="12">
        <v>1.4355902237372931E-2</v>
      </c>
      <c r="AO119" s="9">
        <v>2.3419632012533498E-2</v>
      </c>
      <c r="AP119" s="9">
        <v>3.0456434177539293E-2</v>
      </c>
      <c r="AQ119" s="9">
        <v>3.5462673774699915E-2</v>
      </c>
      <c r="AR119" s="9">
        <v>3.8434844997969897E-2</v>
      </c>
      <c r="AS119" s="9">
        <v>3.9370264031246549E-2</v>
      </c>
      <c r="AT119" s="9">
        <v>3.8262659426790968E-2</v>
      </c>
      <c r="AU119" s="9">
        <v>3.5105883008368366E-2</v>
      </c>
      <c r="AV119" s="9">
        <v>2.98939121334163E-2</v>
      </c>
      <c r="AW119" s="9">
        <v>2.2620849554622069E-2</v>
      </c>
      <c r="AX119" s="9">
        <v>1.4530722299932464E-2</v>
      </c>
      <c r="AY119" s="9">
        <v>3.9374461140218031E-3</v>
      </c>
      <c r="AZ119" s="9">
        <v>-1.1294381964144229E-2</v>
      </c>
      <c r="BA119" s="9">
        <v>-3.1019594510472981E-2</v>
      </c>
      <c r="BB119" s="9">
        <v>-5.5099729477214865E-2</v>
      </c>
      <c r="BC119" s="9">
        <v>-8.338785466323051E-2</v>
      </c>
      <c r="BD119" s="9">
        <v>-0.11575624886569491</v>
      </c>
      <c r="BE119" s="9">
        <v>-0.15208403113980973</v>
      </c>
      <c r="BF119" s="9">
        <v>-0.19225405388022532</v>
      </c>
      <c r="BG119" s="9">
        <v>-0.23615004020678398</v>
      </c>
      <c r="BH119" s="9">
        <v>-0.28387292444146395</v>
      </c>
      <c r="BI119" s="9">
        <v>-0.33529686167378392</v>
      </c>
      <c r="BJ119" s="9">
        <v>-0.39030886457661618</v>
      </c>
      <c r="BK119" s="9">
        <v>-0.44879850236133612</v>
      </c>
      <c r="BL119" s="9">
        <v>-0.51065653221665785</v>
      </c>
      <c r="BM119" s="9">
        <v>-0.57577689579655367</v>
      </c>
      <c r="BN119" s="9">
        <v>-0.64406295053913709</v>
      </c>
      <c r="BO119" s="9">
        <v>-0.71541424154265565</v>
      </c>
      <c r="BP119" s="9">
        <v>-0.78972749656275321</v>
      </c>
      <c r="BQ119" s="9">
        <v>-0.86690090584176094</v>
      </c>
    </row>
    <row r="120" spans="37:69" x14ac:dyDescent="0.2">
      <c r="AK120" s="9"/>
      <c r="AL120" s="9" t="s">
        <v>147</v>
      </c>
      <c r="AM120" s="11">
        <v>0</v>
      </c>
      <c r="AN120" s="12">
        <v>-0.21467578061911141</v>
      </c>
      <c r="AO120" s="9">
        <v>0.62972785039794044</v>
      </c>
      <c r="AP120" s="9">
        <v>0.69135376628559597</v>
      </c>
      <c r="AQ120" s="9">
        <v>0.92874719457235466</v>
      </c>
      <c r="AR120" s="9">
        <v>1.2865181128687122</v>
      </c>
      <c r="AS120" s="9">
        <v>0.31236983141279379</v>
      </c>
      <c r="AT120" s="9">
        <v>0.65811660098799774</v>
      </c>
      <c r="AU120" s="9">
        <v>0.99365283356969658</v>
      </c>
      <c r="AV120" s="9">
        <v>0.96454017349735521</v>
      </c>
      <c r="AW120" s="9">
        <v>0.91484251400120697</v>
      </c>
      <c r="AX120" s="9">
        <v>1.343430828429681</v>
      </c>
      <c r="AY120" s="9">
        <v>1.0826937958160163</v>
      </c>
      <c r="AZ120" s="9">
        <v>1.1826880119700949</v>
      </c>
      <c r="BA120" s="9">
        <v>0.99247102453258296</v>
      </c>
      <c r="BB120" s="9">
        <v>0.81562178826106035</v>
      </c>
      <c r="BC120" s="9">
        <v>0.38767661815435672</v>
      </c>
      <c r="BD120" s="9">
        <v>0.70334508451554978</v>
      </c>
      <c r="BE120" s="9">
        <v>0.93130719864056388</v>
      </c>
      <c r="BF120" s="9">
        <v>0.94206198296802457</v>
      </c>
      <c r="BG120" s="9">
        <v>1.1202865164141018</v>
      </c>
      <c r="BH120" s="9">
        <v>1.1935000699487479</v>
      </c>
      <c r="BI120" s="9">
        <v>1.338490143606152</v>
      </c>
      <c r="BJ120" s="9">
        <v>1.0095002764762038</v>
      </c>
      <c r="BK120" s="9">
        <v>0.98162605646143275</v>
      </c>
      <c r="BL120" s="9">
        <v>0.8575383126441487</v>
      </c>
      <c r="BM120" s="9">
        <v>0.92043446044494326</v>
      </c>
      <c r="BN120" s="9">
        <v>0.72631881208516424</v>
      </c>
      <c r="BO120" s="9">
        <v>0.66064422261825095</v>
      </c>
      <c r="BP120" s="9">
        <v>0.5450311208621228</v>
      </c>
      <c r="BQ120" s="9">
        <v>0.45375948933153665</v>
      </c>
    </row>
    <row r="121" spans="37:69" x14ac:dyDescent="0.2">
      <c r="AK121" s="9"/>
      <c r="AL121" s="9" t="s">
        <v>148</v>
      </c>
      <c r="AM121" s="11">
        <v>0</v>
      </c>
      <c r="AN121" s="12">
        <v>-0.21999999999999229</v>
      </c>
      <c r="AO121" s="9">
        <v>0.59999999999999298</v>
      </c>
      <c r="AP121" s="9">
        <v>0.65999999999999259</v>
      </c>
      <c r="AQ121" s="9">
        <v>0.89000000000001045</v>
      </c>
      <c r="AR121" s="9">
        <v>1.2499999999999885</v>
      </c>
      <c r="AS121" s="9">
        <v>0.26999999999998786</v>
      </c>
      <c r="AT121" s="9">
        <v>0.63000000000000156</v>
      </c>
      <c r="AU121" s="9">
        <v>0.95000000000000329</v>
      </c>
      <c r="AV121" s="9">
        <v>0.94000000000001271</v>
      </c>
      <c r="AW121" s="9">
        <v>0.89000000000000712</v>
      </c>
      <c r="AX121" s="9">
        <v>1.3299999999999823</v>
      </c>
      <c r="AY121" s="9">
        <v>1.0800000000000212</v>
      </c>
      <c r="AZ121" s="9">
        <v>1.1900000000000026</v>
      </c>
      <c r="BA121" s="9">
        <v>1.0199999999999929</v>
      </c>
      <c r="BB121" s="9">
        <v>0.86999999999999</v>
      </c>
      <c r="BC121" s="9">
        <v>0.48000000000001775</v>
      </c>
      <c r="BD121" s="9">
        <v>0.81999999999999229</v>
      </c>
      <c r="BE121" s="9">
        <v>1.0800000000000083</v>
      </c>
      <c r="BF121" s="9">
        <v>1.1299999999999901</v>
      </c>
      <c r="BG121" s="9">
        <v>1.360000000000003</v>
      </c>
      <c r="BH121" s="9">
        <v>1.4799999999999864</v>
      </c>
      <c r="BI121" s="9">
        <v>1.6799999999999913</v>
      </c>
      <c r="BJ121" s="9">
        <v>1.4100000000000006</v>
      </c>
      <c r="BK121" s="9">
        <v>1.4400000000000248</v>
      </c>
      <c r="BL121" s="9">
        <v>1.3600000000000052</v>
      </c>
      <c r="BM121" s="9">
        <v>1.5000000000000111</v>
      </c>
      <c r="BN121" s="9">
        <v>1.3599999999999803</v>
      </c>
      <c r="BO121" s="9">
        <v>1.3700000000000012</v>
      </c>
      <c r="BP121" s="9">
        <v>1.3400000000000087</v>
      </c>
      <c r="BQ121" s="9">
        <v>1.3199999999999878</v>
      </c>
    </row>
  </sheetData>
  <hyperlinks>
    <hyperlink ref="F1" location="Tartalom!A1" display="Vissza a tartalomjegyzékhez" xr:uid="{D15DDB71-8345-4A15-9AF5-566DE42BFD3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63</vt:i4>
      </vt:variant>
      <vt:variant>
        <vt:lpstr>Névvel ellátott tartományok</vt:lpstr>
      </vt:variant>
      <vt:variant>
        <vt:i4>3</vt:i4>
      </vt:variant>
    </vt:vector>
  </HeadingPairs>
  <TitlesOfParts>
    <vt:vector size="66" baseType="lpstr">
      <vt:lpstr>Tartalom</vt:lpstr>
      <vt:lpstr>1.1. ábra</vt:lpstr>
      <vt:lpstr>1.2. ábra</vt:lpstr>
      <vt:lpstr>1.3. ábra</vt:lpstr>
      <vt:lpstr>2.1. ábra</vt:lpstr>
      <vt:lpstr>2.2. ábra</vt:lpstr>
      <vt:lpstr>2.3. ábra</vt:lpstr>
      <vt:lpstr>2.4. ábra</vt:lpstr>
      <vt:lpstr>2.5. ábra</vt:lpstr>
      <vt:lpstr>2.6. ábra</vt:lpstr>
      <vt:lpstr>2.7. ábra</vt:lpstr>
      <vt:lpstr>2.8. ábra</vt:lpstr>
      <vt:lpstr>2.9. ábra</vt:lpstr>
      <vt:lpstr>2.10. ábra</vt:lpstr>
      <vt:lpstr>2.11. ábra</vt:lpstr>
      <vt:lpstr>2.12. ábra</vt:lpstr>
      <vt:lpstr>2.13. ábra</vt:lpstr>
      <vt:lpstr>2.14. ábra</vt:lpstr>
      <vt:lpstr>2.15. ábra</vt:lpstr>
      <vt:lpstr>2.16. ábra</vt:lpstr>
      <vt:lpstr>2.17. ábra</vt:lpstr>
      <vt:lpstr>2.18. ábra</vt:lpstr>
      <vt:lpstr>2.19. ábra</vt:lpstr>
      <vt:lpstr>2.20. ábra</vt:lpstr>
      <vt:lpstr>2.22. ábra</vt:lpstr>
      <vt:lpstr>2.23. ábra</vt:lpstr>
      <vt:lpstr>3.1. ábra</vt:lpstr>
      <vt:lpstr>3.2. ábra</vt:lpstr>
      <vt:lpstr>3.3. ábra</vt:lpstr>
      <vt:lpstr>3.4. ábra</vt:lpstr>
      <vt:lpstr>3.5. ábra</vt:lpstr>
      <vt:lpstr>3.6. ábra</vt:lpstr>
      <vt:lpstr>3.7. ábra</vt:lpstr>
      <vt:lpstr>3.8. ábra</vt:lpstr>
      <vt:lpstr>3.9. ábra</vt:lpstr>
      <vt:lpstr>3.10. ábra</vt:lpstr>
      <vt:lpstr>3.11. ábra</vt:lpstr>
      <vt:lpstr>3.12. ábra</vt:lpstr>
      <vt:lpstr>3.13. ábra</vt:lpstr>
      <vt:lpstr>3.14. ábra</vt:lpstr>
      <vt:lpstr>3.15. ábra</vt:lpstr>
      <vt:lpstr>3.16. ábra</vt:lpstr>
      <vt:lpstr>3.17 ábra</vt:lpstr>
      <vt:lpstr>3.18. ábra</vt:lpstr>
      <vt:lpstr>3.19. ábra</vt:lpstr>
      <vt:lpstr>3.20. ábra</vt:lpstr>
      <vt:lpstr>3.21. ábra</vt:lpstr>
      <vt:lpstr>3.22. ábra</vt:lpstr>
      <vt:lpstr>3.23. ábra</vt:lpstr>
      <vt:lpstr>3.24. ábra</vt:lpstr>
      <vt:lpstr>3.25. ábra</vt:lpstr>
      <vt:lpstr>3.26 ábra</vt:lpstr>
      <vt:lpstr>3.27 ábra</vt:lpstr>
      <vt:lpstr>4.1. ábra</vt:lpstr>
      <vt:lpstr>4.2. ábra</vt:lpstr>
      <vt:lpstr>4.3. ábra</vt:lpstr>
      <vt:lpstr>4.4. ábra</vt:lpstr>
      <vt:lpstr>4.5. ábra</vt:lpstr>
      <vt:lpstr>4.6. ábra</vt:lpstr>
      <vt:lpstr>5.1. Road map</vt:lpstr>
      <vt:lpstr>Függelék ábra 1.</vt:lpstr>
      <vt:lpstr>Függelék ábra 2.</vt:lpstr>
      <vt:lpstr>Függelék ábra 3.</vt:lpstr>
      <vt:lpstr>Tartalom!_Toc99785593</vt:lpstr>
      <vt:lpstr>Tartalom!_Toc99785603</vt:lpstr>
      <vt:lpstr>Tartalom!_Toc99785617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Hevér Bence</dc:creator>
  <cp:lastModifiedBy>Hevér Bence</cp:lastModifiedBy>
  <dcterms:created xsi:type="dcterms:W3CDTF">2022-03-16T10:18:38Z</dcterms:created>
  <dcterms:modified xsi:type="dcterms:W3CDTF">2022-05-04T07:29:37Z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Érvényességi idő">
    <vt:filetime>2027-03-16T10:18:39Z</vt:filetime>
  </property>
  <property fmtid="{D5CDD505-2E9C-101B-9397-08002B2CF9AE}" pid="3" name="Érvényességet beállító">
    <vt:lpwstr>heverb</vt:lpwstr>
  </property>
  <property fmtid="{D5CDD505-2E9C-101B-9397-08002B2CF9AE}" pid="4" name="Érvényességi idő első beállítása">
    <vt:filetime>2022-03-16T10:18:39Z</vt:filetime>
  </property>
  <property fmtid="{D5CDD505-2E9C-101B-9397-08002B2CF9AE}" pid="5" name="MSIP_Label_b0d11092-50c9-4e74-84b5-b1af078dc3d0_Enabled">
    <vt:lpwstr>True</vt:lpwstr>
  </property>
  <property fmtid="{D5CDD505-2E9C-101B-9397-08002B2CF9AE}" pid="6" name="MSIP_Label_b0d11092-50c9-4e74-84b5-b1af078dc3d0_SiteId">
    <vt:lpwstr>97c01ef8-0264-4eef-9c08-fb4a9ba1c0db</vt:lpwstr>
  </property>
  <property fmtid="{D5CDD505-2E9C-101B-9397-08002B2CF9AE}" pid="7" name="MSIP_Label_b0d11092-50c9-4e74-84b5-b1af078dc3d0_Owner">
    <vt:lpwstr>heverb@mnb.hu</vt:lpwstr>
  </property>
  <property fmtid="{D5CDD505-2E9C-101B-9397-08002B2CF9AE}" pid="8" name="MSIP_Label_b0d11092-50c9-4e74-84b5-b1af078dc3d0_SetDate">
    <vt:lpwstr>2022-03-16T10:20:56.7299651Z</vt:lpwstr>
  </property>
  <property fmtid="{D5CDD505-2E9C-101B-9397-08002B2CF9AE}" pid="9" name="MSIP_Label_b0d11092-50c9-4e74-84b5-b1af078dc3d0_Name">
    <vt:lpwstr>Protected</vt:lpwstr>
  </property>
  <property fmtid="{D5CDD505-2E9C-101B-9397-08002B2CF9AE}" pid="10" name="MSIP_Label_b0d11092-50c9-4e74-84b5-b1af078dc3d0_Application">
    <vt:lpwstr>Microsoft Azure Information Protection</vt:lpwstr>
  </property>
  <property fmtid="{D5CDD505-2E9C-101B-9397-08002B2CF9AE}" pid="11" name="MSIP_Label_b0d11092-50c9-4e74-84b5-b1af078dc3d0_ActionId">
    <vt:lpwstr>db993f8e-de21-49db-8f5b-7d0e0cd0dfb1</vt:lpwstr>
  </property>
  <property fmtid="{D5CDD505-2E9C-101B-9397-08002B2CF9AE}" pid="12" name="MSIP_Label_b0d11092-50c9-4e74-84b5-b1af078dc3d0_Extended_MSFT_Method">
    <vt:lpwstr>Automatic</vt:lpwstr>
  </property>
  <property fmtid="{D5CDD505-2E9C-101B-9397-08002B2CF9AE}" pid="13" name="Sensitivity">
    <vt:lpwstr>Protected</vt:lpwstr>
  </property>
</Properties>
</file>